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-2024 Бюджет\Решения о бюджете\Актуализированная версия 04.03.2022\"/>
    </mc:Choice>
  </mc:AlternateContent>
  <bookViews>
    <workbookView xWindow="0" yWindow="0" windowWidth="28800" windowHeight="12435"/>
  </bookViews>
  <sheets>
    <sheet name="Приложение №1 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4" l="1"/>
  <c r="C60" i="4"/>
  <c r="C41" i="4"/>
  <c r="C80" i="4"/>
  <c r="C77" i="4" l="1"/>
  <c r="C76" i="4"/>
  <c r="C75" i="4" s="1"/>
  <c r="C71" i="4"/>
  <c r="C67" i="4"/>
  <c r="C66" i="4"/>
  <c r="C63" i="4"/>
  <c r="C53" i="4"/>
  <c r="C42" i="4"/>
  <c r="C40" i="4"/>
  <c r="C37" i="4"/>
  <c r="C29" i="4"/>
  <c r="C25" i="4"/>
  <c r="C22" i="4"/>
  <c r="C19" i="4"/>
  <c r="C13" i="4"/>
  <c r="C11" i="4"/>
  <c r="C46" i="4" l="1"/>
  <c r="C39" i="4"/>
  <c r="C17" i="4"/>
  <c r="C10" i="4" s="1"/>
  <c r="C28" i="4" l="1"/>
  <c r="C9" i="4" s="1"/>
  <c r="C82" i="4" s="1"/>
</calcChain>
</file>

<file path=xl/sharedStrings.xml><?xml version="1.0" encoding="utf-8"?>
<sst xmlns="http://schemas.openxmlformats.org/spreadsheetml/2006/main" count="154" uniqueCount="152">
  <si>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</si>
  <si>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</si>
  <si>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</si>
  <si>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</si>
  <si>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</si>
  <si>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</si>
  <si>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</si>
  <si>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</si>
  <si>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</si>
  <si>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</si>
  <si>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</si>
  <si>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</si>
  <si>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</si>
  <si>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</si>
  <si>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</si>
  <si>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</si>
  <si>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</si>
  <si>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</si>
  <si>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</si>
  <si>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</si>
  <si>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</si>
  <si>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</si>
  <si>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</si>
  <si>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</si>
  <si>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</si>
  <si>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</si>
  <si>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</si>
  <si>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</si>
  <si>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</si>
  <si>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</si>
  <si>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</si>
  <si>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</si>
  <si>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</si>
  <si>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</si>
  <si>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</si>
  <si>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</si>
  <si>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</si>
  <si>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</si>
  <si>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</si>
  <si>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</si>
  <si>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</si>
  <si>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</si>
  <si>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</si>
  <si>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</si>
  <si>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</si>
  <si>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</si>
  <si>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</si>
  <si>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</si>
  <si>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</si>
  <si>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</si>
  <si>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</si>
  <si>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</si>
  <si>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</si>
  <si>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</si>
  <si>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</si>
  <si>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</si>
  <si>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</si>
  <si>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</si>
  <si>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</si>
  <si>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</si>
  <si>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</si>
  <si>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</si>
  <si>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</si>
  <si>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</si>
  <si>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</si>
  <si>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</si>
  <si>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</si>
  <si>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</si>
  <si>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</si>
  <si>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</si>
  <si>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</si>
  <si>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</si>
  <si>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</si>
  <si>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</si>
  <si>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</si>
  <si>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</si>
  <si>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</si>
  <si>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</si>
  <si>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</si>
  <si>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</si>
  <si>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</si>
  <si>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</si>
  <si>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</si>
  <si>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</si>
  <si>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</si>
  <si>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</si>
  <si>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</si>
  <si>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</si>
  <si>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</si>
  <si>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</si>
  <si>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</si>
  <si>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</si>
  <si>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</si>
  <si>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</si>
  <si>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</si>
  <si>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</si>
  <si>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</si>
  <si>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</si>
  <si>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</si>
  <si>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</si>
  <si>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</si>
  <si>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</si>
  <si>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</si>
  <si>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</si>
  <si>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</si>
  <si>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</si>
  <si>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</si>
  <si>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</si>
  <si>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</si>
  <si>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</si>
  <si>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</si>
  <si>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</si>
  <si>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</si>
  <si>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</si>
  <si>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</si>
  <si>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</si>
  <si>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</si>
  <si>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</si>
  <si>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</si>
  <si>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</si>
  <si>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</si>
  <si>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</si>
  <si>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</si>
  <si>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</si>
  <si>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</si>
  <si>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</si>
  <si>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</si>
  <si>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</si>
  <si>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План на 2022 год </t>
  </si>
  <si>
    <t>000 1 16 01082 01 0000 140</t>
  </si>
  <si>
    <t>000 1 16 01142 01 0000 140</t>
  </si>
  <si>
    <t>000 1 16 01133 01 0000 140</t>
  </si>
  <si>
    <t>000 1 16 01083 01 0000 140</t>
  </si>
  <si>
    <t>000 1 16 10123 01 0000 140</t>
  </si>
  <si>
    <t>000 1 16 10129 01 0000 140</t>
  </si>
  <si>
    <t>000 1 17 01000 00 0000 180</t>
  </si>
  <si>
    <t>Невыясненные поступления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</si>
  <si>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</si>
  <si>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</si>
  <si>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</si>
  <si>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</si>
  <si>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</si>
  <si>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</si>
  <si>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</si>
  <si>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</si>
  <si>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</si>
  <si>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</si>
  <si>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1</t>
  </si>
  <si>
    <t>к решению Думы города</t>
  </si>
  <si>
    <t>Распределение доходов бюджета  города Нефтеюганска на 2022 год по показателям классификации доходов</t>
  </si>
  <si>
    <t>от 22.12.2021 № 51-VII</t>
  </si>
  <si>
    <t>(в редакции Решения Думы от 02.03.2022 № 98-VII)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</si>
</sst>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82"/>
  <sheetViews>
    <sheetView showGridLines="0" tabSelected="1" zoomScale="90" zoomScaleNormal="90" workbookViewId="0">
      <pane xSplit="2" topLeftCell="C1" activePane="topRight" state="frozen"/>
      <selection pane="topRight" activeCell="A6" sqref="A6:C6"/>
    </sheetView>
  </sheetViews>
  <sheetFormatPr defaultColWidth="9.140625" defaultRowHeight="12.75" customHeight="1" outlineLevelRow="7" x14ac:dyDescent="0.2"/>
  <cols>
    <col min="1" max="1" width="30.140625" style="16" customWidth="1"/>
    <col min="2" max="2" width="81.42578125" style="19" customWidth="1"/>
    <col min="3" max="3" width="19.28515625" style="8" bestFit="1" customWidth="1"/>
    <col min="4" max="16384" width="9.140625" style="1"/>
  </cols>
  <sheetData>
    <row r="1" spans="1:3" ht="12.75" customHeight="1" x14ac:dyDescent="0.2">
      <c r="C1" s="21" t="s">
        <v>147</v>
      </c>
    </row>
    <row r="2" spans="1:3" ht="17.25" customHeight="1" x14ac:dyDescent="0.2">
      <c r="C2" s="21" t="s">
        <v>148</v>
      </c>
    </row>
    <row r="3" spans="1:3" ht="16.5" customHeight="1" x14ac:dyDescent="0.2">
      <c r="C3" s="21" t="s">
        <v>150</v>
      </c>
    </row>
    <row r="4" spans="1:3" ht="12.75" customHeight="1" x14ac:dyDescent="0.2">
      <c r="C4" s="21"/>
    </row>
    <row r="5" spans="1:3" ht="15.75" x14ac:dyDescent="0.2">
      <c r="A5" s="25" t="s">
        <v>149</v>
      </c>
      <c r="B5" s="25"/>
      <c r="C5" s="25"/>
    </row>
    <row r="6" spans="1:3" ht="15.75" x14ac:dyDescent="0.2">
      <c r="A6" s="25" t="s">
        <v>151</v>
      </c>
      <c r="B6" s="25"/>
      <c r="C6" s="25"/>
    </row>
    <row r="7" spans="1:3" ht="12.75" customHeight="1" x14ac:dyDescent="0.2">
      <c r="A7" s="26"/>
      <c r="B7" s="26"/>
      <c r="C7" s="24" t="s">
        <v>0</v>
      </c>
    </row>
    <row r="8" spans="1:3" ht="51" customHeight="1" x14ac:dyDescent="0.2">
      <c r="A8" s="22" t="s">
        <v>1</v>
      </c>
      <c r="B8" s="22" t="s">
        <v>2</v>
      </c>
      <c r="C8" s="23" t="s">
        <v>128</v>
      </c>
    </row>
    <row r="9" spans="1:3" ht="27.75" customHeight="1" x14ac:dyDescent="0.2">
      <c r="A9" s="2" t="s">
        <v>3</v>
      </c>
      <c r="B9" s="14" t="s">
        <v>4</v>
      </c>
      <c r="C9" s="17">
        <f>C10+C28</f>
        <v>4214204093</v>
      </c>
    </row>
    <row r="10" spans="1:3" ht="15.75" outlineLevel="1" x14ac:dyDescent="0.2">
      <c r="A10" s="2"/>
      <c r="B10" s="3" t="s">
        <v>5</v>
      </c>
      <c r="C10" s="17">
        <f>C11+C12+C13+C17+C25</f>
        <v>3771679500</v>
      </c>
    </row>
    <row r="11" spans="1:3" ht="19.5" customHeight="1" outlineLevel="2" x14ac:dyDescent="0.2">
      <c r="A11" s="4" t="s">
        <v>6</v>
      </c>
      <c r="B11" s="5" t="s">
        <v>58</v>
      </c>
      <c r="C11" s="18">
        <f>2180051800+882268300</f>
        <v>3062320100</v>
      </c>
    </row>
    <row r="12" spans="1:3" ht="33.75" customHeight="1" outlineLevel="1" x14ac:dyDescent="0.2">
      <c r="A12" s="4" t="s">
        <v>109</v>
      </c>
      <c r="B12" s="7" t="s">
        <v>107</v>
      </c>
      <c r="C12" s="18">
        <v>8192400</v>
      </c>
    </row>
    <row r="13" spans="1:3" ht="15.75" outlineLevel="1" x14ac:dyDescent="0.2">
      <c r="A13" s="4" t="s">
        <v>7</v>
      </c>
      <c r="B13" s="7" t="s">
        <v>8</v>
      </c>
      <c r="C13" s="18">
        <f>C14+C15+C16</f>
        <v>484238600</v>
      </c>
    </row>
    <row r="14" spans="1:3" ht="21" customHeight="1" outlineLevel="2" x14ac:dyDescent="0.2">
      <c r="A14" s="4" t="s">
        <v>9</v>
      </c>
      <c r="B14" s="5" t="s">
        <v>59</v>
      </c>
      <c r="C14" s="18">
        <v>460000000</v>
      </c>
    </row>
    <row r="15" spans="1:3" s="8" customFormat="1" ht="15.75" outlineLevel="3" x14ac:dyDescent="0.2">
      <c r="A15" s="4" t="s">
        <v>108</v>
      </c>
      <c r="B15" s="5" t="s">
        <v>60</v>
      </c>
      <c r="C15" s="18">
        <v>1238600</v>
      </c>
    </row>
    <row r="16" spans="1:3" s="8" customFormat="1" ht="31.5" outlineLevel="3" x14ac:dyDescent="0.2">
      <c r="A16" s="4" t="s">
        <v>61</v>
      </c>
      <c r="B16" s="5" t="s">
        <v>62</v>
      </c>
      <c r="C16" s="18">
        <v>23000000</v>
      </c>
    </row>
    <row r="17" spans="1:3" s="8" customFormat="1" ht="15.75" customHeight="1" outlineLevel="1" x14ac:dyDescent="0.2">
      <c r="A17" s="4" t="s">
        <v>10</v>
      </c>
      <c r="B17" s="9" t="s">
        <v>11</v>
      </c>
      <c r="C17" s="18">
        <f t="shared" ref="C17" si="0">C18+C22+C19</f>
        <v>193381200</v>
      </c>
    </row>
    <row r="18" spans="1:3" s="8" customFormat="1" ht="45.75" customHeight="1" outlineLevel="3" x14ac:dyDescent="0.2">
      <c r="A18" s="4" t="s">
        <v>63</v>
      </c>
      <c r="B18" s="5" t="s">
        <v>64</v>
      </c>
      <c r="C18" s="18">
        <v>66611900</v>
      </c>
    </row>
    <row r="19" spans="1:3" s="8" customFormat="1" ht="21.75" customHeight="1" outlineLevel="3" x14ac:dyDescent="0.2">
      <c r="A19" s="4" t="s">
        <v>12</v>
      </c>
      <c r="B19" s="5" t="s">
        <v>13</v>
      </c>
      <c r="C19" s="18">
        <f t="shared" ref="C19" si="1">C20+C21</f>
        <v>59000000</v>
      </c>
    </row>
    <row r="20" spans="1:3" s="8" customFormat="1" ht="21.75" customHeight="1" outlineLevel="3" x14ac:dyDescent="0.2">
      <c r="A20" s="4" t="s">
        <v>65</v>
      </c>
      <c r="B20" s="5" t="s">
        <v>66</v>
      </c>
      <c r="C20" s="18">
        <v>25000000</v>
      </c>
    </row>
    <row r="21" spans="1:3" s="8" customFormat="1" ht="21.75" customHeight="1" outlineLevel="3" x14ac:dyDescent="0.2">
      <c r="A21" s="4" t="s">
        <v>67</v>
      </c>
      <c r="B21" s="5" t="s">
        <v>68</v>
      </c>
      <c r="C21" s="18">
        <v>34000000</v>
      </c>
    </row>
    <row r="22" spans="1:3" s="8" customFormat="1" ht="15.75" customHeight="1" outlineLevel="2" x14ac:dyDescent="0.2">
      <c r="A22" s="4" t="s">
        <v>14</v>
      </c>
      <c r="B22" s="5" t="s">
        <v>15</v>
      </c>
      <c r="C22" s="18">
        <f t="shared" ref="C22" si="2">C23+C24</f>
        <v>67769300</v>
      </c>
    </row>
    <row r="23" spans="1:3" s="8" customFormat="1" ht="31.5" outlineLevel="4" x14ac:dyDescent="0.2">
      <c r="A23" s="4" t="s">
        <v>16</v>
      </c>
      <c r="B23" s="5" t="s">
        <v>17</v>
      </c>
      <c r="C23" s="18">
        <v>53416000</v>
      </c>
    </row>
    <row r="24" spans="1:3" s="8" customFormat="1" ht="31.5" outlineLevel="4" x14ac:dyDescent="0.2">
      <c r="A24" s="4" t="s">
        <v>18</v>
      </c>
      <c r="B24" s="5" t="s">
        <v>19</v>
      </c>
      <c r="C24" s="18">
        <v>14353300</v>
      </c>
    </row>
    <row r="25" spans="1:3" s="8" customFormat="1" ht="15.75" customHeight="1" outlineLevel="1" x14ac:dyDescent="0.2">
      <c r="A25" s="4" t="s">
        <v>20</v>
      </c>
      <c r="B25" s="10" t="s">
        <v>21</v>
      </c>
      <c r="C25" s="18">
        <f t="shared" ref="C25" si="3">C26+C27</f>
        <v>23547200</v>
      </c>
    </row>
    <row r="26" spans="1:3" s="8" customFormat="1" ht="47.25" outlineLevel="3" x14ac:dyDescent="0.2">
      <c r="A26" s="4" t="s">
        <v>69</v>
      </c>
      <c r="B26" s="5" t="s">
        <v>70</v>
      </c>
      <c r="C26" s="18">
        <v>23432200</v>
      </c>
    </row>
    <row r="27" spans="1:3" s="8" customFormat="1" ht="63.75" customHeight="1" outlineLevel="3" x14ac:dyDescent="0.2">
      <c r="A27" s="4" t="s">
        <v>71</v>
      </c>
      <c r="B27" s="5" t="s">
        <v>72</v>
      </c>
      <c r="C27" s="18">
        <v>115000</v>
      </c>
    </row>
    <row r="28" spans="1:3" s="12" customFormat="1" ht="15.75" outlineLevel="7" x14ac:dyDescent="0.2">
      <c r="A28" s="2"/>
      <c r="B28" s="11" t="s">
        <v>22</v>
      </c>
      <c r="C28" s="17">
        <f t="shared" ref="C28" si="4">C29+C37+C39+C42+C46+C71</f>
        <v>442524593</v>
      </c>
    </row>
    <row r="29" spans="1:3" s="8" customFormat="1" ht="31.5" outlineLevel="1" x14ac:dyDescent="0.2">
      <c r="A29" s="4" t="s">
        <v>23</v>
      </c>
      <c r="B29" s="9" t="s">
        <v>24</v>
      </c>
      <c r="C29" s="18">
        <f t="shared" ref="C29" si="5">SUM(C30:C36)</f>
        <v>361728448</v>
      </c>
    </row>
    <row r="30" spans="1:3" s="8" customFormat="1" ht="50.25" customHeight="1" outlineLevel="3" x14ac:dyDescent="0.2">
      <c r="A30" s="4" t="s">
        <v>73</v>
      </c>
      <c r="B30" s="5" t="s">
        <v>74</v>
      </c>
      <c r="C30" s="18">
        <v>3507000</v>
      </c>
    </row>
    <row r="31" spans="1:3" s="8" customFormat="1" ht="64.5" customHeight="1" outlineLevel="4" x14ac:dyDescent="0.2">
      <c r="A31" s="4" t="s">
        <v>25</v>
      </c>
      <c r="B31" s="6" t="s">
        <v>26</v>
      </c>
      <c r="C31" s="18">
        <v>302430000</v>
      </c>
    </row>
    <row r="32" spans="1:3" s="8" customFormat="1" ht="63" customHeight="1" outlineLevel="4" x14ac:dyDescent="0.2">
      <c r="A32" s="4" t="s">
        <v>27</v>
      </c>
      <c r="B32" s="5" t="s">
        <v>28</v>
      </c>
      <c r="C32" s="18">
        <v>583700</v>
      </c>
    </row>
    <row r="33" spans="1:3" s="8" customFormat="1" ht="65.25" customHeight="1" outlineLevel="4" x14ac:dyDescent="0.2">
      <c r="A33" s="4" t="s">
        <v>29</v>
      </c>
      <c r="B33" s="5" t="s">
        <v>30</v>
      </c>
      <c r="C33" s="18">
        <v>18248</v>
      </c>
    </row>
    <row r="34" spans="1:3" s="8" customFormat="1" ht="31.5" outlineLevel="4" x14ac:dyDescent="0.2">
      <c r="A34" s="4" t="s">
        <v>31</v>
      </c>
      <c r="B34" s="5" t="s">
        <v>32</v>
      </c>
      <c r="C34" s="18">
        <v>50900000</v>
      </c>
    </row>
    <row r="35" spans="1:3" s="8" customFormat="1" ht="47.25" outlineLevel="4" x14ac:dyDescent="0.2">
      <c r="A35" s="4" t="s">
        <v>75</v>
      </c>
      <c r="B35" s="5" t="s">
        <v>76</v>
      </c>
      <c r="C35" s="18">
        <v>289500</v>
      </c>
    </row>
    <row r="36" spans="1:3" s="8" customFormat="1" ht="63" outlineLevel="4" x14ac:dyDescent="0.2">
      <c r="A36" s="4" t="s">
        <v>77</v>
      </c>
      <c r="B36" s="5" t="s">
        <v>78</v>
      </c>
      <c r="C36" s="18">
        <v>4000000</v>
      </c>
    </row>
    <row r="37" spans="1:3" s="8" customFormat="1" ht="28.5" customHeight="1" outlineLevel="1" x14ac:dyDescent="0.2">
      <c r="A37" s="4" t="s">
        <v>33</v>
      </c>
      <c r="B37" s="9" t="s">
        <v>34</v>
      </c>
      <c r="C37" s="18">
        <f t="shared" ref="C37" si="6">C38</f>
        <v>12229472</v>
      </c>
    </row>
    <row r="38" spans="1:3" s="8" customFormat="1" ht="25.5" customHeight="1" outlineLevel="2" x14ac:dyDescent="0.2">
      <c r="A38" s="4" t="s">
        <v>35</v>
      </c>
      <c r="B38" s="5" t="s">
        <v>36</v>
      </c>
      <c r="C38" s="18">
        <v>12229472</v>
      </c>
    </row>
    <row r="39" spans="1:3" s="8" customFormat="1" ht="32.25" customHeight="1" outlineLevel="1" x14ac:dyDescent="0.2">
      <c r="A39" s="4" t="s">
        <v>79</v>
      </c>
      <c r="B39" s="9" t="s">
        <v>127</v>
      </c>
      <c r="C39" s="18">
        <f t="shared" ref="C39" si="7">C40+C41</f>
        <v>7986183</v>
      </c>
    </row>
    <row r="40" spans="1:3" s="8" customFormat="1" ht="31.5" outlineLevel="4" x14ac:dyDescent="0.2">
      <c r="A40" s="4" t="s">
        <v>80</v>
      </c>
      <c r="B40" s="5" t="s">
        <v>81</v>
      </c>
      <c r="C40" s="18">
        <f t="shared" ref="C40" si="8">272900+5352000</f>
        <v>5624900</v>
      </c>
    </row>
    <row r="41" spans="1:3" s="8" customFormat="1" ht="15.75" outlineLevel="4" x14ac:dyDescent="0.2">
      <c r="A41" s="4" t="s">
        <v>82</v>
      </c>
      <c r="B41" s="5" t="s">
        <v>83</v>
      </c>
      <c r="C41" s="18">
        <f>2361000+283</f>
        <v>2361283</v>
      </c>
    </row>
    <row r="42" spans="1:3" s="8" customFormat="1" ht="15.75" outlineLevel="1" x14ac:dyDescent="0.2">
      <c r="A42" s="4" t="s">
        <v>37</v>
      </c>
      <c r="B42" s="9" t="s">
        <v>38</v>
      </c>
      <c r="C42" s="18">
        <f t="shared" ref="C42" si="9">SUM(C43:C45)</f>
        <v>39770000</v>
      </c>
    </row>
    <row r="43" spans="1:3" s="8" customFormat="1" ht="15.75" outlineLevel="3" x14ac:dyDescent="0.2">
      <c r="A43" s="4" t="s">
        <v>84</v>
      </c>
      <c r="B43" s="5" t="s">
        <v>85</v>
      </c>
      <c r="C43" s="18">
        <v>25430000</v>
      </c>
    </row>
    <row r="44" spans="1:3" s="8" customFormat="1" ht="63" outlineLevel="4" x14ac:dyDescent="0.2">
      <c r="A44" s="4" t="s">
        <v>110</v>
      </c>
      <c r="B44" s="6" t="s">
        <v>111</v>
      </c>
      <c r="C44" s="18">
        <v>6840000</v>
      </c>
    </row>
    <row r="45" spans="1:3" s="8" customFormat="1" ht="47.25" outlineLevel="4" x14ac:dyDescent="0.2">
      <c r="A45" s="4" t="s">
        <v>86</v>
      </c>
      <c r="B45" s="5" t="s">
        <v>87</v>
      </c>
      <c r="C45" s="18">
        <v>7500000</v>
      </c>
    </row>
    <row r="46" spans="1:3" s="8" customFormat="1" ht="15.75" customHeight="1" outlineLevel="1" x14ac:dyDescent="0.2">
      <c r="A46" s="4" t="s">
        <v>39</v>
      </c>
      <c r="B46" s="9" t="s">
        <v>40</v>
      </c>
      <c r="C46" s="18">
        <f t="shared" ref="C46" si="10">SUM(C47:C70)</f>
        <v>20127650</v>
      </c>
    </row>
    <row r="47" spans="1:3" s="8" customFormat="1" ht="63" outlineLevel="2" x14ac:dyDescent="0.2">
      <c r="A47" s="4" t="s">
        <v>88</v>
      </c>
      <c r="B47" s="5" t="s">
        <v>112</v>
      </c>
      <c r="C47" s="18">
        <v>11500</v>
      </c>
    </row>
    <row r="48" spans="1:3" s="8" customFormat="1" ht="86.25" customHeight="1" outlineLevel="2" x14ac:dyDescent="0.2">
      <c r="A48" s="4" t="s">
        <v>89</v>
      </c>
      <c r="B48" s="5" t="s">
        <v>113</v>
      </c>
      <c r="C48" s="18">
        <v>109600</v>
      </c>
    </row>
    <row r="49" spans="1:3" s="8" customFormat="1" ht="63" outlineLevel="2" x14ac:dyDescent="0.2">
      <c r="A49" s="4" t="s">
        <v>90</v>
      </c>
      <c r="B49" s="5" t="s">
        <v>114</v>
      </c>
      <c r="C49" s="18">
        <v>1800</v>
      </c>
    </row>
    <row r="50" spans="1:3" s="8" customFormat="1" ht="78.75" hidden="1" outlineLevel="2" x14ac:dyDescent="0.2">
      <c r="A50" s="4" t="s">
        <v>129</v>
      </c>
      <c r="B50" s="5" t="s">
        <v>137</v>
      </c>
      <c r="C50" s="18">
        <v>0</v>
      </c>
    </row>
    <row r="51" spans="1:3" s="8" customFormat="1" ht="78.75" outlineLevel="2" x14ac:dyDescent="0.2">
      <c r="A51" s="4" t="s">
        <v>129</v>
      </c>
      <c r="B51" s="5" t="s">
        <v>137</v>
      </c>
      <c r="C51" s="18">
        <v>289000</v>
      </c>
    </row>
    <row r="52" spans="1:3" s="8" customFormat="1" ht="78.75" outlineLevel="2" x14ac:dyDescent="0.2">
      <c r="A52" s="4" t="s">
        <v>132</v>
      </c>
      <c r="B52" s="5" t="s">
        <v>138</v>
      </c>
      <c r="C52" s="18">
        <v>4000</v>
      </c>
    </row>
    <row r="53" spans="1:3" s="8" customFormat="1" ht="83.25" customHeight="1" outlineLevel="2" x14ac:dyDescent="0.2">
      <c r="A53" s="4" t="s">
        <v>91</v>
      </c>
      <c r="B53" s="5" t="s">
        <v>92</v>
      </c>
      <c r="C53" s="18">
        <f>1600000+8650</f>
        <v>1608650</v>
      </c>
    </row>
    <row r="54" spans="1:3" s="8" customFormat="1" ht="83.25" hidden="1" customHeight="1" outlineLevel="2" x14ac:dyDescent="0.2">
      <c r="A54" s="4" t="s">
        <v>139</v>
      </c>
      <c r="B54" s="5" t="s">
        <v>140</v>
      </c>
      <c r="C54" s="18"/>
    </row>
    <row r="55" spans="1:3" s="8" customFormat="1" ht="83.25" customHeight="1" outlineLevel="2" x14ac:dyDescent="0.2">
      <c r="A55" s="4" t="s">
        <v>131</v>
      </c>
      <c r="B55" s="5" t="s">
        <v>141</v>
      </c>
      <c r="C55" s="18">
        <v>50000</v>
      </c>
    </row>
    <row r="56" spans="1:3" s="8" customFormat="1" ht="99.75" customHeight="1" outlineLevel="2" x14ac:dyDescent="0.2">
      <c r="A56" s="4" t="s">
        <v>130</v>
      </c>
      <c r="B56" s="5" t="s">
        <v>142</v>
      </c>
      <c r="C56" s="18">
        <v>75000</v>
      </c>
    </row>
    <row r="57" spans="1:3" s="8" customFormat="1" ht="78.75" outlineLevel="2" x14ac:dyDescent="0.2">
      <c r="A57" s="4" t="s">
        <v>93</v>
      </c>
      <c r="B57" s="5" t="s">
        <v>94</v>
      </c>
      <c r="C57" s="18">
        <v>482900</v>
      </c>
    </row>
    <row r="58" spans="1:3" s="8" customFormat="1" ht="94.5" outlineLevel="3" x14ac:dyDescent="0.2">
      <c r="A58" s="4" t="s">
        <v>95</v>
      </c>
      <c r="B58" s="5" t="s">
        <v>145</v>
      </c>
      <c r="C58" s="18">
        <v>58000</v>
      </c>
    </row>
    <row r="59" spans="1:3" s="8" customFormat="1" ht="94.5" outlineLevel="3" x14ac:dyDescent="0.2">
      <c r="A59" s="4" t="s">
        <v>96</v>
      </c>
      <c r="B59" s="5" t="s">
        <v>146</v>
      </c>
      <c r="C59" s="18">
        <v>80000</v>
      </c>
    </row>
    <row r="60" spans="1:3" s="8" customFormat="1" ht="73.5" customHeight="1" outlineLevel="3" x14ac:dyDescent="0.2">
      <c r="A60" s="4" t="s">
        <v>97</v>
      </c>
      <c r="B60" s="5" t="s">
        <v>98</v>
      </c>
      <c r="C60" s="18">
        <f>53000+50000</f>
        <v>103000</v>
      </c>
    </row>
    <row r="61" spans="1:3" s="8" customFormat="1" ht="94.5" outlineLevel="3" x14ac:dyDescent="0.2">
      <c r="A61" s="4" t="s">
        <v>99</v>
      </c>
      <c r="B61" s="5" t="s">
        <v>100</v>
      </c>
      <c r="C61" s="18">
        <v>17500</v>
      </c>
    </row>
    <row r="62" spans="1:3" s="8" customFormat="1" ht="78.75" outlineLevel="3" x14ac:dyDescent="0.2">
      <c r="A62" s="4" t="s">
        <v>101</v>
      </c>
      <c r="B62" s="5" t="s">
        <v>102</v>
      </c>
      <c r="C62" s="18">
        <v>13500</v>
      </c>
    </row>
    <row r="63" spans="1:3" s="8" customFormat="1" ht="63" outlineLevel="3" x14ac:dyDescent="0.2">
      <c r="A63" s="4" t="s">
        <v>103</v>
      </c>
      <c r="B63" s="5" t="s">
        <v>104</v>
      </c>
      <c r="C63" s="18">
        <f>100000+1007300</f>
        <v>1107300</v>
      </c>
    </row>
    <row r="64" spans="1:3" s="8" customFormat="1" ht="78.75" outlineLevel="3" x14ac:dyDescent="0.2">
      <c r="A64" s="4" t="s">
        <v>105</v>
      </c>
      <c r="B64" s="5" t="s">
        <v>106</v>
      </c>
      <c r="C64" s="18">
        <f>4267700+17000</f>
        <v>4284700</v>
      </c>
    </row>
    <row r="65" spans="1:3" s="8" customFormat="1" ht="47.25" outlineLevel="1" x14ac:dyDescent="0.2">
      <c r="A65" s="4" t="s">
        <v>43</v>
      </c>
      <c r="B65" s="13" t="s">
        <v>44</v>
      </c>
      <c r="C65" s="18">
        <v>451000</v>
      </c>
    </row>
    <row r="66" spans="1:3" s="8" customFormat="1" ht="69.75" customHeight="1" outlineLevel="1" x14ac:dyDescent="0.2">
      <c r="A66" s="4" t="s">
        <v>45</v>
      </c>
      <c r="B66" s="13" t="s">
        <v>46</v>
      </c>
      <c r="C66" s="18">
        <f>41000+474700+300000</f>
        <v>815700</v>
      </c>
    </row>
    <row r="67" spans="1:3" s="8" customFormat="1" ht="63" outlineLevel="1" x14ac:dyDescent="0.2">
      <c r="A67" s="4" t="s">
        <v>47</v>
      </c>
      <c r="B67" s="13" t="s">
        <v>48</v>
      </c>
      <c r="C67" s="18">
        <f>24500+1500000+40000</f>
        <v>1564500</v>
      </c>
    </row>
    <row r="68" spans="1:3" s="8" customFormat="1" ht="63" hidden="1" outlineLevel="1" x14ac:dyDescent="0.2">
      <c r="A68" s="4" t="s">
        <v>133</v>
      </c>
      <c r="B68" s="13" t="s">
        <v>143</v>
      </c>
      <c r="C68" s="18"/>
    </row>
    <row r="69" spans="1:3" s="8" customFormat="1" ht="63" hidden="1" outlineLevel="1" x14ac:dyDescent="0.2">
      <c r="A69" s="4" t="s">
        <v>134</v>
      </c>
      <c r="B69" s="13" t="s">
        <v>144</v>
      </c>
      <c r="C69" s="18"/>
    </row>
    <row r="70" spans="1:3" s="8" customFormat="1" ht="47.25" outlineLevel="3" x14ac:dyDescent="0.2">
      <c r="A70" s="4" t="s">
        <v>41</v>
      </c>
      <c r="B70" s="5" t="s">
        <v>42</v>
      </c>
      <c r="C70" s="18">
        <v>9000000</v>
      </c>
    </row>
    <row r="71" spans="1:3" s="8" customFormat="1" ht="15.75" outlineLevel="3" x14ac:dyDescent="0.2">
      <c r="A71" s="4" t="s">
        <v>121</v>
      </c>
      <c r="B71" s="5" t="s">
        <v>122</v>
      </c>
      <c r="C71" s="18">
        <f t="shared" ref="C71" si="11">C73+C74</f>
        <v>682840</v>
      </c>
    </row>
    <row r="72" spans="1:3" s="8" customFormat="1" ht="15.75" hidden="1" outlineLevel="3" x14ac:dyDescent="0.2">
      <c r="A72" s="4" t="s">
        <v>135</v>
      </c>
      <c r="B72" s="5" t="s">
        <v>136</v>
      </c>
      <c r="C72" s="18"/>
    </row>
    <row r="73" spans="1:3" s="8" customFormat="1" ht="15.75" hidden="1" outlineLevel="3" x14ac:dyDescent="0.2">
      <c r="A73" s="4" t="s">
        <v>123</v>
      </c>
      <c r="B73" s="5" t="s">
        <v>124</v>
      </c>
      <c r="C73" s="18"/>
    </row>
    <row r="74" spans="1:3" s="8" customFormat="1" ht="15.75" outlineLevel="3" x14ac:dyDescent="0.2">
      <c r="A74" s="4" t="s">
        <v>125</v>
      </c>
      <c r="B74" s="5" t="s">
        <v>126</v>
      </c>
      <c r="C74" s="18">
        <v>682840</v>
      </c>
    </row>
    <row r="75" spans="1:3" ht="15.75" x14ac:dyDescent="0.2">
      <c r="A75" s="2" t="s">
        <v>49</v>
      </c>
      <c r="B75" s="14" t="s">
        <v>50</v>
      </c>
      <c r="C75" s="17">
        <f>C76+C81</f>
        <v>7859296117</v>
      </c>
    </row>
    <row r="76" spans="1:3" ht="31.5" outlineLevel="1" x14ac:dyDescent="0.2">
      <c r="A76" s="4" t="s">
        <v>51</v>
      </c>
      <c r="B76" s="10" t="s">
        <v>52</v>
      </c>
      <c r="C76" s="18">
        <f t="shared" ref="C76" si="12">C78+C79+C80+C77</f>
        <v>7959389100</v>
      </c>
    </row>
    <row r="77" spans="1:3" ht="15.75" outlineLevel="2" x14ac:dyDescent="0.2">
      <c r="A77" s="4" t="s">
        <v>115</v>
      </c>
      <c r="B77" s="5" t="s">
        <v>53</v>
      </c>
      <c r="C77" s="18">
        <f>916464100-882268300</f>
        <v>34195800</v>
      </c>
    </row>
    <row r="78" spans="1:3" ht="31.5" outlineLevel="2" x14ac:dyDescent="0.2">
      <c r="A78" s="4" t="s">
        <v>116</v>
      </c>
      <c r="B78" s="5" t="s">
        <v>54</v>
      </c>
      <c r="C78" s="18">
        <v>4112322500</v>
      </c>
    </row>
    <row r="79" spans="1:3" ht="15.75" outlineLevel="2" x14ac:dyDescent="0.2">
      <c r="A79" s="4" t="s">
        <v>117</v>
      </c>
      <c r="B79" s="5" t="s">
        <v>55</v>
      </c>
      <c r="C79" s="18">
        <v>3712794600</v>
      </c>
    </row>
    <row r="80" spans="1:3" ht="15.75" outlineLevel="2" x14ac:dyDescent="0.2">
      <c r="A80" s="4" t="s">
        <v>118</v>
      </c>
      <c r="B80" s="5" t="s">
        <v>56</v>
      </c>
      <c r="C80" s="18">
        <f>96078200+3998000</f>
        <v>100076200</v>
      </c>
    </row>
    <row r="81" spans="1:3" ht="31.5" outlineLevel="2" x14ac:dyDescent="0.2">
      <c r="A81" s="4" t="s">
        <v>119</v>
      </c>
      <c r="B81" s="5" t="s">
        <v>120</v>
      </c>
      <c r="C81" s="18">
        <v>-100092983</v>
      </c>
    </row>
    <row r="82" spans="1:3" ht="15.75" x14ac:dyDescent="0.2">
      <c r="A82" s="15"/>
      <c r="B82" s="11" t="s">
        <v>57</v>
      </c>
      <c r="C82" s="20">
        <f>C9+C75</f>
        <v>12073500210</v>
      </c>
    </row>
  </sheetData>
  <mergeCells count="3">
    <mergeCell ref="A5:C5"/>
    <mergeCell ref="A7:B7"/>
    <mergeCell ref="A6:C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2022-02-11T03:48:37Z</cp:lastPrinted>
  <dcterms:created xsi:type="dcterms:W3CDTF">2019-11-01T04:08:00Z</dcterms:created>
  <dcterms:modified xsi:type="dcterms:W3CDTF">2022-03-09T09:10:47Z</dcterms:modified>
</cp:coreProperties>
</file>