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2\01.02.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муниципальные!$A$1:$W$18</definedName>
  </definedNames>
  <calcPr calcId="162913"/>
</workbook>
</file>

<file path=xl/calcChain.xml><?xml version="1.0" encoding="utf-8"?>
<calcChain xmlns="http://schemas.openxmlformats.org/spreadsheetml/2006/main">
  <c r="V7" i="33" l="1"/>
  <c r="V8" i="33"/>
  <c r="V9" i="33"/>
  <c r="T11" i="33"/>
  <c r="U11" i="33"/>
  <c r="V11" i="33"/>
  <c r="U12" i="33"/>
  <c r="T13" i="33"/>
  <c r="T15" i="33"/>
  <c r="V15" i="33"/>
  <c r="V17" i="33"/>
  <c r="V18" i="33"/>
  <c r="R7" i="33"/>
  <c r="P11" i="33"/>
  <c r="Q11" i="33"/>
  <c r="R11" i="33"/>
  <c r="P13" i="33"/>
  <c r="R17" i="33"/>
  <c r="R18" i="33"/>
  <c r="N6" i="33" l="1"/>
  <c r="M6" i="33"/>
  <c r="L6" i="33"/>
  <c r="J6" i="33"/>
  <c r="I6" i="33"/>
  <c r="H6" i="33"/>
  <c r="F6" i="33"/>
  <c r="E6" i="33"/>
  <c r="D6" i="33"/>
  <c r="K9" i="33"/>
  <c r="G9" i="33"/>
  <c r="C9" i="33"/>
  <c r="S9" i="33" l="1"/>
  <c r="V6" i="33"/>
  <c r="R6" i="33"/>
  <c r="C18" i="33"/>
  <c r="C17" i="33"/>
  <c r="G17" i="33"/>
  <c r="K17" i="33"/>
  <c r="C15" i="33"/>
  <c r="G15" i="33"/>
  <c r="K15" i="33"/>
  <c r="C11" i="33"/>
  <c r="K11" i="33"/>
  <c r="K7" i="33"/>
  <c r="O11" i="33" l="1"/>
  <c r="S15" i="33"/>
  <c r="S17" i="33"/>
  <c r="O17" i="33"/>
  <c r="D14" i="33" l="1"/>
  <c r="E14" i="33"/>
  <c r="F14" i="33"/>
  <c r="H14" i="33"/>
  <c r="I14" i="33"/>
  <c r="J14" i="33"/>
  <c r="L14" i="33"/>
  <c r="M14" i="33"/>
  <c r="N14" i="33"/>
  <c r="V14" i="33" l="1"/>
  <c r="T14" i="33"/>
  <c r="D16" i="33" l="1"/>
  <c r="E16" i="33"/>
  <c r="F16" i="33"/>
  <c r="C12" i="33"/>
  <c r="C13" i="33"/>
  <c r="D10" i="33"/>
  <c r="E10" i="33"/>
  <c r="F10" i="33"/>
  <c r="C8" i="33"/>
  <c r="C7" i="33"/>
  <c r="O7" i="33" s="1"/>
  <c r="C6" i="33" l="1"/>
  <c r="C16" i="33"/>
  <c r="E5" i="33"/>
  <c r="C14" i="33"/>
  <c r="F5" i="33"/>
  <c r="D5" i="33"/>
  <c r="C10" i="33"/>
  <c r="C5" i="33" l="1"/>
  <c r="G18" i="33" l="1"/>
  <c r="H16" i="33"/>
  <c r="I16" i="33"/>
  <c r="J16" i="33"/>
  <c r="G14" i="33"/>
  <c r="H10" i="33"/>
  <c r="I10" i="33"/>
  <c r="J10" i="33"/>
  <c r="G12" i="33"/>
  <c r="G13" i="33"/>
  <c r="G11" i="33"/>
  <c r="S11" i="33" s="1"/>
  <c r="G8" i="33"/>
  <c r="G7" i="33"/>
  <c r="S7" i="33" s="1"/>
  <c r="G6" i="33" l="1"/>
  <c r="J5" i="33"/>
  <c r="H5" i="33"/>
  <c r="G16" i="33"/>
  <c r="I5" i="33"/>
  <c r="G10" i="33"/>
  <c r="G5" i="33" l="1"/>
  <c r="L10" i="33" l="1"/>
  <c r="M10" i="33"/>
  <c r="N10" i="33"/>
  <c r="L16" i="33"/>
  <c r="M16" i="33"/>
  <c r="N16" i="33"/>
  <c r="V10" i="33" l="1"/>
  <c r="R10" i="33"/>
  <c r="T10" i="33"/>
  <c r="P10" i="33"/>
  <c r="V16" i="33"/>
  <c r="R16" i="33"/>
  <c r="U10" i="33"/>
  <c r="Q10" i="33"/>
  <c r="N5" i="33"/>
  <c r="L5" i="33"/>
  <c r="M5" i="33"/>
  <c r="V5" i="33" l="1"/>
  <c r="R5" i="33"/>
  <c r="U5" i="33"/>
  <c r="Q5" i="33"/>
  <c r="T5" i="33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2" i="33" l="1"/>
  <c r="S12" i="33" l="1"/>
  <c r="K18" i="33" l="1"/>
  <c r="K13" i="33"/>
  <c r="S13" i="33" l="1"/>
  <c r="O13" i="33"/>
  <c r="S18" i="33"/>
  <c r="O18" i="33"/>
  <c r="K16" i="33"/>
  <c r="K10" i="33"/>
  <c r="S16" i="33" l="1"/>
  <c r="O16" i="33"/>
  <c r="S10" i="33"/>
  <c r="O10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S8" i="33" l="1"/>
  <c r="K6" i="33"/>
  <c r="K14" i="33"/>
  <c r="S14" i="33" l="1"/>
  <c r="S6" i="33"/>
  <c r="O6" i="33"/>
  <c r="K5" i="33"/>
  <c r="S5" i="33" l="1"/>
  <c r="O5" i="33"/>
</calcChain>
</file>

<file path=xl/sharedStrings.xml><?xml version="1.0" encoding="utf-8"?>
<sst xmlns="http://schemas.openxmlformats.org/spreadsheetml/2006/main" count="178" uniqueCount="89">
  <si>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</si>
  <si>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</si>
  <si>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</si>
  <si>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</si>
  <si>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</si>
  <si>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</si>
  <si>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</si>
  <si>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</si>
  <si>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</si>
  <si>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</si>
  <si>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</si>
  <si>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</si>
  <si>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</si>
  <si>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</si>
  <si>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</si>
  <si>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</si>
  <si>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</si>
  <si>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</si>
  <si>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</si>
  <si>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</si>
  <si>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</si>
  <si>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</si>
  <si>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</si>
  <si>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</si>
  <si>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</si>
  <si>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</si>
  <si>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</si>
  <si>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</si>
  <si>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</si>
  <si>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</si>
  <si>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</si>
  <si>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</si>
  <si>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</si>
  <si>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</si>
  <si>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</si>
  <si>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</si>
  <si>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</si>
  <si>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</si>
  <si>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</si>
  <si>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</si>
  <si>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</si>
  <si>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</si>
  <si>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</si>
  <si>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</si>
  <si>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</si>
  <si>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</si>
  <si>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</si>
  <si>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</si>
  <si>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</si>
  <si>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</si>
  <si>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</si>
  <si>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</si>
  <si>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</si>
  <si>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</si>
  <si>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</si>
  <si>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</si>
  <si>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</si>
  <si>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</si>
  <si>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</si>
  <si>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</si>
  <si>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</si>
  <si>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</si>
  <si>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</si>
  <si>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</si>
  <si>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</si>
  <si>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</si>
  <si>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</si>
  <si>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</si>
  <si>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</si>
  <si>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</si>
  <si>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</si>
  <si>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</si>
  <si>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</si>
  <si>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</si>
  <si>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</si>
  <si>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</si>
  <si>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</si>
  <si>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</si>
  <si>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</si>
  <si>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Реализация мероприятий по землеустройству и землепользованию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</si>
  <si>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</si>
  <si>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</si>
  <si>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Освоение на 01.02.2022 года      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</si>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</sst>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J29" sqref="J29"/>
    </sheetView>
  </sheetViews>
  <sheetFormatPr defaultRowHeight="18.75" x14ac:dyDescent="0.3"/>
  <cols>
    <col min="1" max="1" width="80.28515625" style="59" customWidth="1"/>
    <col min="2" max="2" width="13.140625" style="2" customWidth="1"/>
    <col min="3" max="3" width="22.42578125" style="47" customWidth="1"/>
    <col min="4" max="4" width="22.140625" style="47" customWidth="1"/>
    <col min="5" max="5" width="19.85546875" style="47" customWidth="1"/>
    <col min="6" max="6" width="22.42578125" style="47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3.42578125" style="3" customWidth="1"/>
    <col min="16" max="16" width="13.140625" style="3" customWidth="1"/>
    <col min="17" max="17" width="15.7109375" style="3" customWidth="1"/>
    <col min="18" max="18" width="14.140625" style="3" customWidth="1"/>
    <col min="19" max="19" width="12.85546875" style="3" customWidth="1"/>
    <col min="20" max="20" width="15.140625" style="3" customWidth="1"/>
    <col min="21" max="21" width="15.85546875" style="3" customWidth="1"/>
    <col min="22" max="22" width="15.7109375" style="3" customWidth="1"/>
    <col min="23" max="23" width="37.85546875" style="2" hidden="1" customWidth="1"/>
    <col min="24" max="16384" width="9.140625" style="2"/>
  </cols>
  <sheetData>
    <row r="1" spans="1:23" s="19" customFormat="1" ht="37.5" customHeigh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3" s="1" customFormat="1" ht="46.5" customHeight="1" x14ac:dyDescent="0.3">
      <c r="A2" s="55" t="s">
        <v>1</v>
      </c>
      <c r="B2" s="75" t="s">
        <v>17</v>
      </c>
      <c r="C2" s="82" t="s">
        <v>80</v>
      </c>
      <c r="D2" s="83"/>
      <c r="E2" s="83"/>
      <c r="F2" s="84"/>
      <c r="G2" s="79" t="s">
        <v>81</v>
      </c>
      <c r="H2" s="80"/>
      <c r="I2" s="80"/>
      <c r="J2" s="81"/>
      <c r="K2" s="74" t="s">
        <v>82</v>
      </c>
      <c r="L2" s="74"/>
      <c r="M2" s="74"/>
      <c r="N2" s="74"/>
      <c r="O2" s="71" t="s">
        <v>84</v>
      </c>
      <c r="P2" s="72"/>
      <c r="Q2" s="72"/>
      <c r="R2" s="73"/>
      <c r="S2" s="76" t="s">
        <v>83</v>
      </c>
      <c r="T2" s="77"/>
      <c r="U2" s="77"/>
      <c r="V2" s="78"/>
      <c r="W2" s="67" t="s">
        <v>53</v>
      </c>
    </row>
    <row r="3" spans="1:23" s="1" customFormat="1" ht="37.5" x14ac:dyDescent="0.3">
      <c r="A3" s="56" t="s">
        <v>2</v>
      </c>
      <c r="B3" s="75"/>
      <c r="C3" s="46" t="s">
        <v>22</v>
      </c>
      <c r="D3" s="46" t="s">
        <v>23</v>
      </c>
      <c r="E3" s="46" t="s">
        <v>47</v>
      </c>
      <c r="F3" s="46" t="s">
        <v>24</v>
      </c>
      <c r="G3" s="66" t="s">
        <v>22</v>
      </c>
      <c r="H3" s="66" t="s">
        <v>23</v>
      </c>
      <c r="I3" s="66" t="s">
        <v>47</v>
      </c>
      <c r="J3" s="66" t="s">
        <v>24</v>
      </c>
      <c r="K3" s="45" t="s">
        <v>22</v>
      </c>
      <c r="L3" s="45" t="s">
        <v>23</v>
      </c>
      <c r="M3" s="45" t="s">
        <v>47</v>
      </c>
      <c r="N3" s="45" t="s">
        <v>24</v>
      </c>
      <c r="O3" s="45" t="s">
        <v>22</v>
      </c>
      <c r="P3" s="45" t="s">
        <v>23</v>
      </c>
      <c r="Q3" s="45" t="s">
        <v>47</v>
      </c>
      <c r="R3" s="45" t="s">
        <v>24</v>
      </c>
      <c r="S3" s="45" t="s">
        <v>22</v>
      </c>
      <c r="T3" s="45" t="s">
        <v>23</v>
      </c>
      <c r="U3" s="45" t="s">
        <v>47</v>
      </c>
      <c r="V3" s="45" t="s">
        <v>24</v>
      </c>
      <c r="W3" s="68"/>
    </row>
    <row r="4" spans="1:23" s="1" customFormat="1" x14ac:dyDescent="0.3">
      <c r="A4" s="57" t="s">
        <v>13</v>
      </c>
      <c r="B4" s="65" t="s">
        <v>26</v>
      </c>
      <c r="C4" s="54">
        <v>4</v>
      </c>
      <c r="D4" s="54">
        <v>5</v>
      </c>
      <c r="E4" s="54">
        <v>6</v>
      </c>
      <c r="F4" s="54" t="s">
        <v>37</v>
      </c>
      <c r="G4" s="65" t="s">
        <v>16</v>
      </c>
      <c r="H4" s="65" t="s">
        <v>30</v>
      </c>
      <c r="I4" s="65" t="s">
        <v>31</v>
      </c>
      <c r="J4" s="65" t="s">
        <v>32</v>
      </c>
      <c r="K4" s="65" t="s">
        <v>33</v>
      </c>
      <c r="L4" s="65" t="s">
        <v>34</v>
      </c>
      <c r="M4" s="65" t="s">
        <v>35</v>
      </c>
      <c r="N4" s="65" t="s">
        <v>36</v>
      </c>
      <c r="O4" s="65"/>
      <c r="P4" s="65"/>
      <c r="Q4" s="65"/>
      <c r="R4" s="65"/>
      <c r="S4" s="65" t="s">
        <v>74</v>
      </c>
      <c r="T4" s="65" t="s">
        <v>75</v>
      </c>
      <c r="U4" s="65" t="s">
        <v>61</v>
      </c>
      <c r="V4" s="65" t="s">
        <v>76</v>
      </c>
      <c r="W4" s="43">
        <v>20</v>
      </c>
    </row>
    <row r="5" spans="1:23" s="1" customFormat="1" ht="28.5" customHeight="1" x14ac:dyDescent="0.3">
      <c r="A5" s="69" t="s">
        <v>77</v>
      </c>
      <c r="B5" s="69"/>
      <c r="C5" s="60">
        <f t="shared" ref="C5:N5" si="0">C6+C10+C14+C16</f>
        <v>93420350</v>
      </c>
      <c r="D5" s="60">
        <f t="shared" si="0"/>
        <v>14208700</v>
      </c>
      <c r="E5" s="60">
        <f t="shared" si="0"/>
        <v>1850000</v>
      </c>
      <c r="F5" s="60">
        <f t="shared" si="0"/>
        <v>77361650</v>
      </c>
      <c r="G5" s="60">
        <f t="shared" si="0"/>
        <v>464186000</v>
      </c>
      <c r="H5" s="60">
        <f t="shared" si="0"/>
        <v>94086800</v>
      </c>
      <c r="I5" s="60">
        <f t="shared" si="0"/>
        <v>7880600</v>
      </c>
      <c r="J5" s="60">
        <f t="shared" si="0"/>
        <v>362218600</v>
      </c>
      <c r="K5" s="60">
        <f t="shared" si="0"/>
        <v>19805154.129999999</v>
      </c>
      <c r="L5" s="60">
        <f t="shared" si="0"/>
        <v>1140548.8</v>
      </c>
      <c r="M5" s="60">
        <f t="shared" si="0"/>
        <v>714733.7</v>
      </c>
      <c r="N5" s="60">
        <f t="shared" si="0"/>
        <v>17949871.629999999</v>
      </c>
      <c r="O5" s="48">
        <f t="shared" ref="O5:O18" si="1">K5/C5*100</f>
        <v>21.200042742293302</v>
      </c>
      <c r="P5" s="48">
        <f t="shared" ref="P5:P13" si="2">L5/D5*100</f>
        <v>8.0271157811763221</v>
      </c>
      <c r="Q5" s="48">
        <f t="shared" ref="Q5:Q11" si="3">M5/E5*100</f>
        <v>38.634254054054054</v>
      </c>
      <c r="R5" s="48">
        <f t="shared" ref="R5:R18" si="4">N5/F5*100</f>
        <v>23.202544968986572</v>
      </c>
      <c r="S5" s="48">
        <f t="shared" ref="S5:S18" si="5">K5/G5*100</f>
        <v>4.2666418483108064</v>
      </c>
      <c r="T5" s="48">
        <f t="shared" ref="T5:T15" si="6">L5/H5*100</f>
        <v>1.2122304085163913</v>
      </c>
      <c r="U5" s="48">
        <f t="shared" ref="U5:U12" si="7">M5/I5*100</f>
        <v>9.0695340456310429</v>
      </c>
      <c r="V5" s="48">
        <f t="shared" ref="V5:V18" si="8">N5/J5*100</f>
        <v>4.955535588177967</v>
      </c>
      <c r="W5" s="20"/>
    </row>
    <row r="6" spans="1:23" s="1" customFormat="1" ht="37.5" x14ac:dyDescent="0.3">
      <c r="A6" s="61" t="s">
        <v>20</v>
      </c>
      <c r="B6" s="64"/>
      <c r="C6" s="60">
        <f t="shared" ref="C6:N6" si="9">SUM(C7:C9)</f>
        <v>68694050</v>
      </c>
      <c r="D6" s="60">
        <f t="shared" si="9"/>
        <v>0</v>
      </c>
      <c r="E6" s="60">
        <f t="shared" si="9"/>
        <v>0</v>
      </c>
      <c r="F6" s="60">
        <f t="shared" si="9"/>
        <v>68694050</v>
      </c>
      <c r="G6" s="60">
        <f t="shared" si="9"/>
        <v>310926800</v>
      </c>
      <c r="H6" s="60">
        <f t="shared" si="9"/>
        <v>0</v>
      </c>
      <c r="I6" s="60">
        <f t="shared" si="9"/>
        <v>0</v>
      </c>
      <c r="J6" s="60">
        <f t="shared" si="9"/>
        <v>310926800</v>
      </c>
      <c r="K6" s="60">
        <f t="shared" si="9"/>
        <v>16889224.129999999</v>
      </c>
      <c r="L6" s="60">
        <f t="shared" si="9"/>
        <v>0</v>
      </c>
      <c r="M6" s="60">
        <f t="shared" si="9"/>
        <v>0</v>
      </c>
      <c r="N6" s="60">
        <f t="shared" si="9"/>
        <v>16889224.129999999</v>
      </c>
      <c r="O6" s="48">
        <f t="shared" si="1"/>
        <v>24.586152847299001</v>
      </c>
      <c r="P6" s="48"/>
      <c r="Q6" s="48"/>
      <c r="R6" s="48">
        <f t="shared" si="4"/>
        <v>24.586152847299001</v>
      </c>
      <c r="S6" s="48">
        <f t="shared" si="5"/>
        <v>5.4318971957386752</v>
      </c>
      <c r="T6" s="48"/>
      <c r="U6" s="48"/>
      <c r="V6" s="48">
        <f t="shared" si="8"/>
        <v>5.4318971957386752</v>
      </c>
      <c r="W6" s="20"/>
    </row>
    <row r="7" spans="1:23" s="1" customFormat="1" ht="26.25" customHeight="1" x14ac:dyDescent="0.3">
      <c r="A7" s="58" t="s">
        <v>85</v>
      </c>
      <c r="B7" s="17" t="s">
        <v>12</v>
      </c>
      <c r="C7" s="44">
        <f>SUM(D7:F7)</f>
        <v>68694050</v>
      </c>
      <c r="D7" s="44">
        <v>0</v>
      </c>
      <c r="E7" s="44">
        <v>0</v>
      </c>
      <c r="F7" s="44">
        <v>68694050</v>
      </c>
      <c r="G7" s="18">
        <f>SUM(H7:J7)</f>
        <v>308246300</v>
      </c>
      <c r="H7" s="18">
        <v>0</v>
      </c>
      <c r="I7" s="18">
        <v>0</v>
      </c>
      <c r="J7" s="18">
        <v>308246300</v>
      </c>
      <c r="K7" s="18">
        <f>SUM(L7:N7)</f>
        <v>16889224.129999999</v>
      </c>
      <c r="L7" s="18">
        <v>0</v>
      </c>
      <c r="M7" s="18">
        <v>0</v>
      </c>
      <c r="N7" s="18">
        <v>16889224.129999999</v>
      </c>
      <c r="O7" s="48">
        <f t="shared" si="1"/>
        <v>24.586152847299001</v>
      </c>
      <c r="P7" s="48"/>
      <c r="Q7" s="48"/>
      <c r="R7" s="48">
        <f t="shared" si="4"/>
        <v>24.586152847299001</v>
      </c>
      <c r="S7" s="48">
        <f t="shared" si="5"/>
        <v>5.4791328006208024</v>
      </c>
      <c r="T7" s="48"/>
      <c r="U7" s="48"/>
      <c r="V7" s="48">
        <f t="shared" si="8"/>
        <v>5.4791328006208024</v>
      </c>
      <c r="W7" s="20"/>
    </row>
    <row r="8" spans="1:23" s="1" customFormat="1" ht="42" customHeight="1" x14ac:dyDescent="0.3">
      <c r="A8" s="58" t="s">
        <v>86</v>
      </c>
      <c r="B8" s="17" t="s">
        <v>12</v>
      </c>
      <c r="C8" s="44">
        <f t="shared" ref="C8" si="10">SUM(D8:F8)</f>
        <v>0</v>
      </c>
      <c r="D8" s="44">
        <v>0</v>
      </c>
      <c r="E8" s="44">
        <v>0</v>
      </c>
      <c r="F8" s="44">
        <v>0</v>
      </c>
      <c r="G8" s="18">
        <f t="shared" ref="G8:G9" si="11">SUM(H8:J8)</f>
        <v>1380500</v>
      </c>
      <c r="H8" s="18">
        <v>0</v>
      </c>
      <c r="I8" s="18">
        <v>0</v>
      </c>
      <c r="J8" s="18">
        <v>1380500</v>
      </c>
      <c r="K8" s="18">
        <f>L8+N8</f>
        <v>0</v>
      </c>
      <c r="L8" s="18">
        <v>0</v>
      </c>
      <c r="M8" s="18">
        <v>0</v>
      </c>
      <c r="N8" s="18">
        <v>0</v>
      </c>
      <c r="O8" s="48"/>
      <c r="P8" s="48"/>
      <c r="Q8" s="48"/>
      <c r="R8" s="48"/>
      <c r="S8" s="48">
        <f t="shared" si="5"/>
        <v>0</v>
      </c>
      <c r="T8" s="48"/>
      <c r="U8" s="48"/>
      <c r="V8" s="48">
        <f t="shared" si="8"/>
        <v>0</v>
      </c>
      <c r="W8" s="20"/>
    </row>
    <row r="9" spans="1:23" s="1" customFormat="1" ht="28.5" customHeight="1" x14ac:dyDescent="0.3">
      <c r="A9" s="58" t="s">
        <v>79</v>
      </c>
      <c r="B9" s="17" t="s">
        <v>59</v>
      </c>
      <c r="C9" s="44">
        <f>SUM(D9:F9)</f>
        <v>0</v>
      </c>
      <c r="D9" s="44">
        <v>0</v>
      </c>
      <c r="E9" s="44">
        <v>0</v>
      </c>
      <c r="F9" s="44">
        <v>0</v>
      </c>
      <c r="G9" s="18">
        <f t="shared" si="11"/>
        <v>1300000</v>
      </c>
      <c r="H9" s="18">
        <v>0</v>
      </c>
      <c r="I9" s="18">
        <v>0</v>
      </c>
      <c r="J9" s="18">
        <v>1300000</v>
      </c>
      <c r="K9" s="18">
        <f>SUM(L9:N9)</f>
        <v>0</v>
      </c>
      <c r="L9" s="18">
        <v>0</v>
      </c>
      <c r="M9" s="18">
        <v>0</v>
      </c>
      <c r="N9" s="18">
        <v>0</v>
      </c>
      <c r="O9" s="48"/>
      <c r="P9" s="48"/>
      <c r="Q9" s="48"/>
      <c r="R9" s="48"/>
      <c r="S9" s="48">
        <f t="shared" si="5"/>
        <v>0</v>
      </c>
      <c r="T9" s="48"/>
      <c r="U9" s="48"/>
      <c r="V9" s="48">
        <f t="shared" si="8"/>
        <v>0</v>
      </c>
      <c r="W9" s="20"/>
    </row>
    <row r="10" spans="1:23" s="1" customFormat="1" ht="37.5" x14ac:dyDescent="0.3">
      <c r="A10" s="61" t="s">
        <v>48</v>
      </c>
      <c r="B10" s="63"/>
      <c r="C10" s="50">
        <f t="shared" ref="C10:N10" si="12">SUM(C11:C13)</f>
        <v>16212700</v>
      </c>
      <c r="D10" s="50">
        <f t="shared" si="12"/>
        <v>14208700</v>
      </c>
      <c r="E10" s="50">
        <f t="shared" si="12"/>
        <v>1850000</v>
      </c>
      <c r="F10" s="50">
        <f t="shared" si="12"/>
        <v>154000</v>
      </c>
      <c r="G10" s="50">
        <f t="shared" si="12"/>
        <v>98884300</v>
      </c>
      <c r="H10" s="50">
        <f t="shared" si="12"/>
        <v>90079700</v>
      </c>
      <c r="I10" s="50">
        <f t="shared" si="12"/>
        <v>7880600</v>
      </c>
      <c r="J10" s="50">
        <f t="shared" si="12"/>
        <v>924000</v>
      </c>
      <c r="K10" s="50">
        <f t="shared" si="12"/>
        <v>1855282.5</v>
      </c>
      <c r="L10" s="50">
        <f t="shared" si="12"/>
        <v>1140548.8</v>
      </c>
      <c r="M10" s="50">
        <f t="shared" si="12"/>
        <v>714733.7</v>
      </c>
      <c r="N10" s="50">
        <f t="shared" si="12"/>
        <v>0</v>
      </c>
      <c r="O10" s="48">
        <f t="shared" si="1"/>
        <v>11.443390058411</v>
      </c>
      <c r="P10" s="48">
        <f t="shared" si="2"/>
        <v>8.0271157811763221</v>
      </c>
      <c r="Q10" s="48">
        <f t="shared" si="3"/>
        <v>38.634254054054054</v>
      </c>
      <c r="R10" s="48">
        <f t="shared" si="4"/>
        <v>0</v>
      </c>
      <c r="S10" s="48">
        <f t="shared" si="5"/>
        <v>1.8762154356151584</v>
      </c>
      <c r="T10" s="48">
        <f t="shared" si="6"/>
        <v>1.2661551936784869</v>
      </c>
      <c r="U10" s="48">
        <f t="shared" si="7"/>
        <v>9.0695340456310429</v>
      </c>
      <c r="V10" s="48">
        <f t="shared" si="8"/>
        <v>0</v>
      </c>
      <c r="W10" s="20"/>
    </row>
    <row r="11" spans="1:23" s="1" customFormat="1" ht="60" customHeight="1" x14ac:dyDescent="0.3">
      <c r="A11" s="58" t="s">
        <v>87</v>
      </c>
      <c r="B11" s="17" t="s">
        <v>12</v>
      </c>
      <c r="C11" s="44">
        <f>SUM(D11:F11)</f>
        <v>7137100</v>
      </c>
      <c r="D11" s="44">
        <v>5133100</v>
      </c>
      <c r="E11" s="44">
        <v>1850000</v>
      </c>
      <c r="F11" s="44">
        <v>154000</v>
      </c>
      <c r="G11" s="18">
        <f>SUM(H11:J11)</f>
        <v>35740400</v>
      </c>
      <c r="H11" s="18">
        <v>26945500</v>
      </c>
      <c r="I11" s="18">
        <v>7870900</v>
      </c>
      <c r="J11" s="18">
        <v>924000</v>
      </c>
      <c r="K11" s="18">
        <f>SUM(L11:N11)</f>
        <v>1855282.5</v>
      </c>
      <c r="L11" s="18">
        <v>1140548.8</v>
      </c>
      <c r="M11" s="18">
        <v>714733.7</v>
      </c>
      <c r="N11" s="18">
        <v>0</v>
      </c>
      <c r="O11" s="48">
        <f t="shared" si="1"/>
        <v>25.994906894957339</v>
      </c>
      <c r="P11" s="48">
        <f t="shared" si="2"/>
        <v>22.21949309384193</v>
      </c>
      <c r="Q11" s="48">
        <f t="shared" si="3"/>
        <v>38.634254054054054</v>
      </c>
      <c r="R11" s="48">
        <f t="shared" si="4"/>
        <v>0</v>
      </c>
      <c r="S11" s="48">
        <f t="shared" si="5"/>
        <v>5.1909953442043175</v>
      </c>
      <c r="T11" s="48">
        <f t="shared" si="6"/>
        <v>4.2327987975728787</v>
      </c>
      <c r="U11" s="48">
        <f t="shared" si="7"/>
        <v>9.080711227432694</v>
      </c>
      <c r="V11" s="48">
        <f t="shared" si="8"/>
        <v>0</v>
      </c>
      <c r="W11" s="53"/>
    </row>
    <row r="12" spans="1:23" s="1" customFormat="1" ht="56.25" x14ac:dyDescent="0.3">
      <c r="A12" s="58" t="s">
        <v>88</v>
      </c>
      <c r="B12" s="17" t="s">
        <v>12</v>
      </c>
      <c r="C12" s="44">
        <f t="shared" ref="C12:C13" si="13">SUM(D12:F12)</f>
        <v>0</v>
      </c>
      <c r="D12" s="44">
        <v>0</v>
      </c>
      <c r="E12" s="44">
        <v>0</v>
      </c>
      <c r="F12" s="44">
        <v>0</v>
      </c>
      <c r="G12" s="18">
        <f t="shared" ref="G12:G13" si="14">SUM(H12:J12)</f>
        <v>9700</v>
      </c>
      <c r="H12" s="18">
        <v>0</v>
      </c>
      <c r="I12" s="18">
        <v>9700</v>
      </c>
      <c r="J12" s="18">
        <v>0</v>
      </c>
      <c r="K12" s="18">
        <f>SUM(L12:N12)</f>
        <v>0</v>
      </c>
      <c r="L12" s="18">
        <v>0</v>
      </c>
      <c r="M12" s="18">
        <v>0</v>
      </c>
      <c r="N12" s="18">
        <v>0</v>
      </c>
      <c r="O12" s="48"/>
      <c r="P12" s="48"/>
      <c r="Q12" s="48"/>
      <c r="R12" s="48"/>
      <c r="S12" s="48">
        <f t="shared" si="5"/>
        <v>0</v>
      </c>
      <c r="T12" s="48"/>
      <c r="U12" s="48">
        <f t="shared" si="7"/>
        <v>0</v>
      </c>
      <c r="V12" s="48"/>
      <c r="W12" s="53"/>
    </row>
    <row r="13" spans="1:23" s="1" customFormat="1" ht="37.5" x14ac:dyDescent="0.3">
      <c r="A13" s="58" t="s">
        <v>49</v>
      </c>
      <c r="B13" s="17" t="s">
        <v>12</v>
      </c>
      <c r="C13" s="44">
        <f t="shared" si="13"/>
        <v>9075600</v>
      </c>
      <c r="D13" s="44">
        <v>9075600</v>
      </c>
      <c r="E13" s="44">
        <v>0</v>
      </c>
      <c r="F13" s="44">
        <v>0</v>
      </c>
      <c r="G13" s="18">
        <f t="shared" si="14"/>
        <v>63134200</v>
      </c>
      <c r="H13" s="18">
        <v>63134200</v>
      </c>
      <c r="I13" s="18">
        <v>0</v>
      </c>
      <c r="J13" s="18">
        <v>0</v>
      </c>
      <c r="K13" s="18">
        <f>SUM(L13:N13)</f>
        <v>0</v>
      </c>
      <c r="L13" s="18">
        <v>0</v>
      </c>
      <c r="M13" s="18">
        <v>0</v>
      </c>
      <c r="N13" s="18">
        <v>0</v>
      </c>
      <c r="O13" s="48">
        <f t="shared" si="1"/>
        <v>0</v>
      </c>
      <c r="P13" s="48">
        <f t="shared" si="2"/>
        <v>0</v>
      </c>
      <c r="Q13" s="48"/>
      <c r="R13" s="48"/>
      <c r="S13" s="48">
        <f t="shared" si="5"/>
        <v>0</v>
      </c>
      <c r="T13" s="48">
        <f t="shared" si="6"/>
        <v>0</v>
      </c>
      <c r="U13" s="48"/>
      <c r="V13" s="48"/>
      <c r="W13" s="20"/>
    </row>
    <row r="14" spans="1:23" s="52" customFormat="1" ht="37.5" x14ac:dyDescent="0.3">
      <c r="A14" s="61" t="s">
        <v>21</v>
      </c>
      <c r="B14" s="63"/>
      <c r="C14" s="50">
        <f t="shared" ref="C14:N14" si="15">SUM(C15:C15)</f>
        <v>0</v>
      </c>
      <c r="D14" s="50">
        <f t="shared" si="15"/>
        <v>0</v>
      </c>
      <c r="E14" s="50">
        <f t="shared" si="15"/>
        <v>0</v>
      </c>
      <c r="F14" s="50">
        <f t="shared" si="15"/>
        <v>0</v>
      </c>
      <c r="G14" s="50">
        <f t="shared" si="15"/>
        <v>6329300</v>
      </c>
      <c r="H14" s="50">
        <f t="shared" si="15"/>
        <v>4007100</v>
      </c>
      <c r="I14" s="50">
        <f t="shared" si="15"/>
        <v>0</v>
      </c>
      <c r="J14" s="50">
        <f t="shared" si="15"/>
        <v>2322200</v>
      </c>
      <c r="K14" s="50">
        <f t="shared" si="15"/>
        <v>0</v>
      </c>
      <c r="L14" s="50">
        <f t="shared" si="15"/>
        <v>0</v>
      </c>
      <c r="M14" s="50">
        <f t="shared" si="15"/>
        <v>0</v>
      </c>
      <c r="N14" s="50">
        <f t="shared" si="15"/>
        <v>0</v>
      </c>
      <c r="O14" s="48"/>
      <c r="P14" s="48"/>
      <c r="Q14" s="48"/>
      <c r="R14" s="48"/>
      <c r="S14" s="48">
        <f t="shared" si="5"/>
        <v>0</v>
      </c>
      <c r="T14" s="48">
        <f t="shared" si="6"/>
        <v>0</v>
      </c>
      <c r="U14" s="48"/>
      <c r="V14" s="48">
        <f t="shared" si="8"/>
        <v>0</v>
      </c>
      <c r="W14" s="51"/>
    </row>
    <row r="15" spans="1:23" s="1" customFormat="1" ht="56.25" x14ac:dyDescent="0.3">
      <c r="A15" s="58" t="s">
        <v>78</v>
      </c>
      <c r="B15" s="17" t="s">
        <v>12</v>
      </c>
      <c r="C15" s="44">
        <f>SUM(D15:F15)</f>
        <v>0</v>
      </c>
      <c r="D15" s="44">
        <v>0</v>
      </c>
      <c r="E15" s="44">
        <v>0</v>
      </c>
      <c r="F15" s="44">
        <v>0</v>
      </c>
      <c r="G15" s="18">
        <f>SUM(H15:J15)</f>
        <v>6329300</v>
      </c>
      <c r="H15" s="18">
        <v>4007100</v>
      </c>
      <c r="I15" s="18">
        <v>0</v>
      </c>
      <c r="J15" s="18">
        <v>2322200</v>
      </c>
      <c r="K15" s="18">
        <f>SUM(L15:N15)</f>
        <v>0</v>
      </c>
      <c r="L15" s="18">
        <v>0</v>
      </c>
      <c r="M15" s="18">
        <v>0</v>
      </c>
      <c r="N15" s="18">
        <v>0</v>
      </c>
      <c r="O15" s="48"/>
      <c r="P15" s="48"/>
      <c r="Q15" s="48"/>
      <c r="R15" s="48"/>
      <c r="S15" s="48">
        <f t="shared" si="5"/>
        <v>0</v>
      </c>
      <c r="T15" s="48">
        <f t="shared" si="6"/>
        <v>0</v>
      </c>
      <c r="U15" s="48"/>
      <c r="V15" s="48">
        <f t="shared" si="8"/>
        <v>0</v>
      </c>
      <c r="W15" s="20"/>
    </row>
    <row r="16" spans="1:23" s="1" customFormat="1" ht="56.25" x14ac:dyDescent="0.3">
      <c r="A16" s="61" t="s">
        <v>50</v>
      </c>
      <c r="B16" s="63"/>
      <c r="C16" s="62">
        <f t="shared" ref="C16:F16" si="16">SUM(C17:C18)</f>
        <v>8513600</v>
      </c>
      <c r="D16" s="62">
        <f t="shared" si="16"/>
        <v>0</v>
      </c>
      <c r="E16" s="62">
        <f t="shared" si="16"/>
        <v>0</v>
      </c>
      <c r="F16" s="62">
        <f t="shared" si="16"/>
        <v>8513600</v>
      </c>
      <c r="G16" s="62">
        <f t="shared" ref="G16:J16" si="17">SUM(G17:G18)</f>
        <v>48045600</v>
      </c>
      <c r="H16" s="62">
        <f t="shared" si="17"/>
        <v>0</v>
      </c>
      <c r="I16" s="62">
        <f t="shared" si="17"/>
        <v>0</v>
      </c>
      <c r="J16" s="62">
        <f t="shared" si="17"/>
        <v>48045600</v>
      </c>
      <c r="K16" s="62">
        <f>SUM(K17:K18)</f>
        <v>1060647.5</v>
      </c>
      <c r="L16" s="62">
        <f t="shared" ref="L16:N16" si="18">SUM(L17:L18)</f>
        <v>0</v>
      </c>
      <c r="M16" s="62">
        <f t="shared" si="18"/>
        <v>0</v>
      </c>
      <c r="N16" s="62">
        <f t="shared" si="18"/>
        <v>1060647.5</v>
      </c>
      <c r="O16" s="48">
        <f t="shared" si="1"/>
        <v>12.45827264611915</v>
      </c>
      <c r="P16" s="48"/>
      <c r="Q16" s="48"/>
      <c r="R16" s="48">
        <f t="shared" si="4"/>
        <v>12.45827264611915</v>
      </c>
      <c r="S16" s="48">
        <f t="shared" si="5"/>
        <v>2.2075850858351229</v>
      </c>
      <c r="T16" s="48"/>
      <c r="U16" s="48"/>
      <c r="V16" s="48">
        <f t="shared" si="8"/>
        <v>2.2075850858351229</v>
      </c>
      <c r="W16" s="20"/>
    </row>
    <row r="17" spans="1:23" s="1" customFormat="1" ht="31.5" customHeight="1" x14ac:dyDescent="0.3">
      <c r="A17" s="85" t="s">
        <v>51</v>
      </c>
      <c r="B17" s="17" t="s">
        <v>12</v>
      </c>
      <c r="C17" s="44">
        <f>SUM(D17:F17)</f>
        <v>4118200</v>
      </c>
      <c r="D17" s="44">
        <v>0</v>
      </c>
      <c r="E17" s="44">
        <v>0</v>
      </c>
      <c r="F17" s="44">
        <v>4118200</v>
      </c>
      <c r="G17" s="18">
        <f>SUM(H17:J17)</f>
        <v>24061700</v>
      </c>
      <c r="H17" s="18">
        <v>0</v>
      </c>
      <c r="I17" s="18">
        <v>0</v>
      </c>
      <c r="J17" s="18">
        <v>24061700</v>
      </c>
      <c r="K17" s="18">
        <f>SUM(L17:N17)</f>
        <v>378032.52</v>
      </c>
      <c r="L17" s="18">
        <v>0</v>
      </c>
      <c r="M17" s="18">
        <v>0</v>
      </c>
      <c r="N17" s="18">
        <v>378032.52</v>
      </c>
      <c r="O17" s="48">
        <f t="shared" si="1"/>
        <v>9.1795570880481758</v>
      </c>
      <c r="P17" s="48"/>
      <c r="Q17" s="48"/>
      <c r="R17" s="48">
        <f t="shared" si="4"/>
        <v>9.1795570880481758</v>
      </c>
      <c r="S17" s="48">
        <f t="shared" si="5"/>
        <v>1.5710964728177976</v>
      </c>
      <c r="T17" s="48"/>
      <c r="U17" s="48"/>
      <c r="V17" s="48">
        <f t="shared" si="8"/>
        <v>1.5710964728177976</v>
      </c>
      <c r="W17" s="20"/>
    </row>
    <row r="18" spans="1:23" s="1" customFormat="1" ht="32.25" customHeight="1" x14ac:dyDescent="0.3">
      <c r="A18" s="86"/>
      <c r="B18" s="17" t="s">
        <v>58</v>
      </c>
      <c r="C18" s="44">
        <f>SUM(D18:F18)</f>
        <v>4395400</v>
      </c>
      <c r="D18" s="44">
        <v>0</v>
      </c>
      <c r="E18" s="44">
        <v>0</v>
      </c>
      <c r="F18" s="44">
        <v>4395400</v>
      </c>
      <c r="G18" s="18">
        <f>SUM(H18:J18)</f>
        <v>23983900</v>
      </c>
      <c r="H18" s="18">
        <v>0</v>
      </c>
      <c r="I18" s="18">
        <v>0</v>
      </c>
      <c r="J18" s="18">
        <v>23983900</v>
      </c>
      <c r="K18" s="18">
        <f>SUM(L18:N18)</f>
        <v>682614.98</v>
      </c>
      <c r="L18" s="18">
        <v>0</v>
      </c>
      <c r="M18" s="18">
        <v>0</v>
      </c>
      <c r="N18" s="18">
        <v>682614.98</v>
      </c>
      <c r="O18" s="48">
        <f t="shared" si="1"/>
        <v>15.53021294990217</v>
      </c>
      <c r="P18" s="48"/>
      <c r="Q18" s="48"/>
      <c r="R18" s="48">
        <f t="shared" si="4"/>
        <v>15.53021294990217</v>
      </c>
      <c r="S18" s="48">
        <f t="shared" si="5"/>
        <v>2.8461383678217471</v>
      </c>
      <c r="T18" s="48"/>
      <c r="U18" s="48"/>
      <c r="V18" s="48">
        <f t="shared" si="8"/>
        <v>2.8461383678217471</v>
      </c>
      <c r="W18" s="49"/>
    </row>
  </sheetData>
  <mergeCells count="10">
    <mergeCell ref="A17:A18"/>
    <mergeCell ref="A5:B5"/>
    <mergeCell ref="A1:V1"/>
    <mergeCell ref="O2:R2"/>
    <mergeCell ref="K2:N2"/>
    <mergeCell ref="B2:B3"/>
    <mergeCell ref="S2:V2"/>
    <mergeCell ref="G2:J2"/>
    <mergeCell ref="C2:F2"/>
    <mergeCell ref="W2:W3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4" t="s">
        <v>1</v>
      </c>
      <c r="C2" s="91" t="s">
        <v>17</v>
      </c>
      <c r="D2" s="92" t="s">
        <v>38</v>
      </c>
      <c r="E2" s="92"/>
      <c r="F2" s="92"/>
      <c r="G2" s="93" t="s">
        <v>46</v>
      </c>
      <c r="H2" s="93"/>
      <c r="I2" s="93"/>
      <c r="J2" s="94" t="s">
        <v>44</v>
      </c>
      <c r="K2" s="95"/>
      <c r="L2" s="96"/>
      <c r="M2" s="97" t="s">
        <v>39</v>
      </c>
      <c r="N2" s="97" t="s">
        <v>40</v>
      </c>
    </row>
    <row r="3" spans="1:14" ht="25.5" x14ac:dyDescent="0.25">
      <c r="A3" s="90"/>
      <c r="B3" s="5" t="s">
        <v>2</v>
      </c>
      <c r="C3" s="91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98"/>
      <c r="N3" s="98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7" t="s">
        <v>42</v>
      </c>
      <c r="C5" s="87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4" t="s">
        <v>1</v>
      </c>
      <c r="C1" s="107" t="s">
        <v>17</v>
      </c>
      <c r="D1" s="108" t="s">
        <v>62</v>
      </c>
      <c r="E1" s="108"/>
      <c r="F1" s="108"/>
      <c r="G1" s="108"/>
      <c r="H1" s="108" t="s">
        <v>63</v>
      </c>
      <c r="I1" s="108"/>
      <c r="J1" s="108"/>
      <c r="K1" s="108"/>
      <c r="L1" s="109" t="s">
        <v>73</v>
      </c>
      <c r="M1" s="110"/>
      <c r="N1" s="110"/>
      <c r="O1" s="111"/>
      <c r="P1" s="103" t="s">
        <v>64</v>
      </c>
      <c r="Q1" s="103"/>
      <c r="R1" s="103"/>
      <c r="S1" s="103"/>
      <c r="T1" s="103" t="s">
        <v>65</v>
      </c>
      <c r="U1" s="104"/>
      <c r="V1" s="104"/>
      <c r="W1" s="104"/>
    </row>
    <row r="2" spans="1:23" ht="22.5" x14ac:dyDescent="0.25">
      <c r="A2" s="106"/>
      <c r="B2" s="24" t="s">
        <v>2</v>
      </c>
      <c r="C2" s="107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05" t="s">
        <v>25</v>
      </c>
      <c r="B4" s="105"/>
      <c r="C4" s="105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7" t="s">
        <v>8</v>
      </c>
      <c r="C5" s="87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87" t="s">
        <v>67</v>
      </c>
      <c r="C7" s="87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87" t="s">
        <v>10</v>
      </c>
      <c r="C12" s="87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99" t="s">
        <v>11</v>
      </c>
      <c r="C14" s="100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7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1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1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2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2021-08-16T08:59:40Z</cp:lastPrinted>
  <dcterms:created xsi:type="dcterms:W3CDTF">2012-05-22T08:33:39Z</dcterms:created>
  <dcterms:modified xsi:type="dcterms:W3CDTF">2022-02-09T11:46:51Z</dcterms:modified>
</cp:coreProperties>
</file>