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er\папка для общего пользования\НАТАША\Дороги 2020\СЕЗ\"/>
    </mc:Choice>
  </mc:AlternateContent>
  <bookViews>
    <workbookView xWindow="-120" yWindow="-120" windowWidth="20730" windowHeight="11310"/>
  </bookViews>
  <sheets>
    <sheet name="полное финансирование" sheetId="2" r:id="rId1"/>
  </sheets>
  <externalReferences>
    <externalReference r:id="rId2"/>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0" i="2" l="1"/>
  <c r="I27" i="2"/>
  <c r="I14" i="2"/>
  <c r="T54" i="2" l="1"/>
  <c r="T41" i="2" l="1"/>
  <c r="I41" i="2" l="1"/>
  <c r="T66" i="2" l="1"/>
  <c r="R41" i="2" l="1"/>
  <c r="V35" i="2" s="1"/>
  <c r="V41" i="2" s="1"/>
  <c r="R27" i="2"/>
  <c r="V22" i="2" s="1"/>
  <c r="V27" i="2" s="1"/>
  <c r="U22" i="2"/>
  <c r="U27" i="2" s="1"/>
  <c r="R14" i="2"/>
  <c r="V14" i="2" s="1"/>
  <c r="U10" i="2"/>
  <c r="I62" i="2"/>
  <c r="I63" i="2"/>
  <c r="R54" i="2"/>
  <c r="V49" i="2" s="1"/>
  <c r="V54" i="2" s="1"/>
  <c r="I51" i="2"/>
  <c r="I52" i="2"/>
  <c r="I49" i="2"/>
  <c r="I50" i="2"/>
  <c r="I54" i="2" l="1"/>
  <c r="U49" i="2" s="1"/>
  <c r="W22" i="2"/>
  <c r="W27" i="2" s="1"/>
  <c r="W10" i="2"/>
  <c r="W14" i="2" s="1"/>
  <c r="U14" i="2"/>
  <c r="I66" i="2"/>
  <c r="U62" i="2" s="1"/>
  <c r="R66" i="2"/>
  <c r="V62" i="2" s="1"/>
  <c r="V66" i="2" s="1"/>
  <c r="U35" i="2"/>
  <c r="U66" i="2" l="1"/>
  <c r="W62" i="2"/>
  <c r="W66" i="2" s="1"/>
  <c r="U41" i="2"/>
  <c r="W35" i="2"/>
  <c r="W41" i="2" s="1"/>
  <c r="U54" i="2"/>
  <c r="W49" i="2"/>
  <c r="W54" i="2" s="1"/>
</calcChain>
</file>

<file path=xl/sharedStrings.xml><?xml version="1.0" encoding="utf-8"?>
<sst xmlns="http://schemas.openxmlformats.org/spreadsheetml/2006/main" count="428" uniqueCount="88">
  <si>
    <t>Итого</t>
  </si>
  <si>
    <t>Лимиты/ассигнования (справки)</t>
  </si>
  <si>
    <t>Сумма</t>
  </si>
  <si>
    <t>Дата и номер документа</t>
  </si>
  <si>
    <t>Бюджетная классификация</t>
  </si>
  <si>
    <t>КФСР</t>
  </si>
  <si>
    <t>КЦСР</t>
  </si>
  <si>
    <t>КВР</t>
  </si>
  <si>
    <t>КОСГУ</t>
  </si>
  <si>
    <t>Доп. ФК</t>
  </si>
  <si>
    <t>Доп. ЭК</t>
  </si>
  <si>
    <t>0409</t>
  </si>
  <si>
    <t>1820120780</t>
  </si>
  <si>
    <t>244</t>
  </si>
  <si>
    <t>225</t>
  </si>
  <si>
    <t>0225085</t>
  </si>
  <si>
    <t>776</t>
  </si>
  <si>
    <t>0225086</t>
  </si>
  <si>
    <t>008</t>
  </si>
  <si>
    <t>0225087</t>
  </si>
  <si>
    <t>762</t>
  </si>
  <si>
    <t>0225088</t>
  </si>
  <si>
    <t>0225102</t>
  </si>
  <si>
    <t>Назначение платежа</t>
  </si>
  <si>
    <t xml:space="preserve">Справка № 49 от 21.02.2020 об изменении лимитов бюджетных обязательств на 2020 год и плановый период 2021 и 2022 годов, справка № 49 от 21.02.2020 об изменении показателей сводной бюджетной росписи расходов на 2020 год и плановый период 2021 и 2022 годов, справка № 116 от 21.02.2020 об изменении кассового плана по расходам на 2020 год. </t>
  </si>
  <si>
    <t xml:space="preserve">Справка № 273 от 20.03.2020 об изменении кассового плана по расходам на 2020 год. </t>
  </si>
  <si>
    <t xml:space="preserve">Справка № 429 от 15.04.2020 об изменении кассового плана по расходам на 2020 год. </t>
  </si>
  <si>
    <t xml:space="preserve">Отметка о получении в журнале регистрации </t>
  </si>
  <si>
    <t>№ 82 от 21.02.2020 Справка 116 (КП), № 83 от 21.02.2020 Справка 49 (СБР), № 84 от 21.02.2020 Справка 49 (ЛБО)</t>
  </si>
  <si>
    <t>№ 164 от 20.03.2020 Справка 273 (КП)</t>
  </si>
  <si>
    <t>№ 241 от 15.04.2020 Справка 429 (КП)</t>
  </si>
  <si>
    <t>Неисполнение</t>
  </si>
  <si>
    <t>Экономия от суммы лимитов и суммы контракта</t>
  </si>
  <si>
    <t>Экономия от суммы контракта и кассовыми расходами</t>
  </si>
  <si>
    <t>от 19.08.2020 № 271846</t>
  </si>
  <si>
    <t>Сумма, с НДС</t>
  </si>
  <si>
    <t>Сумма, без НДС</t>
  </si>
  <si>
    <t>от 12.08.2020 № 271207</t>
  </si>
  <si>
    <t>от 11.09.2020 № 275947</t>
  </si>
  <si>
    <t>от 15.09.2020 № 276166</t>
  </si>
  <si>
    <t>от 18.09.2020 № 276785</t>
  </si>
  <si>
    <t>Оплата услуг по ремонту автодороги по ул. В. Петухова (на участке от ул. Мамонтовская до ул. Набережная) за июль 2020 года, м/к № ЭА.2020.00012 от 25 мая 2020 года, сф № 178 от 31.07.2020 г.</t>
  </si>
  <si>
    <r>
      <rPr>
        <b/>
        <sz val="11"/>
        <color theme="1"/>
        <rFont val="Times New Roman"/>
        <family val="1"/>
        <charset val="204"/>
      </rPr>
      <t xml:space="preserve">Автодорога по ул. Мира (от ул. Набережная до ул. Жилая (прямое направление), от ул. Жилая до ул. Строителей) (обратное направление) (на участке от ул. Набережная до ул. Строителей) </t>
    </r>
    <r>
      <rPr>
        <sz val="11"/>
        <color theme="1"/>
        <rFont val="Times New Roman"/>
        <family val="1"/>
        <charset val="204"/>
      </rPr>
      <t xml:space="preserve">Муниципальный контракт № ЭА.2020.0009 от 25 мая 2020 года на выполнение работ по ремонту автодороги по ул. Мира (от ул. Набережная до ул. Жилая (прямое направление), от ул. Жилая до ул. Строителей) (обратное направление) (на участке от ул. Набережная до ул. Строителей) на сумму </t>
    </r>
    <r>
      <rPr>
        <b/>
        <sz val="11"/>
        <color theme="1"/>
        <rFont val="Times New Roman"/>
        <family val="1"/>
        <charset val="204"/>
      </rPr>
      <t>2 759 410 рублей 61 копейка</t>
    </r>
    <r>
      <rPr>
        <sz val="11"/>
        <color theme="1"/>
        <rFont val="Times New Roman"/>
        <family val="1"/>
        <charset val="204"/>
      </rPr>
      <t xml:space="preserve"> между МКУ КХ "Служба единого заказчика" и НГ МУП "Универсал сервис"</t>
    </r>
  </si>
  <si>
    <t>Общая сумма экономии</t>
  </si>
  <si>
    <r>
      <rPr>
        <b/>
        <sz val="11"/>
        <color theme="1"/>
        <rFont val="Times New Roman"/>
        <family val="1"/>
        <charset val="204"/>
      </rPr>
      <t xml:space="preserve"> Автодорога по ул. Владимира Петухова (на участке от ул. Мамонтовская до ул. Набережная) </t>
    </r>
    <r>
      <rPr>
        <sz val="11"/>
        <color theme="1"/>
        <rFont val="Times New Roman"/>
        <family val="1"/>
        <charset val="204"/>
      </rPr>
      <t>Муниципальный контракт № ЭА.2020.00012 от 25 мая 2020 года на выполнение работ по ремонту автодороги по ул. Владимира Петухова (на участке от ул. Мамонтовская до ул. Набережная) на сумму 15 741 791 рубль 99 копеек между МКУ КХ "Служба единого заказчика" и АО "Государственная компания "Северавтодор"</t>
    </r>
  </si>
  <si>
    <r>
      <rPr>
        <b/>
        <sz val="11"/>
        <color theme="1"/>
        <rFont val="Times New Roman"/>
        <family val="1"/>
        <charset val="204"/>
      </rPr>
      <t xml:space="preserve">Автодорога по ул. Мамонтовская (на участке от ул. Владимира Петухова до ул. Объездная) </t>
    </r>
    <r>
      <rPr>
        <sz val="11"/>
        <color theme="1"/>
        <rFont val="Times New Roman"/>
        <family val="1"/>
        <charset val="204"/>
      </rPr>
      <t xml:space="preserve">Муниципальный контракт № ЭА.2020.00011 от 25 мая 2020 года на выполнение работ по ремонту автодороги по ул. Мамонтовская (на участке от ул. Владимира Петухова до ул. Объездная) на сумму </t>
    </r>
    <r>
      <rPr>
        <b/>
        <sz val="11"/>
        <color theme="1"/>
        <rFont val="Times New Roman"/>
        <family val="1"/>
        <charset val="204"/>
      </rPr>
      <t xml:space="preserve">33 646 598 рублей 76 копеек </t>
    </r>
    <r>
      <rPr>
        <sz val="11"/>
        <color theme="1"/>
        <rFont val="Times New Roman"/>
        <family val="1"/>
        <charset val="204"/>
      </rPr>
      <t>между МКУ КХ "Служба единого заказчика" и ООО "Стройград"</t>
    </r>
  </si>
  <si>
    <t>Оплата услуг по ремонту автодороги по ул. Мамонтовская  (на участке от ул. В. Петухова до ул. Объездная) за июль 2020 года, м/к № ЭА.2020.00011 от 25 мая 2020 года, счёт № 6 от 31.07.2020 г.</t>
  </si>
  <si>
    <r>
      <rPr>
        <b/>
        <sz val="11"/>
        <color theme="1"/>
        <rFont val="Times New Roman"/>
        <family val="1"/>
        <charset val="204"/>
      </rPr>
      <t>Автодорога по ул. Мира (от ул. Набережная до ул. Жилая (прямое направление), от ул. Жилая до ул. Строителей) (обратное направление) (на участке от ул. Жилая до ул. Нефтяников)</t>
    </r>
    <r>
      <rPr>
        <sz val="11"/>
        <color theme="1"/>
        <rFont val="Times New Roman"/>
        <family val="1"/>
        <charset val="204"/>
      </rPr>
      <t xml:space="preserve"> Муниципальный контракт № ЭА.2020.00013 от 25 мая 2020 года на выполнение работ по ремонту автодороги по ул. Мира (от ул. Набережная до ул. Жилая (прямое направление), от ул. Жилая до ул. Строителей) (обратное направление) (на участке от ул. Жилая до ул. Нефтяников) на сумму </t>
    </r>
    <r>
      <rPr>
        <b/>
        <sz val="11"/>
        <color theme="1"/>
        <rFont val="Times New Roman"/>
        <family val="1"/>
        <charset val="204"/>
      </rPr>
      <t xml:space="preserve">7 738 087 рублей 50 копеек </t>
    </r>
    <r>
      <rPr>
        <sz val="11"/>
        <color theme="1"/>
        <rFont val="Times New Roman"/>
        <family val="1"/>
        <charset val="204"/>
      </rPr>
      <t>между МКУ КХ "Служба единого заказчика" и ООО "ГОРОДОСТРОЙ"</t>
    </r>
  </si>
  <si>
    <t>Оплата услуг по ремонту автодороги по ул. Мира (на участке от ул. Набережная до ул. Строителей) за август 2020 года м/к № ЭА.2020.00009 от 25 мая 2020 года, сф № 413 от 08.09.2020 г.</t>
  </si>
  <si>
    <t>от 18.09.2020 № 276784</t>
  </si>
  <si>
    <t xml:space="preserve">Справка № 433 от 25.09.2020 об изменении лимитов бюджетных обязательств на 2020 год и плановый период 2021 и 2022 годов, справка № 433 от 25.09.2020 об изменении показателей сводной бюджетной росписи расходов на 2020 год и плановый период 2021 и 2022 годов, справка № 1257 от 25.09.2020 об изменении кассового плана по расходам на 2020 год. </t>
  </si>
  <si>
    <t xml:space="preserve">Справка № 451 от 25.09.2020 об изменении лимитов бюджетных обязательств на 2020 год и плановый период 2021 и 2022 годов, справка № 451 от 25.09.2020 об изменении показателей сводной бюджетной росписи расходов на 2020 год и плановый период 2021 и 2022 годов, справка № 1258 от 25.09.2020 об изменении кассового плана по расходам на 2020 год. </t>
  </si>
  <si>
    <t>№ 536 от 25.09.2020 Справка 1257 (КП), № 537 от 25.09.2020 Справка 433 (СБР), № 538 от 25.09.2020 Справка 433 (ЛБО)</t>
  </si>
  <si>
    <t>№ 539 от 25.09.2020 Справка 1258 (КП), № 540 от 25.09.2020 Справка 451 (СБР), № 541 от 25.09.2020 Справка 451 (ЛБО)</t>
  </si>
  <si>
    <t xml:space="preserve">Справка № 1353/2 от 02.10.2020 об изменении кассового плана по расходам на 2020 год. </t>
  </si>
  <si>
    <t>№ 638 от 02.10.2020 Справка 1353/2 (КП)</t>
  </si>
  <si>
    <t>Документ на оплату (счёт-фактуры, акты и т.д.)</t>
  </si>
  <si>
    <t>Сумма выполненных работ (с НДС)</t>
  </si>
  <si>
    <t>Акт приемки объектов выполненных ремонтом работ от 31.07.2020 г. за период работ с 26.05.2020 г. по 31.07. 2020 г.</t>
  </si>
  <si>
    <t>х</t>
  </si>
  <si>
    <t>Наименование</t>
  </si>
  <si>
    <t>Приложение № 1 к Заключению Счётной палаты</t>
  </si>
  <si>
    <t>Исполнение/кассовые расходы (выписки из лицевого счёта, платежные поручения)</t>
  </si>
  <si>
    <t>Справка о стоимости выполненных работ и затрат № 1 от 02.09.2020 г. (Форма № КС-3) за отчётный период с 26.05.2020 г. по 02.09.2020 г.</t>
  </si>
  <si>
    <t>Справка о стоимости выполненных работ и затрат № 1 от 31.07.2020 г. (Форма № КС-3) за отчётный период с 26.05.2020 г. по 31.07.2020 г.</t>
  </si>
  <si>
    <t>Счёт фактура № 178 от 31 июля 2020 года, продавец: АО "ГК Северавтодор", услуга: Выполнение работ по ремонту автодороги по ул. Владимира Петухова (на участке от ул. Мамонтовская до ул. Набережная), муниципальный контракт № ЭА.2020.0012 от 25.05.2020 г.</t>
  </si>
  <si>
    <t>Счёт фактура № 444 от 02 сентября 2020 года, продавец: НГ МУП "Универсал Сервис", услуга: Выполнение работ по ремонту автодороги по ул. Ленина (от ул. Набережная до Объездной дороги) (на участке от ул. Набережная до ул. Парковая), муниципальный контракт № ЭА.2020.0010 от 25.05.2020 г.</t>
  </si>
  <si>
    <t>Акт приемки объекта от 02.09.2020 г. за период работ с 26.05.2020 г. по 30.07.2020 г.</t>
  </si>
  <si>
    <t>Акт о приемке выполненных  работ № 1 от 02.09.2020 г.  (Форма № КС-2) за период работ с 26.05.2020 г. по 02.09.2020 г.</t>
  </si>
  <si>
    <t>Сумма выполненных работ (без НДС)</t>
  </si>
  <si>
    <t>Акт о приемке выполненных  работ  № 1 от 31.07.2020 г.  (Форма № КС-2) за период работ с 26.05.2020 г. по 31.07.2020 г.</t>
  </si>
  <si>
    <t>Акт приемки выполненных работ  от 04.09.2020 в период с 26.05.2020 г. по 04.09.2020 г.</t>
  </si>
  <si>
    <t>Справка о стоимости выполненных работ и затрат № 1 от 04.09.2020 г. (Форма № КС-3) за отчётный период с 25.05.2020 г. по 04.09.2020 г.</t>
  </si>
  <si>
    <t>Акт о приемке выполненных  работ  № 1 от 04.09.2020 г.  (Форма № КС-2) за период работ с 25.05.2020 г. по 04.09.2020 г.</t>
  </si>
  <si>
    <t>Акт приемки объекта от 08.09.2020 г. за период работ с 25.05.2020 г. по 29.07.2020 г.</t>
  </si>
  <si>
    <t>Справка о стоимости выполненных работ и затрат № 1 от 08.09.2020 г. (Форма № КС-3) за отчётный период с 26.05.2020 г. по 08.09.2020 г.</t>
  </si>
  <si>
    <t>Акт о приемке выполненных  работ № 1 от 08.09.2020 г.  (Форма № КС-2) за период работ с 26.05.2020 г. по 08.09.2020 г.</t>
  </si>
  <si>
    <t>Информация об объёмах бюджетных ассигнований и лимитов бюджетных обязательств, кассовом исполнении расходов на ремонт автомобильных дорог</t>
  </si>
  <si>
    <r>
      <rPr>
        <b/>
        <sz val="11"/>
        <color theme="1"/>
        <rFont val="Times New Roman"/>
        <family val="1"/>
        <charset val="204"/>
      </rPr>
      <t xml:space="preserve">Автодорога по ул. Ленина (от ул. Набережная до Объездной дороги) (на участке от ул. Набережная до ул. Парковая)  </t>
    </r>
    <r>
      <rPr>
        <sz val="11"/>
        <color theme="1"/>
        <rFont val="Times New Roman"/>
        <family val="1"/>
        <charset val="204"/>
      </rPr>
      <t>Муниципальный контракт № ЭА.2020.00010 от 25 мая 2020 года на выполнение работ по ремонту автодороги по ул. Ленина (от ул. Набережная до Объездной дороги) (на участке от ул. Набережная до ул. Парковая) на сумму 20 587 888 рублей 90 копеек между МКУ КХ "Служба единого заказчика" и НГ МУП "Универсал сервис"</t>
    </r>
  </si>
  <si>
    <t>Оплата услуг по ремонту автодороги по ул. Мира (на участке от ул. Жилая до ул. Нефтяников) за август 2020 года, м/к № ЭА.2020.00013 от 25 мая 2020 года, счёт № 10 от 04.09.2020 г.</t>
  </si>
  <si>
    <t>Счёт на оплату № 10 от 4 сентября 2020 года, продавец: ООО "ГОРОДОСТРОЙ, услуга: Выполнение работ по ремонту автодороги по ул. Мира (от ул. Набережная до ул. Жилая (прямое направление), от ул. Жилая до ул. Строителей) (обратное направление) (на участке от ул. Жилая до ул. Нефтяников) Муниципальный контракт № ЭА.2020.00013 от 25 мая 2020 года</t>
  </si>
  <si>
    <t>Счёт фактура № 413 от 08 сентября 2020 года, продавец: НГ МУП "Универсал Сервис", услуга: Выполнение работ по ремонту автодороги ул. Мира (от ул. Набережная до ул. Жилая (прямое направление), от ул. Жилая до ул. Строителей) (обратное направление) (на участке от ул. Набережная до ул. Строителей), муниципальный контракт № ЭА.2020.0009 от 25.05.2020</t>
  </si>
  <si>
    <t>Оплата услуг по ремонту автодороги по ул. Ленина (от ул. Набережная до Объездной дороги) (на участке от ул. Набережная до ул. Парковая),  за август 2020 года  м/к № ЭА.2020.00010 от 25 мая 2020 года, сф № 444 от 02.09.2020 г.</t>
  </si>
  <si>
    <t>Счёт на оплату № 6 от 31 июля 2020 года, продавец: ООО "Стройград, услуга: Выполнение работ по ремонту автодороги по ул. Мамонтовская (на участке от ул. В. Петухова до ул. Объездная), муниципальный контракт № ЭА.2020.0011 от 25.05.2020</t>
  </si>
  <si>
    <t>Справка о стоимости выполненных работ и затрат № 1 от 31.07.2020 г. (Форма № КС-3) за отчётный период с 25.05.2020 г. по 31.07.2020 г.</t>
  </si>
  <si>
    <t>Акт о приемке выполненных  работ  № 1 от 31.07.2020 г.  (Форма № КС-2) за период работ с 25.05.2020 г. по 31.07.2020 г.</t>
  </si>
  <si>
    <t>Салахова Д.И.</t>
  </si>
  <si>
    <t xml:space="preserve">Начальник  инспекторского отдела № 2 Счётной палаты города Нефтеюганска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</si>
</sst>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1"/>
      <color theme="1"/>
      <name val="Times New Roman"/>
      <family val="1"/>
      <charset val="204"/>
    </font>
    <font>
      <b/>
      <sz val="11"/>
      <color theme="1"/>
      <name val="Times New Roman"/>
      <family val="1"/>
      <charset val="204"/>
    </font>
    <font>
      <sz val="11"/>
      <name val="Times New Roman"/>
      <family val="1"/>
      <charset val="204"/>
    </font>
    <font>
      <b/>
      <sz val="11"/>
      <color theme="1"/>
      <name val="Calibri"/>
      <family val="2"/>
      <scheme val="minor"/>
    </font>
    <font>
      <b/>
      <sz val="11"/>
      <name val="Times New Roman"/>
      <family val="1"/>
      <charset val="204"/>
    </font>
    <font>
      <sz val="13"/>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4" fontId="1" fillId="0" borderId="1" xfId="0" applyNumberFormat="1" applyFont="1" applyBorder="1" applyAlignment="1">
      <alignment wrapText="1"/>
    </xf>
    <xf numFmtId="4" fontId="2" fillId="0" borderId="1" xfId="0" applyNumberFormat="1" applyFont="1" applyBorder="1" applyAlignment="1">
      <alignment wrapText="1"/>
    </xf>
    <xf numFmtId="49" fontId="3" fillId="0" borderId="1" xfId="0" applyNumberFormat="1" applyFont="1" applyBorder="1" applyAlignment="1" applyProtection="1">
      <alignment horizontal="center" vertical="center" wrapText="1"/>
    </xf>
    <xf numFmtId="0" fontId="0" fillId="0" borderId="0" xfId="0" applyAlignment="1">
      <alignment horizontal="center" vertical="center"/>
    </xf>
    <xf numFmtId="0" fontId="4" fillId="0" borderId="0" xfId="0" applyFont="1"/>
    <xf numFmtId="2"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top" wrapText="1"/>
    </xf>
    <xf numFmtId="2" fontId="0" fillId="0" borderId="0" xfId="0" applyNumberFormat="1" applyAlignment="1">
      <alignment horizontal="left" wrapText="1"/>
    </xf>
    <xf numFmtId="0" fontId="0" fillId="0" borderId="0" xfId="0" applyAlignment="1">
      <alignment wrapText="1"/>
    </xf>
    <xf numFmtId="0" fontId="1" fillId="0" borderId="1" xfId="0" applyFont="1" applyBorder="1" applyAlignment="1">
      <alignment wrapText="1"/>
    </xf>
    <xf numFmtId="0" fontId="2" fillId="0" borderId="0" xfId="0" applyFont="1"/>
    <xf numFmtId="4" fontId="2"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4" fontId="5" fillId="0" borderId="1" xfId="0" applyNumberFormat="1" applyFont="1" applyBorder="1" applyAlignment="1">
      <alignment wrapText="1"/>
    </xf>
    <xf numFmtId="4" fontId="2" fillId="0" borderId="0" xfId="0" applyNumberFormat="1" applyFont="1" applyBorder="1" applyAlignment="1">
      <alignment wrapText="1"/>
    </xf>
    <xf numFmtId="0" fontId="0" fillId="0" borderId="0" xfId="0" applyAlignment="1">
      <alignment horizontal="center" vertical="center" wrapText="1"/>
    </xf>
    <xf numFmtId="0" fontId="1" fillId="0" borderId="1" xfId="0" applyFont="1" applyBorder="1" applyAlignment="1">
      <alignment horizontal="center" vertical="center" wrapText="1"/>
    </xf>
    <xf numFmtId="4" fontId="1" fillId="0" borderId="1" xfId="0" applyNumberFormat="1" applyFont="1" applyBorder="1" applyAlignment="1">
      <alignment vertical="center" wrapText="1"/>
    </xf>
    <xf numFmtId="49" fontId="1" fillId="0" borderId="1" xfId="0" applyNumberFormat="1" applyFont="1" applyBorder="1" applyAlignment="1">
      <alignment horizontal="center" vertical="center" wrapText="1"/>
    </xf>
    <xf numFmtId="0" fontId="2" fillId="0" borderId="0" xfId="0" applyFont="1" applyBorder="1" applyAlignment="1">
      <alignment horizontal="center" wrapText="1"/>
    </xf>
    <xf numFmtId="4" fontId="2" fillId="0" borderId="1" xfId="0" applyNumberFormat="1" applyFont="1" applyBorder="1" applyAlignment="1">
      <alignment vertical="center" wrapText="1"/>
    </xf>
    <xf numFmtId="4" fontId="0" fillId="0" borderId="0" xfId="0" applyNumberFormat="1" applyAlignment="1">
      <alignment horizontal="center" vertical="center" wrapText="1"/>
    </xf>
    <xf numFmtId="4" fontId="2" fillId="0" borderId="0" xfId="0" applyNumberFormat="1" applyFont="1" applyBorder="1" applyAlignment="1">
      <alignment horizontal="center" vertical="center" wrapText="1"/>
    </xf>
    <xf numFmtId="0" fontId="1" fillId="0" borderId="1" xfId="0" applyFont="1" applyBorder="1" applyAlignment="1">
      <alignment vertical="center" wrapText="1"/>
    </xf>
    <xf numFmtId="4" fontId="3" fillId="0" borderId="1" xfId="0" applyNumberFormat="1" applyFont="1" applyBorder="1" applyAlignment="1">
      <alignment vertical="center" wrapText="1"/>
    </xf>
    <xf numFmtId="0" fontId="2" fillId="0" borderId="0" xfId="0" applyFont="1" applyBorder="1" applyAlignment="1">
      <alignment horizontal="center" vertical="center" wrapText="1"/>
    </xf>
    <xf numFmtId="0" fontId="1" fillId="0" borderId="0" xfId="0" applyFont="1" applyAlignment="1">
      <alignment horizontal="center" wrapText="1"/>
    </xf>
    <xf numFmtId="2" fontId="0" fillId="0" borderId="0" xfId="0" applyNumberFormat="1" applyAlignment="1">
      <alignment horizontal="center" vertical="center" wrapText="1"/>
    </xf>
    <xf numFmtId="4" fontId="1" fillId="0" borderId="1" xfId="0" applyNumberFormat="1"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0" xfId="0" applyFont="1"/>
    <xf numFmtId="0" fontId="2" fillId="0" borderId="0" xfId="0" applyFont="1" applyAlignment="1">
      <alignment horizontal="center" vertical="center"/>
    </xf>
    <xf numFmtId="0" fontId="1" fillId="0" borderId="0" xfId="0" applyFont="1" applyAlignment="1">
      <alignment horizontal="center" vertical="center" wrapText="1"/>
    </xf>
    <xf numFmtId="2" fontId="1" fillId="0" borderId="0" xfId="0" applyNumberFormat="1" applyFont="1" applyAlignment="1">
      <alignment horizontal="left" wrapText="1"/>
    </xf>
    <xf numFmtId="2" fontId="1" fillId="0" borderId="0" xfId="0" applyNumberFormat="1" applyFont="1" applyAlignment="1">
      <alignment horizontal="center" vertical="center" wrapText="1"/>
    </xf>
    <xf numFmtId="0" fontId="1" fillId="0" borderId="0" xfId="0" applyFont="1" applyAlignment="1">
      <alignment wrapText="1"/>
    </xf>
    <xf numFmtId="0" fontId="1" fillId="0" borderId="1" xfId="0" applyFont="1" applyBorder="1" applyAlignment="1">
      <alignment horizontal="center" vertical="center" wrapText="1"/>
    </xf>
    <xf numFmtId="4" fontId="1" fillId="0" borderId="1" xfId="0" applyNumberFormat="1" applyFont="1" applyBorder="1" applyAlignment="1">
      <alignment horizontal="center" vertical="center" wrapText="1"/>
    </xf>
    <xf numFmtId="0" fontId="0" fillId="0" borderId="0" xfId="0" applyAlignment="1">
      <alignment vertical="center"/>
    </xf>
    <xf numFmtId="4" fontId="3" fillId="0" borderId="1" xfId="0" applyNumberFormat="1" applyFont="1" applyFill="1" applyBorder="1" applyAlignment="1">
      <alignment horizontal="center" vertical="center" wrapText="1"/>
    </xf>
    <xf numFmtId="4" fontId="1" fillId="0" borderId="1" xfId="0" applyNumberFormat="1" applyFont="1" applyBorder="1" applyAlignment="1">
      <alignment horizontal="left" vertical="center" wrapText="1"/>
    </xf>
    <xf numFmtId="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0" fontId="3" fillId="0" borderId="1" xfId="0" applyFont="1" applyBorder="1" applyAlignment="1">
      <alignment horizontal="center" vertical="center" wrapText="1"/>
    </xf>
    <xf numFmtId="2" fontId="1" fillId="0" borderId="1" xfId="0" applyNumberFormat="1" applyFont="1" applyBorder="1" applyAlignment="1">
      <alignment horizontal="center" wrapText="1"/>
    </xf>
    <xf numFmtId="0" fontId="2" fillId="0" borderId="1" xfId="0" applyFont="1" applyBorder="1" applyAlignment="1">
      <alignment horizontal="center" wrapText="1"/>
    </xf>
    <xf numFmtId="2" fontId="2" fillId="0" borderId="0" xfId="0" applyNumberFormat="1" applyFont="1" applyAlignment="1">
      <alignment horizontal="center" wrapText="1"/>
    </xf>
    <xf numFmtId="0" fontId="1" fillId="0" borderId="0" xfId="0" applyFont="1" applyAlignment="1">
      <alignment horizontal="center" wrapText="1"/>
    </xf>
    <xf numFmtId="0" fontId="0" fillId="0" borderId="0" xfId="0" applyAlignment="1">
      <alignment horizontal="center" vertical="center" wrapText="1"/>
    </xf>
    <xf numFmtId="0" fontId="6" fillId="0" borderId="0" xfId="0" applyFont="1" applyAlignment="1">
      <alignment horizontal="left" vertical="center" wrapText="1"/>
    </xf>
    <xf numFmtId="2" fontId="6" fillId="0" borderId="0" xfId="0" applyNumberFormat="1"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wrapText="1"/>
    </xf>
    <xf numFmtId="0" fontId="6" fillId="0" border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1044;&#1086;&#1088;&#1086;&#1075;&#1080;%202020/UniBudge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s>
    <sheetDataSet>
      <sheetData sheetId="0">
        <row r="28">
          <cell r="L28">
            <v>9272348</v>
          </cell>
        </row>
        <row r="29">
          <cell r="L29">
            <v>998936</v>
          </cell>
        </row>
        <row r="31">
          <cell r="L31">
            <v>-906848</v>
          </cell>
        </row>
        <row r="32">
          <cell r="L32">
            <v>-998936</v>
          </cell>
        </row>
        <row r="33">
          <cell r="L33">
            <v>906848</v>
          </cell>
        </row>
        <row r="34">
          <cell r="L34">
            <v>1866429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2"/>
  <sheetViews>
    <sheetView tabSelected="1" view="pageLayout" topLeftCell="A67" zoomScaleNormal="90" workbookViewId="0">
      <selection activeCell="B79" sqref="B79"/>
    </sheetView>
  </sheetViews>
  <sheetFormatPr defaultRowHeight="15" x14ac:dyDescent="0.25"/>
  <cols>
    <col min="1" max="1" width="6.5703125" style="16" customWidth="1"/>
    <col min="2" max="2" width="13.42578125" style="16" customWidth="1"/>
    <col min="3" max="3" width="6" style="16" customWidth="1"/>
    <col min="4" max="4" width="6.28515625" style="16" customWidth="1"/>
    <col min="5" max="5" width="9.85546875" style="16" customWidth="1"/>
    <col min="6" max="6" width="6" style="16" customWidth="1"/>
    <col min="7" max="7" width="35.42578125" style="8" customWidth="1"/>
    <col min="8" max="8" width="18.85546875" style="28" customWidth="1"/>
    <col min="9" max="9" width="19" style="16" customWidth="1"/>
    <col min="10" max="10" width="6.42578125" style="16" customWidth="1"/>
    <col min="11" max="11" width="13.5703125" style="16" customWidth="1"/>
    <col min="12" max="12" width="6" style="16" customWidth="1"/>
    <col min="13" max="13" width="6.140625" style="16" customWidth="1"/>
    <col min="14" max="14" width="9.5703125" style="16" customWidth="1"/>
    <col min="15" max="15" width="5.7109375" style="16" customWidth="1"/>
    <col min="16" max="16" width="12.85546875" style="16" customWidth="1"/>
    <col min="17" max="17" width="25.7109375" style="9" customWidth="1"/>
    <col min="18" max="18" width="14.5703125" style="9" customWidth="1"/>
    <col min="19" max="19" width="28.5703125" style="9" customWidth="1"/>
    <col min="20" max="20" width="15" style="9" customWidth="1"/>
    <col min="21" max="21" width="13.5703125" style="9" customWidth="1"/>
    <col min="22" max="22" width="15" style="9" customWidth="1"/>
    <col min="23" max="23" width="13.42578125" style="9" customWidth="1"/>
  </cols>
  <sheetData>
    <row r="1" spans="1:23" x14ac:dyDescent="0.25">
      <c r="T1" s="54" t="s">
        <v>61</v>
      </c>
      <c r="U1" s="54"/>
      <c r="V1" s="54"/>
      <c r="W1" s="54"/>
    </row>
    <row r="2" spans="1:23" x14ac:dyDescent="0.25">
      <c r="T2" s="27"/>
      <c r="U2" s="27"/>
      <c r="V2" s="27"/>
      <c r="W2" s="27"/>
    </row>
    <row r="3" spans="1:23" x14ac:dyDescent="0.25">
      <c r="A3" s="53" t="s">
        <v>77</v>
      </c>
      <c r="B3" s="53"/>
      <c r="C3" s="53"/>
      <c r="D3" s="53"/>
      <c r="E3" s="53"/>
      <c r="F3" s="53"/>
      <c r="G3" s="53"/>
      <c r="H3" s="53"/>
      <c r="I3" s="53"/>
      <c r="J3" s="53"/>
      <c r="K3" s="53"/>
      <c r="L3" s="53"/>
      <c r="M3" s="53"/>
      <c r="N3" s="53"/>
      <c r="O3" s="53"/>
      <c r="P3" s="53"/>
      <c r="Q3" s="53"/>
      <c r="R3" s="53"/>
      <c r="S3" s="53"/>
      <c r="T3" s="53"/>
      <c r="U3" s="53"/>
      <c r="V3" s="53"/>
      <c r="W3" s="53"/>
    </row>
    <row r="4" spans="1:23" x14ac:dyDescent="0.25">
      <c r="A4" s="55"/>
      <c r="B4" s="55"/>
      <c r="C4" s="55"/>
    </row>
    <row r="5" spans="1:23" ht="42" customHeight="1" x14ac:dyDescent="0.25">
      <c r="A5" s="46" t="s">
        <v>44</v>
      </c>
      <c r="B5" s="46"/>
      <c r="C5" s="46"/>
      <c r="D5" s="46"/>
      <c r="E5" s="46"/>
      <c r="F5" s="46"/>
      <c r="G5" s="46"/>
      <c r="H5" s="46"/>
      <c r="I5" s="46"/>
      <c r="J5" s="46"/>
      <c r="K5" s="46"/>
      <c r="L5" s="46"/>
      <c r="M5" s="46"/>
      <c r="N5" s="46"/>
      <c r="O5" s="46"/>
      <c r="P5" s="46"/>
      <c r="Q5" s="46"/>
      <c r="R5" s="46"/>
      <c r="S5" s="46"/>
      <c r="T5" s="46"/>
      <c r="U5" s="46"/>
      <c r="V5" s="46"/>
      <c r="W5" s="46"/>
    </row>
    <row r="6" spans="1:23" s="4" customFormat="1" ht="41.25" customHeight="1" x14ac:dyDescent="0.25">
      <c r="A6" s="46" t="s">
        <v>1</v>
      </c>
      <c r="B6" s="46"/>
      <c r="C6" s="46"/>
      <c r="D6" s="46"/>
      <c r="E6" s="46"/>
      <c r="F6" s="46"/>
      <c r="G6" s="46"/>
      <c r="H6" s="46"/>
      <c r="I6" s="46"/>
      <c r="J6" s="46" t="s">
        <v>62</v>
      </c>
      <c r="K6" s="46"/>
      <c r="L6" s="46"/>
      <c r="M6" s="46"/>
      <c r="N6" s="46"/>
      <c r="O6" s="46"/>
      <c r="P6" s="46"/>
      <c r="Q6" s="46"/>
      <c r="R6" s="46"/>
      <c r="S6" s="46" t="s">
        <v>56</v>
      </c>
      <c r="T6" s="46"/>
      <c r="U6" s="50" t="s">
        <v>31</v>
      </c>
      <c r="V6" s="50"/>
      <c r="W6" s="50"/>
    </row>
    <row r="7" spans="1:23" s="4" customFormat="1" ht="36.75" customHeight="1" x14ac:dyDescent="0.25">
      <c r="A7" s="46" t="s">
        <v>4</v>
      </c>
      <c r="B7" s="46"/>
      <c r="C7" s="46"/>
      <c r="D7" s="46"/>
      <c r="E7" s="46"/>
      <c r="F7" s="46"/>
      <c r="G7" s="46" t="s">
        <v>3</v>
      </c>
      <c r="H7" s="46" t="s">
        <v>27</v>
      </c>
      <c r="I7" s="46" t="s">
        <v>2</v>
      </c>
      <c r="J7" s="46" t="s">
        <v>4</v>
      </c>
      <c r="K7" s="46"/>
      <c r="L7" s="46"/>
      <c r="M7" s="46"/>
      <c r="N7" s="46"/>
      <c r="O7" s="46"/>
      <c r="P7" s="46" t="s">
        <v>3</v>
      </c>
      <c r="Q7" s="46" t="s">
        <v>23</v>
      </c>
      <c r="R7" s="46" t="s">
        <v>35</v>
      </c>
      <c r="S7" s="46" t="s">
        <v>60</v>
      </c>
      <c r="T7" s="46" t="s">
        <v>57</v>
      </c>
      <c r="U7" s="50" t="s">
        <v>32</v>
      </c>
      <c r="V7" s="50" t="s">
        <v>33</v>
      </c>
      <c r="W7" s="50" t="s">
        <v>43</v>
      </c>
    </row>
    <row r="8" spans="1:23" s="4" customFormat="1" ht="39.75" customHeight="1" x14ac:dyDescent="0.25">
      <c r="A8" s="46"/>
      <c r="B8" s="46"/>
      <c r="C8" s="46"/>
      <c r="D8" s="46"/>
      <c r="E8" s="46"/>
      <c r="F8" s="46"/>
      <c r="G8" s="46"/>
      <c r="H8" s="46"/>
      <c r="I8" s="46"/>
      <c r="J8" s="46"/>
      <c r="K8" s="46"/>
      <c r="L8" s="46"/>
      <c r="M8" s="46"/>
      <c r="N8" s="46"/>
      <c r="O8" s="46"/>
      <c r="P8" s="46"/>
      <c r="Q8" s="46"/>
      <c r="R8" s="46"/>
      <c r="S8" s="46"/>
      <c r="T8" s="46"/>
      <c r="U8" s="50"/>
      <c r="V8" s="50"/>
      <c r="W8" s="50"/>
    </row>
    <row r="9" spans="1:23" s="4" customFormat="1" ht="30" x14ac:dyDescent="0.25">
      <c r="A9" s="40" t="s">
        <v>5</v>
      </c>
      <c r="B9" s="40" t="s">
        <v>6</v>
      </c>
      <c r="C9" s="40" t="s">
        <v>7</v>
      </c>
      <c r="D9" s="40" t="s">
        <v>8</v>
      </c>
      <c r="E9" s="40" t="s">
        <v>9</v>
      </c>
      <c r="F9" s="40" t="s">
        <v>10</v>
      </c>
      <c r="G9" s="46"/>
      <c r="H9" s="46"/>
      <c r="I9" s="46"/>
      <c r="J9" s="40" t="s">
        <v>5</v>
      </c>
      <c r="K9" s="40" t="s">
        <v>6</v>
      </c>
      <c r="L9" s="40" t="s">
        <v>7</v>
      </c>
      <c r="M9" s="40" t="s">
        <v>8</v>
      </c>
      <c r="N9" s="40" t="s">
        <v>9</v>
      </c>
      <c r="O9" s="40" t="s">
        <v>10</v>
      </c>
      <c r="P9" s="46"/>
      <c r="Q9" s="46"/>
      <c r="R9" s="46"/>
      <c r="S9" s="46"/>
      <c r="T9" s="46"/>
      <c r="U9" s="50"/>
      <c r="V9" s="43">
        <v>15741791.99</v>
      </c>
      <c r="W9" s="50"/>
    </row>
    <row r="10" spans="1:23" ht="181.5" customHeight="1" x14ac:dyDescent="0.25">
      <c r="A10" s="3" t="s">
        <v>11</v>
      </c>
      <c r="B10" s="3" t="s">
        <v>12</v>
      </c>
      <c r="C10" s="3" t="s">
        <v>13</v>
      </c>
      <c r="D10" s="3" t="s">
        <v>14</v>
      </c>
      <c r="E10" s="3" t="s">
        <v>15</v>
      </c>
      <c r="F10" s="40" t="s">
        <v>16</v>
      </c>
      <c r="G10" s="6" t="s">
        <v>24</v>
      </c>
      <c r="H10" s="6" t="s">
        <v>28</v>
      </c>
      <c r="I10" s="13">
        <v>6637346</v>
      </c>
      <c r="J10" s="3" t="s">
        <v>11</v>
      </c>
      <c r="K10" s="3" t="s">
        <v>12</v>
      </c>
      <c r="L10" s="3" t="s">
        <v>13</v>
      </c>
      <c r="M10" s="3" t="s">
        <v>14</v>
      </c>
      <c r="N10" s="3" t="s">
        <v>15</v>
      </c>
      <c r="O10" s="17" t="s">
        <v>16</v>
      </c>
      <c r="P10" s="17" t="s">
        <v>34</v>
      </c>
      <c r="Q10" s="24" t="s">
        <v>41</v>
      </c>
      <c r="R10" s="18">
        <v>15728549.710000001</v>
      </c>
      <c r="S10" s="18" t="s">
        <v>65</v>
      </c>
      <c r="T10" s="18">
        <v>15728549.710000001</v>
      </c>
      <c r="U10" s="25">
        <f>I14-V9</f>
        <v>-13241.990000000224</v>
      </c>
      <c r="V10" s="25">
        <f>V9-R14</f>
        <v>13242.279999999329</v>
      </c>
      <c r="W10" s="25">
        <f>U10+V10</f>
        <v>0.28999999910593033</v>
      </c>
    </row>
    <row r="11" spans="1:23" ht="97.5" customHeight="1" x14ac:dyDescent="0.25">
      <c r="A11" s="3" t="s">
        <v>11</v>
      </c>
      <c r="B11" s="3" t="s">
        <v>12</v>
      </c>
      <c r="C11" s="3" t="s">
        <v>13</v>
      </c>
      <c r="D11" s="3" t="s">
        <v>14</v>
      </c>
      <c r="E11" s="3" t="s">
        <v>15</v>
      </c>
      <c r="F11" s="17" t="s">
        <v>16</v>
      </c>
      <c r="G11" s="6" t="s">
        <v>25</v>
      </c>
      <c r="H11" s="6" t="s">
        <v>29</v>
      </c>
      <c r="I11" s="13">
        <v>10888128</v>
      </c>
      <c r="J11" s="3"/>
      <c r="K11" s="3"/>
      <c r="L11" s="3"/>
      <c r="M11" s="3"/>
      <c r="N11" s="3"/>
      <c r="O11" s="17"/>
      <c r="P11" s="17"/>
      <c r="Q11" s="24"/>
      <c r="R11" s="18"/>
      <c r="S11" s="18" t="s">
        <v>58</v>
      </c>
      <c r="T11" s="18">
        <v>15728549.710000001</v>
      </c>
      <c r="U11" s="25"/>
      <c r="V11" s="25"/>
      <c r="W11" s="25"/>
    </row>
    <row r="12" spans="1:23" ht="105" customHeight="1" x14ac:dyDescent="0.25">
      <c r="A12" s="3" t="s">
        <v>11</v>
      </c>
      <c r="B12" s="3" t="s">
        <v>12</v>
      </c>
      <c r="C12" s="3" t="s">
        <v>13</v>
      </c>
      <c r="D12" s="3" t="s">
        <v>14</v>
      </c>
      <c r="E12" s="3" t="s">
        <v>15</v>
      </c>
      <c r="F12" s="17" t="s">
        <v>16</v>
      </c>
      <c r="G12" s="6" t="s">
        <v>26</v>
      </c>
      <c r="H12" s="6" t="s">
        <v>30</v>
      </c>
      <c r="I12" s="13">
        <v>-867493</v>
      </c>
      <c r="J12" s="3"/>
      <c r="K12" s="3"/>
      <c r="L12" s="3"/>
      <c r="M12" s="3"/>
      <c r="N12" s="3"/>
      <c r="O12" s="17"/>
      <c r="P12" s="17"/>
      <c r="Q12" s="24"/>
      <c r="R12" s="18"/>
      <c r="S12" s="18" t="s">
        <v>64</v>
      </c>
      <c r="T12" s="18">
        <v>15728549.710000001</v>
      </c>
      <c r="U12" s="25"/>
      <c r="V12" s="25"/>
      <c r="W12" s="25"/>
    </row>
    <row r="13" spans="1:23" ht="177" customHeight="1" x14ac:dyDescent="0.25">
      <c r="A13" s="3" t="s">
        <v>11</v>
      </c>
      <c r="B13" s="3" t="s">
        <v>12</v>
      </c>
      <c r="C13" s="3" t="s">
        <v>13</v>
      </c>
      <c r="D13" s="3" t="s">
        <v>14</v>
      </c>
      <c r="E13" s="3" t="s">
        <v>15</v>
      </c>
      <c r="F13" s="17" t="s">
        <v>16</v>
      </c>
      <c r="G13" s="6" t="s">
        <v>50</v>
      </c>
      <c r="H13" s="6" t="s">
        <v>52</v>
      </c>
      <c r="I13" s="13">
        <v>-929431</v>
      </c>
      <c r="J13" s="3"/>
      <c r="K13" s="3"/>
      <c r="L13" s="3"/>
      <c r="M13" s="3"/>
      <c r="N13" s="3"/>
      <c r="O13" s="17"/>
      <c r="P13" s="17"/>
      <c r="Q13" s="24"/>
      <c r="R13" s="18"/>
      <c r="S13" s="18" t="s">
        <v>70</v>
      </c>
      <c r="T13" s="18">
        <v>15728549.710000001</v>
      </c>
      <c r="U13" s="25"/>
      <c r="V13" s="25"/>
      <c r="W13" s="25"/>
    </row>
    <row r="14" spans="1:23" s="5" customFormat="1" ht="30" customHeight="1" x14ac:dyDescent="0.25">
      <c r="A14" s="52" t="s">
        <v>0</v>
      </c>
      <c r="B14" s="52"/>
      <c r="C14" s="52"/>
      <c r="D14" s="52"/>
      <c r="E14" s="52"/>
      <c r="F14" s="52"/>
      <c r="G14" s="31" t="s">
        <v>59</v>
      </c>
      <c r="H14" s="31" t="s">
        <v>59</v>
      </c>
      <c r="I14" s="12">
        <f>SUM(I10:I13)</f>
        <v>15728550</v>
      </c>
      <c r="J14" s="47" t="s">
        <v>59</v>
      </c>
      <c r="K14" s="47"/>
      <c r="L14" s="47"/>
      <c r="M14" s="47"/>
      <c r="N14" s="47"/>
      <c r="O14" s="47"/>
      <c r="P14" s="47"/>
      <c r="Q14" s="30" t="s">
        <v>59</v>
      </c>
      <c r="R14" s="2">
        <f>SUM(R10:R12)</f>
        <v>15728549.710000001</v>
      </c>
      <c r="S14" s="12" t="s">
        <v>59</v>
      </c>
      <c r="T14" s="2">
        <v>15728549.710000001</v>
      </c>
      <c r="U14" s="14">
        <f>SUM(U10:U12)</f>
        <v>-13241.990000000224</v>
      </c>
      <c r="V14" s="14">
        <f>SUM(V10:V12)</f>
        <v>13242.279999999329</v>
      </c>
      <c r="W14" s="14">
        <f>SUM(W10:W12)</f>
        <v>0.28999999910593033</v>
      </c>
    </row>
    <row r="17" spans="1:23" ht="48.75" customHeight="1" x14ac:dyDescent="0.25">
      <c r="A17" s="46" t="s">
        <v>78</v>
      </c>
      <c r="B17" s="46"/>
      <c r="C17" s="46"/>
      <c r="D17" s="46"/>
      <c r="E17" s="46"/>
      <c r="F17" s="46"/>
      <c r="G17" s="46"/>
      <c r="H17" s="46"/>
      <c r="I17" s="46"/>
      <c r="J17" s="46"/>
      <c r="K17" s="46"/>
      <c r="L17" s="46"/>
      <c r="M17" s="46"/>
      <c r="N17" s="46"/>
      <c r="O17" s="46"/>
      <c r="P17" s="46"/>
      <c r="Q17" s="46"/>
      <c r="R17" s="46"/>
      <c r="S17" s="46"/>
      <c r="T17" s="46"/>
      <c r="U17" s="46"/>
      <c r="V17" s="46"/>
      <c r="W17" s="46"/>
    </row>
    <row r="18" spans="1:23" ht="33.75" customHeight="1" x14ac:dyDescent="0.25">
      <c r="A18" s="46" t="s">
        <v>1</v>
      </c>
      <c r="B18" s="46"/>
      <c r="C18" s="46"/>
      <c r="D18" s="46"/>
      <c r="E18" s="46"/>
      <c r="F18" s="46"/>
      <c r="G18" s="46"/>
      <c r="H18" s="46"/>
      <c r="I18" s="46"/>
      <c r="J18" s="51" t="s">
        <v>62</v>
      </c>
      <c r="K18" s="51"/>
      <c r="L18" s="51"/>
      <c r="M18" s="51"/>
      <c r="N18" s="51"/>
      <c r="O18" s="51"/>
      <c r="P18" s="51"/>
      <c r="Q18" s="51"/>
      <c r="R18" s="51"/>
      <c r="S18" s="51" t="s">
        <v>56</v>
      </c>
      <c r="T18" s="51"/>
      <c r="U18" s="49" t="s">
        <v>31</v>
      </c>
      <c r="V18" s="49"/>
      <c r="W18" s="49"/>
    </row>
    <row r="19" spans="1:23" ht="26.25" customHeight="1" x14ac:dyDescent="0.25">
      <c r="A19" s="46" t="s">
        <v>4</v>
      </c>
      <c r="B19" s="46"/>
      <c r="C19" s="46"/>
      <c r="D19" s="46"/>
      <c r="E19" s="46"/>
      <c r="F19" s="46"/>
      <c r="G19" s="46" t="s">
        <v>3</v>
      </c>
      <c r="H19" s="46" t="s">
        <v>27</v>
      </c>
      <c r="I19" s="46" t="s">
        <v>2</v>
      </c>
      <c r="J19" s="46" t="s">
        <v>4</v>
      </c>
      <c r="K19" s="46"/>
      <c r="L19" s="46"/>
      <c r="M19" s="46"/>
      <c r="N19" s="46"/>
      <c r="O19" s="46"/>
      <c r="P19" s="46" t="s">
        <v>3</v>
      </c>
      <c r="Q19" s="46" t="s">
        <v>23</v>
      </c>
      <c r="R19" s="46" t="s">
        <v>35</v>
      </c>
      <c r="S19" s="46" t="s">
        <v>60</v>
      </c>
      <c r="T19" s="46" t="s">
        <v>57</v>
      </c>
      <c r="U19" s="49" t="s">
        <v>32</v>
      </c>
      <c r="V19" s="49" t="s">
        <v>33</v>
      </c>
      <c r="W19" s="48" t="s">
        <v>43</v>
      </c>
    </row>
    <row r="20" spans="1:23" ht="54.75" customHeight="1" x14ac:dyDescent="0.25">
      <c r="A20" s="46"/>
      <c r="B20" s="46"/>
      <c r="C20" s="46"/>
      <c r="D20" s="46"/>
      <c r="E20" s="46"/>
      <c r="F20" s="46"/>
      <c r="G20" s="46"/>
      <c r="H20" s="46"/>
      <c r="I20" s="46"/>
      <c r="J20" s="46"/>
      <c r="K20" s="46"/>
      <c r="L20" s="46"/>
      <c r="M20" s="46"/>
      <c r="N20" s="46"/>
      <c r="O20" s="46"/>
      <c r="P20" s="46"/>
      <c r="Q20" s="46"/>
      <c r="R20" s="46"/>
      <c r="S20" s="46"/>
      <c r="T20" s="46"/>
      <c r="U20" s="49"/>
      <c r="V20" s="49"/>
      <c r="W20" s="48"/>
    </row>
    <row r="21" spans="1:23" ht="30" x14ac:dyDescent="0.25">
      <c r="A21" s="17" t="s">
        <v>5</v>
      </c>
      <c r="B21" s="17" t="s">
        <v>6</v>
      </c>
      <c r="C21" s="17" t="s">
        <v>7</v>
      </c>
      <c r="D21" s="17" t="s">
        <v>8</v>
      </c>
      <c r="E21" s="17" t="s">
        <v>9</v>
      </c>
      <c r="F21" s="17" t="s">
        <v>10</v>
      </c>
      <c r="G21" s="46"/>
      <c r="H21" s="46"/>
      <c r="I21" s="46"/>
      <c r="J21" s="17" t="s">
        <v>5</v>
      </c>
      <c r="K21" s="17" t="s">
        <v>6</v>
      </c>
      <c r="L21" s="17" t="s">
        <v>7</v>
      </c>
      <c r="M21" s="17" t="s">
        <v>8</v>
      </c>
      <c r="N21" s="17" t="s">
        <v>9</v>
      </c>
      <c r="O21" s="17" t="s">
        <v>10</v>
      </c>
      <c r="P21" s="46"/>
      <c r="Q21" s="46"/>
      <c r="R21" s="46"/>
      <c r="S21" s="46"/>
      <c r="T21" s="46"/>
      <c r="U21" s="49"/>
      <c r="V21" s="29">
        <v>20587888.899999999</v>
      </c>
      <c r="W21" s="48"/>
    </row>
    <row r="22" spans="1:23" ht="206.25" customHeight="1" x14ac:dyDescent="0.25">
      <c r="A22" s="17" t="s">
        <v>11</v>
      </c>
      <c r="B22" s="17" t="s">
        <v>12</v>
      </c>
      <c r="C22" s="17" t="s">
        <v>13</v>
      </c>
      <c r="D22" s="17" t="s">
        <v>14</v>
      </c>
      <c r="E22" s="17" t="s">
        <v>17</v>
      </c>
      <c r="F22" s="17" t="s">
        <v>18</v>
      </c>
      <c r="G22" s="7" t="s">
        <v>24</v>
      </c>
      <c r="H22" s="6" t="s">
        <v>28</v>
      </c>
      <c r="I22" s="13">
        <v>303136</v>
      </c>
      <c r="J22" s="17" t="s">
        <v>11</v>
      </c>
      <c r="K22" s="17" t="s">
        <v>12</v>
      </c>
      <c r="L22" s="17" t="s">
        <v>13</v>
      </c>
      <c r="M22" s="17" t="s">
        <v>14</v>
      </c>
      <c r="N22" s="17" t="s">
        <v>17</v>
      </c>
      <c r="O22" s="17" t="s">
        <v>16</v>
      </c>
      <c r="P22" s="17" t="s">
        <v>38</v>
      </c>
      <c r="Q22" s="24" t="s">
        <v>82</v>
      </c>
      <c r="R22" s="18">
        <v>20587888.899999999</v>
      </c>
      <c r="S22" s="18" t="s">
        <v>66</v>
      </c>
      <c r="T22" s="18">
        <v>20587888.899999999</v>
      </c>
      <c r="U22" s="18">
        <f>I27-V21</f>
        <v>0.10000000149011612</v>
      </c>
      <c r="V22" s="18">
        <f>R27-V21</f>
        <v>0</v>
      </c>
      <c r="W22" s="18">
        <f>U22+V22</f>
        <v>0.10000000149011612</v>
      </c>
    </row>
    <row r="23" spans="1:23" ht="168.75" customHeight="1" x14ac:dyDescent="0.25">
      <c r="A23" s="17" t="s">
        <v>11</v>
      </c>
      <c r="B23" s="17" t="s">
        <v>12</v>
      </c>
      <c r="C23" s="17" t="s">
        <v>13</v>
      </c>
      <c r="D23" s="17" t="s">
        <v>14</v>
      </c>
      <c r="E23" s="17" t="s">
        <v>17</v>
      </c>
      <c r="F23" s="17" t="s">
        <v>16</v>
      </c>
      <c r="G23" s="7" t="s">
        <v>24</v>
      </c>
      <c r="H23" s="6" t="s">
        <v>28</v>
      </c>
      <c r="I23" s="13">
        <v>33558526</v>
      </c>
      <c r="J23" s="17"/>
      <c r="K23" s="17"/>
      <c r="L23" s="17"/>
      <c r="M23" s="17"/>
      <c r="N23" s="17"/>
      <c r="O23" s="17"/>
      <c r="P23" s="17"/>
      <c r="Q23" s="24"/>
      <c r="R23" s="18"/>
      <c r="S23" s="18" t="s">
        <v>67</v>
      </c>
      <c r="T23" s="18">
        <v>20587888.899999999</v>
      </c>
      <c r="U23" s="18"/>
      <c r="V23" s="18"/>
      <c r="W23" s="18"/>
    </row>
    <row r="24" spans="1:23" ht="110.25" customHeight="1" x14ac:dyDescent="0.25">
      <c r="A24" s="17" t="s">
        <v>11</v>
      </c>
      <c r="B24" s="17" t="s">
        <v>12</v>
      </c>
      <c r="C24" s="17" t="s">
        <v>13</v>
      </c>
      <c r="D24" s="17" t="s">
        <v>14</v>
      </c>
      <c r="E24" s="17" t="s">
        <v>17</v>
      </c>
      <c r="F24" s="17" t="s">
        <v>18</v>
      </c>
      <c r="G24" s="6" t="s">
        <v>25</v>
      </c>
      <c r="H24" s="6" t="s">
        <v>29</v>
      </c>
      <c r="I24" s="13">
        <v>-303136</v>
      </c>
      <c r="J24" s="17"/>
      <c r="K24" s="17"/>
      <c r="L24" s="17"/>
      <c r="M24" s="17"/>
      <c r="N24" s="17"/>
      <c r="O24" s="17"/>
      <c r="P24" s="17"/>
      <c r="Q24" s="24"/>
      <c r="R24" s="18"/>
      <c r="S24" s="18" t="s">
        <v>63</v>
      </c>
      <c r="T24" s="18">
        <v>20587888.899999999</v>
      </c>
      <c r="U24" s="18"/>
      <c r="V24" s="18"/>
      <c r="W24" s="18"/>
    </row>
    <row r="25" spans="1:23" ht="84.75" customHeight="1" x14ac:dyDescent="0.25">
      <c r="A25" s="17" t="s">
        <v>11</v>
      </c>
      <c r="B25" s="17" t="s">
        <v>12</v>
      </c>
      <c r="C25" s="17" t="s">
        <v>13</v>
      </c>
      <c r="D25" s="17" t="s">
        <v>14</v>
      </c>
      <c r="E25" s="17" t="s">
        <v>17</v>
      </c>
      <c r="F25" s="17" t="s">
        <v>16</v>
      </c>
      <c r="G25" s="6" t="s">
        <v>25</v>
      </c>
      <c r="H25" s="6" t="s">
        <v>29</v>
      </c>
      <c r="I25" s="13">
        <v>-11887064</v>
      </c>
      <c r="J25" s="17"/>
      <c r="K25" s="17"/>
      <c r="L25" s="17"/>
      <c r="M25" s="17"/>
      <c r="N25" s="17"/>
      <c r="O25" s="17"/>
      <c r="P25" s="17"/>
      <c r="Q25" s="24"/>
      <c r="R25" s="18"/>
      <c r="S25" s="18" t="s">
        <v>68</v>
      </c>
      <c r="T25" s="18">
        <v>20587888.899999999</v>
      </c>
      <c r="U25" s="18"/>
      <c r="V25" s="18"/>
      <c r="W25" s="18"/>
    </row>
    <row r="26" spans="1:23" ht="165" x14ac:dyDescent="0.25">
      <c r="A26" s="3" t="s">
        <v>11</v>
      </c>
      <c r="B26" s="3" t="s">
        <v>12</v>
      </c>
      <c r="C26" s="3" t="s">
        <v>13</v>
      </c>
      <c r="D26" s="3" t="s">
        <v>14</v>
      </c>
      <c r="E26" s="3" t="s">
        <v>17</v>
      </c>
      <c r="F26" s="17" t="s">
        <v>16</v>
      </c>
      <c r="G26" s="6" t="s">
        <v>50</v>
      </c>
      <c r="H26" s="6" t="s">
        <v>52</v>
      </c>
      <c r="I26" s="13">
        <v>-1083573</v>
      </c>
      <c r="J26" s="17"/>
      <c r="K26" s="17"/>
      <c r="L26" s="17"/>
      <c r="M26" s="17"/>
      <c r="N26" s="17"/>
      <c r="O26" s="17"/>
      <c r="P26" s="17"/>
      <c r="Q26" s="24"/>
      <c r="R26" s="18"/>
      <c r="S26" s="18"/>
      <c r="T26" s="18"/>
      <c r="U26" s="18"/>
      <c r="V26" s="18"/>
      <c r="W26" s="18"/>
    </row>
    <row r="27" spans="1:23" s="11" customFormat="1" ht="25.5" customHeight="1" x14ac:dyDescent="0.2">
      <c r="A27" s="52" t="s">
        <v>0</v>
      </c>
      <c r="B27" s="52"/>
      <c r="C27" s="52"/>
      <c r="D27" s="52"/>
      <c r="E27" s="52"/>
      <c r="F27" s="52"/>
      <c r="G27" s="31" t="s">
        <v>59</v>
      </c>
      <c r="H27" s="31" t="s">
        <v>59</v>
      </c>
      <c r="I27" s="12">
        <f>SUM(I22:I26)</f>
        <v>20587889</v>
      </c>
      <c r="J27" s="47" t="s">
        <v>59</v>
      </c>
      <c r="K27" s="47"/>
      <c r="L27" s="47"/>
      <c r="M27" s="47"/>
      <c r="N27" s="47"/>
      <c r="O27" s="47"/>
      <c r="P27" s="47"/>
      <c r="Q27" s="30" t="s">
        <v>59</v>
      </c>
      <c r="R27" s="2">
        <f>SUM(R22:R25)</f>
        <v>20587888.899999999</v>
      </c>
      <c r="S27" s="12" t="s">
        <v>59</v>
      </c>
      <c r="T27" s="2">
        <v>20587888.899999999</v>
      </c>
      <c r="U27" s="2">
        <f>SUM(U22:U25)</f>
        <v>0.10000000149011612</v>
      </c>
      <c r="V27" s="2">
        <f t="shared" ref="V27:W27" si="0">SUM(V22:V25)</f>
        <v>0</v>
      </c>
      <c r="W27" s="2">
        <f t="shared" si="0"/>
        <v>0.10000000149011612</v>
      </c>
    </row>
    <row r="29" spans="1:23" x14ac:dyDescent="0.25">
      <c r="I29" s="22"/>
    </row>
    <row r="30" spans="1:23" ht="41.25" customHeight="1" x14ac:dyDescent="0.25">
      <c r="A30" s="51" t="s">
        <v>45</v>
      </c>
      <c r="B30" s="51"/>
      <c r="C30" s="51"/>
      <c r="D30" s="51"/>
      <c r="E30" s="51"/>
      <c r="F30" s="51"/>
      <c r="G30" s="51"/>
      <c r="H30" s="51"/>
      <c r="I30" s="51"/>
      <c r="J30" s="51"/>
      <c r="K30" s="51"/>
      <c r="L30" s="51"/>
      <c r="M30" s="51"/>
      <c r="N30" s="51"/>
      <c r="O30" s="51"/>
      <c r="P30" s="51"/>
      <c r="Q30" s="51"/>
      <c r="R30" s="51"/>
      <c r="S30" s="51"/>
      <c r="T30" s="51"/>
      <c r="U30" s="51"/>
      <c r="V30" s="51"/>
      <c r="W30" s="51"/>
    </row>
    <row r="31" spans="1:23" s="4" customFormat="1" ht="36" customHeight="1" x14ac:dyDescent="0.25">
      <c r="A31" s="46" t="s">
        <v>1</v>
      </c>
      <c r="B31" s="46"/>
      <c r="C31" s="46"/>
      <c r="D31" s="46"/>
      <c r="E31" s="46"/>
      <c r="F31" s="46"/>
      <c r="G31" s="46"/>
      <c r="H31" s="46"/>
      <c r="I31" s="46"/>
      <c r="J31" s="46" t="s">
        <v>62</v>
      </c>
      <c r="K31" s="46"/>
      <c r="L31" s="46"/>
      <c r="M31" s="46"/>
      <c r="N31" s="46"/>
      <c r="O31" s="46"/>
      <c r="P31" s="46"/>
      <c r="Q31" s="46"/>
      <c r="R31" s="46"/>
      <c r="S31" s="46" t="s">
        <v>56</v>
      </c>
      <c r="T31" s="46"/>
      <c r="U31" s="48" t="s">
        <v>31</v>
      </c>
      <c r="V31" s="48"/>
      <c r="W31" s="48"/>
    </row>
    <row r="32" spans="1:23" s="4" customFormat="1" ht="54.75" customHeight="1" x14ac:dyDescent="0.25">
      <c r="A32" s="46" t="s">
        <v>4</v>
      </c>
      <c r="B32" s="46"/>
      <c r="C32" s="46"/>
      <c r="D32" s="46"/>
      <c r="E32" s="46"/>
      <c r="F32" s="46"/>
      <c r="G32" s="46" t="s">
        <v>3</v>
      </c>
      <c r="H32" s="46" t="s">
        <v>27</v>
      </c>
      <c r="I32" s="46" t="s">
        <v>2</v>
      </c>
      <c r="J32" s="46" t="s">
        <v>4</v>
      </c>
      <c r="K32" s="46"/>
      <c r="L32" s="46"/>
      <c r="M32" s="46"/>
      <c r="N32" s="46"/>
      <c r="O32" s="46"/>
      <c r="P32" s="46" t="s">
        <v>3</v>
      </c>
      <c r="Q32" s="46" t="s">
        <v>23</v>
      </c>
      <c r="R32" s="46" t="s">
        <v>36</v>
      </c>
      <c r="S32" s="46" t="s">
        <v>60</v>
      </c>
      <c r="T32" s="46" t="s">
        <v>69</v>
      </c>
      <c r="U32" s="49" t="s">
        <v>32</v>
      </c>
      <c r="V32" s="48" t="s">
        <v>33</v>
      </c>
      <c r="W32" s="48" t="s">
        <v>43</v>
      </c>
    </row>
    <row r="33" spans="1:23" s="4" customFormat="1" ht="54.75" customHeight="1" x14ac:dyDescent="0.25">
      <c r="A33" s="46"/>
      <c r="B33" s="46"/>
      <c r="C33" s="46"/>
      <c r="D33" s="46"/>
      <c r="E33" s="46"/>
      <c r="F33" s="46"/>
      <c r="G33" s="46"/>
      <c r="H33" s="46"/>
      <c r="I33" s="46"/>
      <c r="J33" s="46"/>
      <c r="K33" s="46"/>
      <c r="L33" s="46"/>
      <c r="M33" s="46"/>
      <c r="N33" s="46"/>
      <c r="O33" s="46"/>
      <c r="P33" s="46"/>
      <c r="Q33" s="46"/>
      <c r="R33" s="46"/>
      <c r="S33" s="46"/>
      <c r="T33" s="46"/>
      <c r="U33" s="49"/>
      <c r="V33" s="48"/>
      <c r="W33" s="48"/>
    </row>
    <row r="34" spans="1:23" ht="30" x14ac:dyDescent="0.25">
      <c r="A34" s="17" t="s">
        <v>5</v>
      </c>
      <c r="B34" s="17" t="s">
        <v>6</v>
      </c>
      <c r="C34" s="17" t="s">
        <v>7</v>
      </c>
      <c r="D34" s="17" t="s">
        <v>8</v>
      </c>
      <c r="E34" s="17" t="s">
        <v>9</v>
      </c>
      <c r="F34" s="17" t="s">
        <v>10</v>
      </c>
      <c r="G34" s="46"/>
      <c r="H34" s="46"/>
      <c r="I34" s="46"/>
      <c r="J34" s="17" t="s">
        <v>5</v>
      </c>
      <c r="K34" s="17" t="s">
        <v>6</v>
      </c>
      <c r="L34" s="17" t="s">
        <v>7</v>
      </c>
      <c r="M34" s="17" t="s">
        <v>8</v>
      </c>
      <c r="N34" s="17" t="s">
        <v>9</v>
      </c>
      <c r="O34" s="17" t="s">
        <v>10</v>
      </c>
      <c r="P34" s="46"/>
      <c r="Q34" s="46"/>
      <c r="R34" s="46"/>
      <c r="S34" s="46"/>
      <c r="T34" s="46"/>
      <c r="U34" s="49"/>
      <c r="V34" s="29">
        <v>33646598.759999998</v>
      </c>
      <c r="W34" s="48"/>
    </row>
    <row r="35" spans="1:23" ht="165" x14ac:dyDescent="0.25">
      <c r="A35" s="17" t="s">
        <v>11</v>
      </c>
      <c r="B35" s="17" t="s">
        <v>12</v>
      </c>
      <c r="C35" s="17" t="s">
        <v>13</v>
      </c>
      <c r="D35" s="17" t="s">
        <v>14</v>
      </c>
      <c r="E35" s="17" t="s">
        <v>19</v>
      </c>
      <c r="F35" s="17" t="s">
        <v>18</v>
      </c>
      <c r="G35" s="7" t="s">
        <v>24</v>
      </c>
      <c r="H35" s="6" t="s">
        <v>28</v>
      </c>
      <c r="I35" s="13">
        <v>9970898</v>
      </c>
      <c r="J35" s="17" t="s">
        <v>11</v>
      </c>
      <c r="K35" s="17" t="s">
        <v>12</v>
      </c>
      <c r="L35" s="17" t="s">
        <v>13</v>
      </c>
      <c r="M35" s="17" t="s">
        <v>14</v>
      </c>
      <c r="N35" s="17" t="s">
        <v>19</v>
      </c>
      <c r="O35" s="17" t="s">
        <v>20</v>
      </c>
      <c r="P35" s="17" t="s">
        <v>37</v>
      </c>
      <c r="Q35" s="24" t="s">
        <v>46</v>
      </c>
      <c r="R35" s="18">
        <v>33646598.759999998</v>
      </c>
      <c r="S35" s="18" t="s">
        <v>83</v>
      </c>
      <c r="T35" s="18">
        <v>33646598.759999998</v>
      </c>
      <c r="U35" s="18">
        <f>I41-V34</f>
        <v>1145969.2400000021</v>
      </c>
      <c r="V35" s="18">
        <f>V34-R41</f>
        <v>0</v>
      </c>
      <c r="W35" s="18">
        <f>U35+V35</f>
        <v>1145969.2400000021</v>
      </c>
    </row>
    <row r="36" spans="1:23" ht="165" x14ac:dyDescent="0.25">
      <c r="A36" s="17" t="s">
        <v>11</v>
      </c>
      <c r="B36" s="17" t="s">
        <v>12</v>
      </c>
      <c r="C36" s="17" t="s">
        <v>13</v>
      </c>
      <c r="D36" s="17" t="s">
        <v>14</v>
      </c>
      <c r="E36" s="17" t="s">
        <v>19</v>
      </c>
      <c r="F36" s="17" t="s">
        <v>20</v>
      </c>
      <c r="G36" s="7" t="s">
        <v>24</v>
      </c>
      <c r="H36" s="6" t="s">
        <v>28</v>
      </c>
      <c r="I36" s="13">
        <v>34792568</v>
      </c>
      <c r="J36" s="24"/>
      <c r="K36" s="24"/>
      <c r="L36" s="24"/>
      <c r="M36" s="24"/>
      <c r="N36" s="24"/>
      <c r="O36" s="24"/>
      <c r="P36" s="24"/>
      <c r="Q36" s="24"/>
      <c r="R36" s="18"/>
      <c r="S36" s="18" t="s">
        <v>58</v>
      </c>
      <c r="T36" s="18">
        <v>33646598.759999998</v>
      </c>
      <c r="U36" s="18"/>
      <c r="V36" s="18"/>
      <c r="W36" s="18"/>
    </row>
    <row r="37" spans="1:23" ht="90" x14ac:dyDescent="0.25">
      <c r="A37" s="17" t="s">
        <v>11</v>
      </c>
      <c r="B37" s="17" t="s">
        <v>12</v>
      </c>
      <c r="C37" s="17" t="s">
        <v>13</v>
      </c>
      <c r="D37" s="17" t="s">
        <v>14</v>
      </c>
      <c r="E37" s="17" t="s">
        <v>19</v>
      </c>
      <c r="F37" s="17" t="s">
        <v>18</v>
      </c>
      <c r="G37" s="6" t="s">
        <v>25</v>
      </c>
      <c r="H37" s="6" t="s">
        <v>29</v>
      </c>
      <c r="I37" s="13">
        <v>-8969212</v>
      </c>
      <c r="J37" s="24"/>
      <c r="K37" s="24"/>
      <c r="L37" s="24"/>
      <c r="M37" s="24"/>
      <c r="N37" s="24"/>
      <c r="O37" s="24"/>
      <c r="P37" s="24"/>
      <c r="Q37" s="24"/>
      <c r="R37" s="18"/>
      <c r="S37" s="18" t="s">
        <v>84</v>
      </c>
      <c r="T37" s="18">
        <v>33646598.759999998</v>
      </c>
      <c r="U37" s="18"/>
      <c r="V37" s="18"/>
      <c r="W37" s="18"/>
    </row>
    <row r="38" spans="1:23" ht="165" x14ac:dyDescent="0.25">
      <c r="A38" s="3" t="s">
        <v>11</v>
      </c>
      <c r="B38" s="3" t="s">
        <v>12</v>
      </c>
      <c r="C38" s="3" t="s">
        <v>13</v>
      </c>
      <c r="D38" s="3" t="s">
        <v>14</v>
      </c>
      <c r="E38" s="3" t="s">
        <v>19</v>
      </c>
      <c r="F38" s="19" t="s">
        <v>18</v>
      </c>
      <c r="G38" s="6" t="s">
        <v>51</v>
      </c>
      <c r="H38" s="6" t="s">
        <v>53</v>
      </c>
      <c r="I38" s="13">
        <v>-1001686</v>
      </c>
      <c r="J38" s="24"/>
      <c r="K38" s="24"/>
      <c r="L38" s="24"/>
      <c r="M38" s="24"/>
      <c r="N38" s="24"/>
      <c r="O38" s="24"/>
      <c r="P38" s="24"/>
      <c r="Q38" s="24"/>
      <c r="R38" s="18"/>
      <c r="S38" s="18" t="s">
        <v>85</v>
      </c>
      <c r="T38" s="18">
        <v>33646598.759999998</v>
      </c>
      <c r="U38" s="18"/>
      <c r="V38" s="18"/>
      <c r="W38" s="18"/>
    </row>
    <row r="39" spans="1:23" ht="45" x14ac:dyDescent="0.25">
      <c r="A39" s="3" t="s">
        <v>11</v>
      </c>
      <c r="B39" s="3" t="s">
        <v>12</v>
      </c>
      <c r="C39" s="3" t="s">
        <v>13</v>
      </c>
      <c r="D39" s="3" t="s">
        <v>14</v>
      </c>
      <c r="E39" s="3" t="s">
        <v>19</v>
      </c>
      <c r="F39" s="19" t="s">
        <v>18</v>
      </c>
      <c r="G39" s="6" t="s">
        <v>54</v>
      </c>
      <c r="H39" s="6" t="s">
        <v>55</v>
      </c>
      <c r="I39" s="13">
        <v>1145969</v>
      </c>
      <c r="J39" s="24"/>
      <c r="K39" s="24"/>
      <c r="L39" s="24"/>
      <c r="M39" s="24"/>
      <c r="N39" s="24"/>
      <c r="O39" s="24"/>
      <c r="P39" s="24"/>
      <c r="Q39" s="24"/>
      <c r="R39" s="18"/>
      <c r="S39" s="18"/>
      <c r="T39" s="18"/>
      <c r="U39" s="18"/>
      <c r="V39" s="18"/>
      <c r="W39" s="18"/>
    </row>
    <row r="40" spans="1:23" ht="45" x14ac:dyDescent="0.25">
      <c r="A40" s="17" t="s">
        <v>11</v>
      </c>
      <c r="B40" s="17" t="s">
        <v>12</v>
      </c>
      <c r="C40" s="17" t="s">
        <v>13</v>
      </c>
      <c r="D40" s="17" t="s">
        <v>14</v>
      </c>
      <c r="E40" s="17" t="s">
        <v>19</v>
      </c>
      <c r="F40" s="17" t="s">
        <v>20</v>
      </c>
      <c r="G40" s="6" t="s">
        <v>54</v>
      </c>
      <c r="H40" s="6" t="s">
        <v>55</v>
      </c>
      <c r="I40" s="13">
        <v>-1145969</v>
      </c>
      <c r="J40" s="24"/>
      <c r="K40" s="24"/>
      <c r="L40" s="24"/>
      <c r="M40" s="24"/>
      <c r="N40" s="24"/>
      <c r="O40" s="24"/>
      <c r="P40" s="24"/>
      <c r="Q40" s="24"/>
      <c r="R40" s="18"/>
      <c r="S40" s="18"/>
      <c r="T40" s="18"/>
      <c r="U40" s="18"/>
      <c r="V40" s="18"/>
      <c r="W40" s="18"/>
    </row>
    <row r="41" spans="1:23" s="5" customFormat="1" ht="26.25" customHeight="1" x14ac:dyDescent="0.25">
      <c r="A41" s="47" t="s">
        <v>0</v>
      </c>
      <c r="B41" s="47"/>
      <c r="C41" s="47"/>
      <c r="D41" s="47"/>
      <c r="E41" s="47"/>
      <c r="F41" s="47"/>
      <c r="G41" s="31" t="s">
        <v>59</v>
      </c>
      <c r="H41" s="31" t="s">
        <v>59</v>
      </c>
      <c r="I41" s="12">
        <f>SUM(I35:I40)</f>
        <v>34792568</v>
      </c>
      <c r="J41" s="47" t="s">
        <v>59</v>
      </c>
      <c r="K41" s="47"/>
      <c r="L41" s="47"/>
      <c r="M41" s="47"/>
      <c r="N41" s="47"/>
      <c r="O41" s="47"/>
      <c r="P41" s="47"/>
      <c r="Q41" s="30" t="s">
        <v>59</v>
      </c>
      <c r="R41" s="2">
        <f>SUM(R35:R37)</f>
        <v>33646598.759999998</v>
      </c>
      <c r="S41" s="12" t="s">
        <v>59</v>
      </c>
      <c r="T41" s="2">
        <f>SUM(T35)</f>
        <v>33646598.759999998</v>
      </c>
      <c r="U41" s="2">
        <f>SUM(U35:U37)</f>
        <v>1145969.2400000021</v>
      </c>
      <c r="V41" s="2">
        <f t="shared" ref="V41" si="1">SUM(V35:V37)</f>
        <v>0</v>
      </c>
      <c r="W41" s="2">
        <f t="shared" ref="W41" si="2">SUM(W35:W37)</f>
        <v>1145969.2400000021</v>
      </c>
    </row>
    <row r="42" spans="1:23" s="5" customFormat="1" x14ac:dyDescent="0.25">
      <c r="A42" s="20"/>
      <c r="B42" s="20"/>
      <c r="C42" s="20"/>
      <c r="D42" s="20"/>
      <c r="E42" s="20"/>
      <c r="F42" s="20"/>
      <c r="G42" s="20"/>
      <c r="H42" s="26"/>
      <c r="I42" s="23"/>
      <c r="J42" s="26"/>
      <c r="K42" s="26"/>
      <c r="L42" s="26"/>
      <c r="M42" s="26"/>
      <c r="N42" s="26"/>
      <c r="O42" s="26"/>
      <c r="P42" s="26"/>
      <c r="Q42" s="20"/>
      <c r="R42" s="15"/>
      <c r="S42" s="15"/>
      <c r="T42" s="15"/>
      <c r="U42" s="15"/>
      <c r="V42" s="15"/>
      <c r="W42" s="15"/>
    </row>
    <row r="44" spans="1:23" ht="41.25" customHeight="1" x14ac:dyDescent="0.25">
      <c r="A44" s="51" t="s">
        <v>47</v>
      </c>
      <c r="B44" s="51"/>
      <c r="C44" s="51"/>
      <c r="D44" s="51"/>
      <c r="E44" s="51"/>
      <c r="F44" s="51"/>
      <c r="G44" s="51"/>
      <c r="H44" s="51"/>
      <c r="I44" s="51"/>
      <c r="J44" s="51"/>
      <c r="K44" s="51"/>
      <c r="L44" s="51"/>
      <c r="M44" s="51"/>
      <c r="N44" s="51"/>
      <c r="O44" s="51"/>
      <c r="P44" s="51"/>
      <c r="Q44" s="51"/>
      <c r="R44" s="51"/>
      <c r="S44" s="51"/>
      <c r="T44" s="51"/>
      <c r="U44" s="51"/>
      <c r="V44" s="51"/>
      <c r="W44" s="51"/>
    </row>
    <row r="45" spans="1:23" s="4" customFormat="1" ht="33.75" customHeight="1" x14ac:dyDescent="0.25">
      <c r="A45" s="46" t="s">
        <v>1</v>
      </c>
      <c r="B45" s="46"/>
      <c r="C45" s="46"/>
      <c r="D45" s="46"/>
      <c r="E45" s="46"/>
      <c r="F45" s="46"/>
      <c r="G45" s="46"/>
      <c r="H45" s="46"/>
      <c r="I45" s="46"/>
      <c r="J45" s="46" t="s">
        <v>62</v>
      </c>
      <c r="K45" s="46"/>
      <c r="L45" s="46"/>
      <c r="M45" s="46"/>
      <c r="N45" s="46"/>
      <c r="O45" s="46"/>
      <c r="P45" s="46"/>
      <c r="Q45" s="46"/>
      <c r="R45" s="46"/>
      <c r="S45" s="46" t="s">
        <v>56</v>
      </c>
      <c r="T45" s="46"/>
      <c r="U45" s="48" t="s">
        <v>31</v>
      </c>
      <c r="V45" s="48"/>
      <c r="W45" s="48"/>
    </row>
    <row r="46" spans="1:23" x14ac:dyDescent="0.25">
      <c r="A46" s="46" t="s">
        <v>4</v>
      </c>
      <c r="B46" s="46"/>
      <c r="C46" s="46"/>
      <c r="D46" s="46"/>
      <c r="E46" s="46"/>
      <c r="F46" s="46"/>
      <c r="G46" s="46" t="s">
        <v>3</v>
      </c>
      <c r="H46" s="46" t="s">
        <v>27</v>
      </c>
      <c r="I46" s="46" t="s">
        <v>2</v>
      </c>
      <c r="J46" s="46" t="s">
        <v>4</v>
      </c>
      <c r="K46" s="46"/>
      <c r="L46" s="46"/>
      <c r="M46" s="46"/>
      <c r="N46" s="46"/>
      <c r="O46" s="46"/>
      <c r="P46" s="46" t="s">
        <v>3</v>
      </c>
      <c r="Q46" s="46" t="s">
        <v>23</v>
      </c>
      <c r="R46" s="46" t="s">
        <v>36</v>
      </c>
      <c r="S46" s="46" t="s">
        <v>60</v>
      </c>
      <c r="T46" s="46" t="s">
        <v>69</v>
      </c>
      <c r="U46" s="49" t="s">
        <v>32</v>
      </c>
      <c r="V46" s="49" t="s">
        <v>33</v>
      </c>
      <c r="W46" s="48" t="s">
        <v>43</v>
      </c>
    </row>
    <row r="47" spans="1:23" x14ac:dyDescent="0.25">
      <c r="A47" s="46"/>
      <c r="B47" s="46"/>
      <c r="C47" s="46"/>
      <c r="D47" s="46"/>
      <c r="E47" s="46"/>
      <c r="F47" s="46"/>
      <c r="G47" s="46"/>
      <c r="H47" s="46"/>
      <c r="I47" s="46"/>
      <c r="J47" s="46"/>
      <c r="K47" s="46"/>
      <c r="L47" s="46"/>
      <c r="M47" s="46"/>
      <c r="N47" s="46"/>
      <c r="O47" s="46"/>
      <c r="P47" s="46"/>
      <c r="Q47" s="46"/>
      <c r="R47" s="46"/>
      <c r="S47" s="46"/>
      <c r="T47" s="46"/>
      <c r="U47" s="49"/>
      <c r="V47" s="49"/>
      <c r="W47" s="48"/>
    </row>
    <row r="48" spans="1:23" ht="30" x14ac:dyDescent="0.25">
      <c r="A48" s="17" t="s">
        <v>5</v>
      </c>
      <c r="B48" s="17" t="s">
        <v>6</v>
      </c>
      <c r="C48" s="17" t="s">
        <v>7</v>
      </c>
      <c r="D48" s="17" t="s">
        <v>8</v>
      </c>
      <c r="E48" s="17" t="s">
        <v>9</v>
      </c>
      <c r="F48" s="17" t="s">
        <v>10</v>
      </c>
      <c r="G48" s="46"/>
      <c r="H48" s="46"/>
      <c r="I48" s="46"/>
      <c r="J48" s="17" t="s">
        <v>5</v>
      </c>
      <c r="K48" s="17" t="s">
        <v>6</v>
      </c>
      <c r="L48" s="17" t="s">
        <v>7</v>
      </c>
      <c r="M48" s="17" t="s">
        <v>8</v>
      </c>
      <c r="N48" s="17" t="s">
        <v>9</v>
      </c>
      <c r="O48" s="17" t="s">
        <v>10</v>
      </c>
      <c r="P48" s="46"/>
      <c r="Q48" s="46"/>
      <c r="R48" s="46"/>
      <c r="S48" s="46"/>
      <c r="T48" s="46"/>
      <c r="U48" s="49"/>
      <c r="V48" s="29">
        <v>7738087.5</v>
      </c>
      <c r="W48" s="48"/>
    </row>
    <row r="49" spans="1:23" ht="246" customHeight="1" x14ac:dyDescent="0.25">
      <c r="A49" s="17" t="s">
        <v>11</v>
      </c>
      <c r="B49" s="17" t="s">
        <v>12</v>
      </c>
      <c r="C49" s="17" t="s">
        <v>13</v>
      </c>
      <c r="D49" s="17" t="s">
        <v>14</v>
      </c>
      <c r="E49" s="17" t="s">
        <v>21</v>
      </c>
      <c r="F49" s="17" t="s">
        <v>18</v>
      </c>
      <c r="G49" s="6" t="s">
        <v>25</v>
      </c>
      <c r="H49" s="6" t="s">
        <v>29</v>
      </c>
      <c r="I49" s="13">
        <f>[1]Бюджет!L28</f>
        <v>9272348</v>
      </c>
      <c r="J49" s="17" t="s">
        <v>11</v>
      </c>
      <c r="K49" s="17" t="s">
        <v>12</v>
      </c>
      <c r="L49" s="17" t="s">
        <v>13</v>
      </c>
      <c r="M49" s="17" t="s">
        <v>14</v>
      </c>
      <c r="N49" s="17" t="s">
        <v>21</v>
      </c>
      <c r="O49" s="17" t="s">
        <v>18</v>
      </c>
      <c r="P49" s="17" t="s">
        <v>39</v>
      </c>
      <c r="Q49" s="24" t="s">
        <v>79</v>
      </c>
      <c r="R49" s="18">
        <v>7738087.5</v>
      </c>
      <c r="S49" s="18" t="s">
        <v>80</v>
      </c>
      <c r="T49" s="18">
        <v>7738087.5</v>
      </c>
      <c r="U49" s="18">
        <f>I54-V48</f>
        <v>0.5</v>
      </c>
      <c r="V49" s="18">
        <f>V48-R54</f>
        <v>0</v>
      </c>
      <c r="W49" s="18">
        <f>U49+V49</f>
        <v>0.5</v>
      </c>
    </row>
    <row r="50" spans="1:23" ht="86.25" customHeight="1" x14ac:dyDescent="0.25">
      <c r="A50" s="17" t="s">
        <v>11</v>
      </c>
      <c r="B50" s="17" t="s">
        <v>12</v>
      </c>
      <c r="C50" s="17" t="s">
        <v>13</v>
      </c>
      <c r="D50" s="17" t="s">
        <v>14</v>
      </c>
      <c r="E50" s="17" t="s">
        <v>21</v>
      </c>
      <c r="F50" s="17" t="s">
        <v>16</v>
      </c>
      <c r="G50" s="6" t="s">
        <v>25</v>
      </c>
      <c r="H50" s="6" t="s">
        <v>29</v>
      </c>
      <c r="I50" s="13">
        <f>[1]Бюджет!L29</f>
        <v>998936</v>
      </c>
      <c r="J50" s="24"/>
      <c r="K50" s="24"/>
      <c r="L50" s="24"/>
      <c r="M50" s="24"/>
      <c r="N50" s="24"/>
      <c r="O50" s="24"/>
      <c r="P50" s="24"/>
      <c r="Q50" s="24"/>
      <c r="R50" s="18"/>
      <c r="S50" s="18" t="s">
        <v>71</v>
      </c>
      <c r="T50" s="18">
        <v>7738087.5</v>
      </c>
      <c r="U50" s="18"/>
      <c r="V50" s="18"/>
      <c r="W50" s="18"/>
    </row>
    <row r="51" spans="1:23" ht="106.5" customHeight="1" x14ac:dyDescent="0.25">
      <c r="A51" s="17" t="s">
        <v>11</v>
      </c>
      <c r="B51" s="17" t="s">
        <v>12</v>
      </c>
      <c r="C51" s="17" t="s">
        <v>13</v>
      </c>
      <c r="D51" s="17" t="s">
        <v>14</v>
      </c>
      <c r="E51" s="17" t="s">
        <v>21</v>
      </c>
      <c r="F51" s="17" t="s">
        <v>18</v>
      </c>
      <c r="G51" s="6" t="s">
        <v>26</v>
      </c>
      <c r="H51" s="6" t="s">
        <v>30</v>
      </c>
      <c r="I51" s="13">
        <f>[1]Бюджет!L31</f>
        <v>-906848</v>
      </c>
      <c r="J51" s="24"/>
      <c r="K51" s="24"/>
      <c r="L51" s="24"/>
      <c r="M51" s="24"/>
      <c r="N51" s="24"/>
      <c r="O51" s="24"/>
      <c r="P51" s="24"/>
      <c r="Q51" s="24"/>
      <c r="R51" s="18"/>
      <c r="S51" s="18" t="s">
        <v>72</v>
      </c>
      <c r="T51" s="18">
        <v>7738087.5</v>
      </c>
      <c r="U51" s="18"/>
      <c r="V51" s="18"/>
      <c r="W51" s="18"/>
    </row>
    <row r="52" spans="1:23" ht="86.25" customHeight="1" x14ac:dyDescent="0.25">
      <c r="A52" s="17" t="s">
        <v>11</v>
      </c>
      <c r="B52" s="17" t="s">
        <v>12</v>
      </c>
      <c r="C52" s="17" t="s">
        <v>13</v>
      </c>
      <c r="D52" s="17" t="s">
        <v>14</v>
      </c>
      <c r="E52" s="17" t="s">
        <v>21</v>
      </c>
      <c r="F52" s="17" t="s">
        <v>16</v>
      </c>
      <c r="G52" s="6" t="s">
        <v>26</v>
      </c>
      <c r="H52" s="6" t="s">
        <v>30</v>
      </c>
      <c r="I52" s="13">
        <f>[1]Бюджет!L32</f>
        <v>-998936</v>
      </c>
      <c r="J52" s="24"/>
      <c r="K52" s="24"/>
      <c r="L52" s="24"/>
      <c r="M52" s="24"/>
      <c r="N52" s="24"/>
      <c r="O52" s="24"/>
      <c r="P52" s="24"/>
      <c r="Q52" s="24"/>
      <c r="R52" s="18"/>
      <c r="S52" s="18" t="s">
        <v>73</v>
      </c>
      <c r="T52" s="18">
        <v>7738087.5</v>
      </c>
      <c r="U52" s="18"/>
      <c r="V52" s="18"/>
      <c r="W52" s="18"/>
    </row>
    <row r="53" spans="1:23" ht="165" x14ac:dyDescent="0.25">
      <c r="A53" s="3" t="s">
        <v>11</v>
      </c>
      <c r="B53" s="3" t="s">
        <v>12</v>
      </c>
      <c r="C53" s="3" t="s">
        <v>13</v>
      </c>
      <c r="D53" s="3" t="s">
        <v>14</v>
      </c>
      <c r="E53" s="3" t="s">
        <v>21</v>
      </c>
      <c r="F53" s="19" t="s">
        <v>18</v>
      </c>
      <c r="G53" s="6" t="s">
        <v>51</v>
      </c>
      <c r="H53" s="6" t="s">
        <v>53</v>
      </c>
      <c r="I53" s="13">
        <v>-627412</v>
      </c>
      <c r="J53" s="24"/>
      <c r="K53" s="24"/>
      <c r="L53" s="24"/>
      <c r="M53" s="24"/>
      <c r="N53" s="24"/>
      <c r="O53" s="24"/>
      <c r="P53" s="24"/>
      <c r="Q53" s="24"/>
      <c r="R53" s="18"/>
      <c r="S53" s="18"/>
      <c r="T53" s="18"/>
      <c r="U53" s="18"/>
      <c r="V53" s="18"/>
      <c r="W53" s="18"/>
    </row>
    <row r="54" spans="1:23" s="11" customFormat="1" ht="25.5" customHeight="1" x14ac:dyDescent="0.2">
      <c r="A54" s="47" t="s">
        <v>0</v>
      </c>
      <c r="B54" s="47"/>
      <c r="C54" s="47"/>
      <c r="D54" s="47"/>
      <c r="E54" s="47"/>
      <c r="F54" s="47"/>
      <c r="G54" s="31" t="s">
        <v>59</v>
      </c>
      <c r="H54" s="31" t="s">
        <v>59</v>
      </c>
      <c r="I54" s="12">
        <f>SUM(I49:I53)</f>
        <v>7738088</v>
      </c>
      <c r="J54" s="47" t="s">
        <v>59</v>
      </c>
      <c r="K54" s="47"/>
      <c r="L54" s="47"/>
      <c r="M54" s="47"/>
      <c r="N54" s="47"/>
      <c r="O54" s="47"/>
      <c r="P54" s="47"/>
      <c r="Q54" s="31" t="s">
        <v>59</v>
      </c>
      <c r="R54" s="21">
        <f>SUM(R49:R52)</f>
        <v>7738087.5</v>
      </c>
      <c r="S54" s="12" t="s">
        <v>59</v>
      </c>
      <c r="T54" s="21">
        <f>T49</f>
        <v>7738087.5</v>
      </c>
      <c r="U54" s="21">
        <f>SUM(U49:U52)</f>
        <v>0.5</v>
      </c>
      <c r="V54" s="21">
        <f t="shared" ref="V54:W54" si="3">SUM(V49:V52)</f>
        <v>0</v>
      </c>
      <c r="W54" s="21">
        <f t="shared" si="3"/>
        <v>0.5</v>
      </c>
    </row>
    <row r="57" spans="1:23" ht="43.5" customHeight="1" x14ac:dyDescent="0.25">
      <c r="A57" s="51" t="s">
        <v>42</v>
      </c>
      <c r="B57" s="51"/>
      <c r="C57" s="51"/>
      <c r="D57" s="51"/>
      <c r="E57" s="51"/>
      <c r="F57" s="51"/>
      <c r="G57" s="51"/>
      <c r="H57" s="51"/>
      <c r="I57" s="51"/>
      <c r="J57" s="51"/>
      <c r="K57" s="51"/>
      <c r="L57" s="51"/>
      <c r="M57" s="51"/>
      <c r="N57" s="51"/>
      <c r="O57" s="51"/>
      <c r="P57" s="51"/>
      <c r="Q57" s="51"/>
      <c r="R57" s="51"/>
      <c r="S57" s="51"/>
      <c r="T57" s="51"/>
      <c r="U57" s="51"/>
      <c r="V57" s="51"/>
      <c r="W57" s="51"/>
    </row>
    <row r="58" spans="1:23" s="42" customFormat="1" ht="27.75" customHeight="1" x14ac:dyDescent="0.25">
      <c r="A58" s="46" t="s">
        <v>1</v>
      </c>
      <c r="B58" s="46"/>
      <c r="C58" s="46"/>
      <c r="D58" s="46"/>
      <c r="E58" s="46"/>
      <c r="F58" s="46"/>
      <c r="G58" s="46"/>
      <c r="H58" s="46"/>
      <c r="I58" s="46"/>
      <c r="J58" s="46" t="s">
        <v>62</v>
      </c>
      <c r="K58" s="46"/>
      <c r="L58" s="46"/>
      <c r="M58" s="46"/>
      <c r="N58" s="46"/>
      <c r="O58" s="46"/>
      <c r="P58" s="46"/>
      <c r="Q58" s="46"/>
      <c r="R58" s="46"/>
      <c r="S58" s="46" t="s">
        <v>56</v>
      </c>
      <c r="T58" s="46"/>
      <c r="U58" s="48" t="s">
        <v>31</v>
      </c>
      <c r="V58" s="48"/>
      <c r="W58" s="48"/>
    </row>
    <row r="59" spans="1:23" ht="75" x14ac:dyDescent="0.25">
      <c r="A59" s="46" t="s">
        <v>4</v>
      </c>
      <c r="B59" s="46"/>
      <c r="C59" s="46"/>
      <c r="D59" s="46"/>
      <c r="E59" s="46"/>
      <c r="F59" s="46"/>
      <c r="G59" s="46" t="s">
        <v>3</v>
      </c>
      <c r="H59" s="46" t="s">
        <v>27</v>
      </c>
      <c r="I59" s="46" t="s">
        <v>2</v>
      </c>
      <c r="J59" s="46" t="s">
        <v>4</v>
      </c>
      <c r="K59" s="46"/>
      <c r="L59" s="46"/>
      <c r="M59" s="46"/>
      <c r="N59" s="46"/>
      <c r="O59" s="46"/>
      <c r="P59" s="46" t="s">
        <v>3</v>
      </c>
      <c r="Q59" s="46" t="s">
        <v>23</v>
      </c>
      <c r="R59" s="46" t="s">
        <v>35</v>
      </c>
      <c r="S59" s="46" t="s">
        <v>60</v>
      </c>
      <c r="T59" s="46" t="s">
        <v>57</v>
      </c>
      <c r="U59" s="49" t="s">
        <v>32</v>
      </c>
      <c r="V59" s="33" t="s">
        <v>33</v>
      </c>
      <c r="W59" s="48" t="s">
        <v>43</v>
      </c>
    </row>
    <row r="60" spans="1:23" x14ac:dyDescent="0.25">
      <c r="A60" s="46"/>
      <c r="B60" s="46"/>
      <c r="C60" s="46"/>
      <c r="D60" s="46"/>
      <c r="E60" s="46"/>
      <c r="F60" s="46"/>
      <c r="G60" s="46"/>
      <c r="H60" s="46"/>
      <c r="I60" s="46"/>
      <c r="J60" s="46"/>
      <c r="K60" s="46"/>
      <c r="L60" s="46"/>
      <c r="M60" s="46"/>
      <c r="N60" s="46"/>
      <c r="O60" s="46"/>
      <c r="P60" s="46"/>
      <c r="Q60" s="46"/>
      <c r="R60" s="46"/>
      <c r="S60" s="46"/>
      <c r="T60" s="46"/>
      <c r="U60" s="49"/>
      <c r="V60" s="33"/>
      <c r="W60" s="48"/>
    </row>
    <row r="61" spans="1:23" ht="30" x14ac:dyDescent="0.25">
      <c r="A61" s="17" t="s">
        <v>5</v>
      </c>
      <c r="B61" s="17" t="s">
        <v>6</v>
      </c>
      <c r="C61" s="17" t="s">
        <v>7</v>
      </c>
      <c r="D61" s="17" t="s">
        <v>8</v>
      </c>
      <c r="E61" s="17" t="s">
        <v>9</v>
      </c>
      <c r="F61" s="17" t="s">
        <v>10</v>
      </c>
      <c r="G61" s="46"/>
      <c r="H61" s="46"/>
      <c r="I61" s="46"/>
      <c r="J61" s="17" t="s">
        <v>5</v>
      </c>
      <c r="K61" s="17" t="s">
        <v>6</v>
      </c>
      <c r="L61" s="17" t="s">
        <v>7</v>
      </c>
      <c r="M61" s="17" t="s">
        <v>8</v>
      </c>
      <c r="N61" s="17" t="s">
        <v>9</v>
      </c>
      <c r="O61" s="17" t="s">
        <v>10</v>
      </c>
      <c r="P61" s="46"/>
      <c r="Q61" s="46"/>
      <c r="R61" s="46"/>
      <c r="S61" s="46"/>
      <c r="T61" s="46"/>
      <c r="U61" s="49"/>
      <c r="V61" s="29">
        <v>2759410.61</v>
      </c>
      <c r="W61" s="48"/>
    </row>
    <row r="62" spans="1:23" ht="237.75" customHeight="1" x14ac:dyDescent="0.25">
      <c r="A62" s="17" t="s">
        <v>11</v>
      </c>
      <c r="B62" s="17" t="s">
        <v>12</v>
      </c>
      <c r="C62" s="17" t="s">
        <v>13</v>
      </c>
      <c r="D62" s="17" t="s">
        <v>14</v>
      </c>
      <c r="E62" s="17" t="s">
        <v>22</v>
      </c>
      <c r="F62" s="17" t="s">
        <v>18</v>
      </c>
      <c r="G62" s="6" t="s">
        <v>26</v>
      </c>
      <c r="H62" s="32" t="s">
        <v>30</v>
      </c>
      <c r="I62" s="13">
        <f>[1]Бюджет!L33</f>
        <v>906848</v>
      </c>
      <c r="J62" s="17" t="s">
        <v>11</v>
      </c>
      <c r="K62" s="17" t="s">
        <v>12</v>
      </c>
      <c r="L62" s="17" t="s">
        <v>13</v>
      </c>
      <c r="M62" s="17" t="s">
        <v>14</v>
      </c>
      <c r="N62" s="17" t="s">
        <v>22</v>
      </c>
      <c r="O62" s="17" t="s">
        <v>18</v>
      </c>
      <c r="P62" s="17" t="s">
        <v>49</v>
      </c>
      <c r="Q62" s="24" t="s">
        <v>48</v>
      </c>
      <c r="R62" s="41">
        <v>892981.61</v>
      </c>
      <c r="S62" s="44" t="s">
        <v>81</v>
      </c>
      <c r="T62" s="41">
        <v>2759410.61</v>
      </c>
      <c r="U62" s="45">
        <f>I66-V61</f>
        <v>13866.39000000013</v>
      </c>
      <c r="V62" s="45">
        <f>V61-R66</f>
        <v>0</v>
      </c>
      <c r="W62" s="45">
        <f>U62+V62</f>
        <v>13866.39000000013</v>
      </c>
    </row>
    <row r="63" spans="1:23" ht="142.5" customHeight="1" x14ac:dyDescent="0.25">
      <c r="A63" s="17" t="s">
        <v>11</v>
      </c>
      <c r="B63" s="17" t="s">
        <v>12</v>
      </c>
      <c r="C63" s="17" t="s">
        <v>13</v>
      </c>
      <c r="D63" s="17" t="s">
        <v>14</v>
      </c>
      <c r="E63" s="17" t="s">
        <v>22</v>
      </c>
      <c r="F63" s="17" t="s">
        <v>16</v>
      </c>
      <c r="G63" s="6" t="s">
        <v>26</v>
      </c>
      <c r="H63" s="32" t="s">
        <v>30</v>
      </c>
      <c r="I63" s="13">
        <f>[1]Бюджет!L34</f>
        <v>1866429</v>
      </c>
      <c r="J63" s="17" t="s">
        <v>11</v>
      </c>
      <c r="K63" s="17" t="s">
        <v>12</v>
      </c>
      <c r="L63" s="17" t="s">
        <v>13</v>
      </c>
      <c r="M63" s="17" t="s">
        <v>14</v>
      </c>
      <c r="N63" s="17" t="s">
        <v>22</v>
      </c>
      <c r="O63" s="17" t="s">
        <v>16</v>
      </c>
      <c r="P63" s="17" t="s">
        <v>40</v>
      </c>
      <c r="Q63" s="10" t="s">
        <v>48</v>
      </c>
      <c r="R63" s="41">
        <v>1866429</v>
      </c>
      <c r="S63" s="18" t="s">
        <v>74</v>
      </c>
      <c r="T63" s="41">
        <v>2759410.61</v>
      </c>
      <c r="U63" s="45"/>
      <c r="V63" s="45"/>
      <c r="W63" s="45"/>
    </row>
    <row r="64" spans="1:23" ht="103.5" customHeight="1" x14ac:dyDescent="0.25">
      <c r="A64" s="17"/>
      <c r="B64" s="17"/>
      <c r="C64" s="17"/>
      <c r="D64" s="17"/>
      <c r="E64" s="17"/>
      <c r="F64" s="17"/>
      <c r="G64" s="6"/>
      <c r="H64" s="32"/>
      <c r="I64" s="13"/>
      <c r="J64" s="17"/>
      <c r="K64" s="17"/>
      <c r="L64" s="17"/>
      <c r="M64" s="17"/>
      <c r="N64" s="17"/>
      <c r="O64" s="17"/>
      <c r="P64" s="17"/>
      <c r="Q64" s="10"/>
      <c r="R64" s="1"/>
      <c r="S64" s="18" t="s">
        <v>75</v>
      </c>
      <c r="T64" s="41">
        <v>2759410.61</v>
      </c>
      <c r="U64" s="13"/>
      <c r="V64" s="13"/>
      <c r="W64" s="13"/>
    </row>
    <row r="65" spans="1:23" s="34" customFormat="1" ht="82.5" customHeight="1" x14ac:dyDescent="0.25">
      <c r="A65" s="17"/>
      <c r="B65" s="17"/>
      <c r="C65" s="17"/>
      <c r="D65" s="17"/>
      <c r="E65" s="17"/>
      <c r="F65" s="17"/>
      <c r="G65" s="6"/>
      <c r="H65" s="32"/>
      <c r="I65" s="13"/>
      <c r="J65" s="17"/>
      <c r="K65" s="17"/>
      <c r="L65" s="17"/>
      <c r="M65" s="17"/>
      <c r="N65" s="17"/>
      <c r="O65" s="17"/>
      <c r="P65" s="17"/>
      <c r="Q65" s="10"/>
      <c r="R65" s="1"/>
      <c r="S65" s="18" t="s">
        <v>76</v>
      </c>
      <c r="T65" s="41">
        <v>2759410.61</v>
      </c>
      <c r="U65" s="13"/>
      <c r="V65" s="13"/>
      <c r="W65" s="13"/>
    </row>
    <row r="66" spans="1:23" s="35" customFormat="1" ht="25.5" customHeight="1" x14ac:dyDescent="0.25">
      <c r="A66" s="47" t="s">
        <v>0</v>
      </c>
      <c r="B66" s="47"/>
      <c r="C66" s="47"/>
      <c r="D66" s="47"/>
      <c r="E66" s="47"/>
      <c r="F66" s="47"/>
      <c r="G66" s="31" t="s">
        <v>59</v>
      </c>
      <c r="H66" s="31" t="s">
        <v>59</v>
      </c>
      <c r="I66" s="12">
        <f>SUM(I62:I63)</f>
        <v>2773277</v>
      </c>
      <c r="J66" s="47" t="s">
        <v>59</v>
      </c>
      <c r="K66" s="47"/>
      <c r="L66" s="47"/>
      <c r="M66" s="47"/>
      <c r="N66" s="47"/>
      <c r="O66" s="47"/>
      <c r="P66" s="47"/>
      <c r="Q66" s="31" t="s">
        <v>59</v>
      </c>
      <c r="R66" s="12">
        <f>SUM(R62:R63)</f>
        <v>2759410.61</v>
      </c>
      <c r="S66" s="12" t="s">
        <v>59</v>
      </c>
      <c r="T66" s="12">
        <f>SUM(T62)</f>
        <v>2759410.61</v>
      </c>
      <c r="U66" s="12">
        <f>SUM(U62:U63)</f>
        <v>13866.39000000013</v>
      </c>
      <c r="V66" s="12">
        <f t="shared" ref="V66:W66" si="4">SUM(V62:V63)</f>
        <v>0</v>
      </c>
      <c r="W66" s="12">
        <f t="shared" si="4"/>
        <v>13866.39000000013</v>
      </c>
    </row>
    <row r="67" spans="1:23" s="34" customFormat="1" x14ac:dyDescent="0.25">
      <c r="A67" s="36"/>
      <c r="B67" s="36"/>
      <c r="C67" s="36"/>
      <c r="D67" s="36"/>
      <c r="E67" s="36"/>
      <c r="F67" s="36"/>
      <c r="G67" s="37"/>
      <c r="H67" s="38"/>
      <c r="I67" s="36"/>
      <c r="J67" s="36"/>
      <c r="K67" s="36"/>
      <c r="L67" s="36"/>
      <c r="M67" s="36"/>
      <c r="N67" s="36"/>
      <c r="O67" s="36"/>
      <c r="P67" s="36"/>
      <c r="Q67" s="39"/>
      <c r="R67" s="39"/>
      <c r="S67" s="39"/>
      <c r="T67" s="39"/>
      <c r="U67" s="39"/>
      <c r="V67" s="39"/>
      <c r="W67" s="39"/>
    </row>
    <row r="68" spans="1:23" s="34" customFormat="1" x14ac:dyDescent="0.25">
      <c r="A68" s="36"/>
      <c r="B68" s="36"/>
      <c r="C68" s="36"/>
      <c r="D68" s="36"/>
      <c r="E68" s="36"/>
      <c r="F68" s="36"/>
      <c r="G68" s="37"/>
      <c r="H68" s="38"/>
      <c r="I68" s="36"/>
      <c r="J68" s="36"/>
      <c r="K68" s="36"/>
      <c r="L68" s="36"/>
      <c r="M68" s="36"/>
      <c r="N68" s="36"/>
      <c r="O68" s="36"/>
      <c r="P68" s="36"/>
      <c r="Q68" s="39"/>
      <c r="R68" s="39"/>
      <c r="S68" s="39"/>
      <c r="T68" s="39"/>
      <c r="U68" s="39"/>
      <c r="V68" s="39"/>
      <c r="W68" s="39"/>
    </row>
    <row r="69" spans="1:23" s="60" customFormat="1" ht="43.5" customHeight="1" x14ac:dyDescent="0.25">
      <c r="A69" s="56" t="s">
        <v>87</v>
      </c>
      <c r="B69" s="56"/>
      <c r="C69" s="56"/>
      <c r="D69" s="56"/>
      <c r="E69" s="56"/>
      <c r="F69" s="56"/>
      <c r="G69" s="56"/>
      <c r="H69" s="57"/>
      <c r="I69" s="58"/>
      <c r="J69" s="58"/>
      <c r="K69" s="58"/>
      <c r="L69" s="58"/>
      <c r="M69" s="56" t="s">
        <v>86</v>
      </c>
      <c r="N69" s="56"/>
      <c r="O69" s="56"/>
      <c r="P69" s="56"/>
      <c r="Q69" s="59"/>
      <c r="R69" s="59"/>
      <c r="S69" s="59"/>
      <c r="T69" s="59"/>
      <c r="U69" s="59"/>
      <c r="V69" s="59"/>
      <c r="W69" s="59"/>
    </row>
    <row r="70" spans="1:23" s="34" customFormat="1" x14ac:dyDescent="0.25">
      <c r="A70" s="36"/>
      <c r="B70" s="36"/>
      <c r="C70" s="36"/>
      <c r="D70" s="36"/>
      <c r="E70" s="36"/>
      <c r="F70" s="36"/>
      <c r="G70" s="37"/>
      <c r="H70" s="38"/>
      <c r="I70" s="36"/>
      <c r="J70" s="36"/>
      <c r="K70" s="36"/>
      <c r="L70" s="36"/>
      <c r="M70" s="36"/>
      <c r="N70" s="36"/>
      <c r="O70" s="36"/>
      <c r="P70" s="36"/>
      <c r="Q70" s="39"/>
      <c r="R70" s="39"/>
      <c r="S70" s="39"/>
      <c r="T70" s="39"/>
      <c r="U70" s="39"/>
      <c r="V70" s="39"/>
      <c r="W70" s="39"/>
    </row>
    <row r="71" spans="1:23" s="34" customFormat="1" x14ac:dyDescent="0.25">
      <c r="A71" s="36"/>
      <c r="B71" s="36"/>
      <c r="C71" s="36"/>
      <c r="D71" s="36"/>
      <c r="E71" s="36"/>
      <c r="F71" s="36"/>
      <c r="G71" s="37"/>
      <c r="H71" s="38"/>
      <c r="I71" s="36"/>
      <c r="J71" s="36"/>
      <c r="K71" s="36"/>
      <c r="L71" s="36"/>
      <c r="M71" s="36"/>
      <c r="N71" s="36"/>
      <c r="O71" s="36"/>
      <c r="P71" s="36"/>
      <c r="Q71" s="39"/>
      <c r="R71" s="39"/>
      <c r="S71" s="39"/>
      <c r="T71" s="39"/>
      <c r="U71" s="39"/>
      <c r="V71" s="39"/>
      <c r="W71" s="39"/>
    </row>
    <row r="72" spans="1:23" x14ac:dyDescent="0.25">
      <c r="I72" s="22"/>
    </row>
  </sheetData>
  <mergeCells count="107">
    <mergeCell ref="M69:P69"/>
    <mergeCell ref="A3:W3"/>
    <mergeCell ref="A69:G69"/>
    <mergeCell ref="T1:W1"/>
    <mergeCell ref="A19:F20"/>
    <mergeCell ref="V19:V20"/>
    <mergeCell ref="J19:O20"/>
    <mergeCell ref="A30:W30"/>
    <mergeCell ref="V32:V33"/>
    <mergeCell ref="A32:F33"/>
    <mergeCell ref="J32:O33"/>
    <mergeCell ref="A5:W5"/>
    <mergeCell ref="A17:W17"/>
    <mergeCell ref="V7:V8"/>
    <mergeCell ref="A7:F8"/>
    <mergeCell ref="J7:O8"/>
    <mergeCell ref="A14:F14"/>
    <mergeCell ref="J14:P14"/>
    <mergeCell ref="I19:I21"/>
    <mergeCell ref="A18:I18"/>
    <mergeCell ref="J18:R18"/>
    <mergeCell ref="G19:G21"/>
    <mergeCell ref="A4:C4"/>
    <mergeCell ref="H7:H9"/>
    <mergeCell ref="A31:I31"/>
    <mergeCell ref="A58:I58"/>
    <mergeCell ref="J58:R58"/>
    <mergeCell ref="A44:W44"/>
    <mergeCell ref="A57:W57"/>
    <mergeCell ref="U45:W45"/>
    <mergeCell ref="U46:U48"/>
    <mergeCell ref="W46:W48"/>
    <mergeCell ref="U58:W58"/>
    <mergeCell ref="S32:S34"/>
    <mergeCell ref="A46:F47"/>
    <mergeCell ref="J46:O47"/>
    <mergeCell ref="V46:V47"/>
    <mergeCell ref="T32:T34"/>
    <mergeCell ref="A27:F27"/>
    <mergeCell ref="J66:P66"/>
    <mergeCell ref="G46:G48"/>
    <mergeCell ref="I46:I48"/>
    <mergeCell ref="P46:P48"/>
    <mergeCell ref="R46:R48"/>
    <mergeCell ref="Q32:Q34"/>
    <mergeCell ref="Q46:Q48"/>
    <mergeCell ref="H32:H34"/>
    <mergeCell ref="H46:H48"/>
    <mergeCell ref="H59:H61"/>
    <mergeCell ref="R32:R34"/>
    <mergeCell ref="G32:G34"/>
    <mergeCell ref="G59:G61"/>
    <mergeCell ref="A41:F41"/>
    <mergeCell ref="A54:F54"/>
    <mergeCell ref="A66:F66"/>
    <mergeCell ref="A59:F60"/>
    <mergeCell ref="I59:I61"/>
    <mergeCell ref="P59:P61"/>
    <mergeCell ref="I32:I34"/>
    <mergeCell ref="P32:P34"/>
    <mergeCell ref="A45:I45"/>
    <mergeCell ref="J45:R45"/>
    <mergeCell ref="H19:H21"/>
    <mergeCell ref="A6:I6"/>
    <mergeCell ref="J6:R6"/>
    <mergeCell ref="Q7:Q9"/>
    <mergeCell ref="Q19:Q21"/>
    <mergeCell ref="G7:G9"/>
    <mergeCell ref="I7:I9"/>
    <mergeCell ref="P7:P9"/>
    <mergeCell ref="R7:R9"/>
    <mergeCell ref="P19:P21"/>
    <mergeCell ref="R19:R21"/>
    <mergeCell ref="S6:T6"/>
    <mergeCell ref="U7:U9"/>
    <mergeCell ref="T7:T9"/>
    <mergeCell ref="U6:W6"/>
    <mergeCell ref="W7:W9"/>
    <mergeCell ref="U18:W18"/>
    <mergeCell ref="U19:U21"/>
    <mergeCell ref="S7:S9"/>
    <mergeCell ref="S19:S21"/>
    <mergeCell ref="S18:T18"/>
    <mergeCell ref="T19:T21"/>
    <mergeCell ref="W62:W63"/>
    <mergeCell ref="U62:U63"/>
    <mergeCell ref="V62:V63"/>
    <mergeCell ref="S45:T45"/>
    <mergeCell ref="S46:S48"/>
    <mergeCell ref="J41:P41"/>
    <mergeCell ref="W19:W21"/>
    <mergeCell ref="U31:W31"/>
    <mergeCell ref="U32:U34"/>
    <mergeCell ref="W32:W34"/>
    <mergeCell ref="Q59:Q61"/>
    <mergeCell ref="S58:T58"/>
    <mergeCell ref="S59:S61"/>
    <mergeCell ref="T46:T48"/>
    <mergeCell ref="J59:O60"/>
    <mergeCell ref="J27:P27"/>
    <mergeCell ref="U59:U61"/>
    <mergeCell ref="W59:W61"/>
    <mergeCell ref="T59:T61"/>
    <mergeCell ref="R59:R61"/>
    <mergeCell ref="J54:P54"/>
    <mergeCell ref="S31:T31"/>
    <mergeCell ref="J31:R31"/>
  </mergeCells>
  <pageMargins left="0.19685039370078741" right="0.19685039370078741" top="0.78740157480314965" bottom="0.39370078740157483" header="0.31496062992125984" footer="0"/>
  <pageSetup paperSize="9" scale="48" fitToWidth="0" fitToHeight="0" orientation="landscape" r:id="rId1"/>
  <headerFooter differentFirst="1">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полное финансирование</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2020-11-25T08:25:14Z</cp:lastPrinted>
  <dcterms:created xsi:type="dcterms:W3CDTF">2020-09-23T10:33:43Z</dcterms:created>
  <dcterms:modified xsi:type="dcterms:W3CDTF">2020-11-25T08:25:22Z</dcterms:modified>
</cp:coreProperties>
</file>