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1 год\Проект бюджета 2022-2024\"/>
    </mc:Choice>
  </mc:AlternateContent>
  <bookViews>
    <workbookView xWindow="480" yWindow="180" windowWidth="19320" windowHeight="12525"/>
  </bookViews>
  <sheets>
    <sheet name="приложение № 4" sheetId="1" r:id="rId1"/>
  </sheets>
  <definedNames>
    <definedName name="_xlnm._FilterDatabase" localSheetId="0" hidden="1">'приложение № 4'!$A$3:$O$80</definedName>
    <definedName name="_xlnm.Print_Titles" localSheetId="0">'приложение № 4'!$4:$6</definedName>
    <definedName name="_xlnm.Print_Area" localSheetId="0">'приложение № 4'!$A$1:$O$80</definedName>
  </definedNames>
  <calcPr calcId="152511"/>
</workbook>
</file>

<file path=xl/calcChain.xml><?xml version="1.0" encoding="utf-8"?>
<calcChain xmlns="http://schemas.openxmlformats.org/spreadsheetml/2006/main">
  <c r="G64" i="1" l="1"/>
  <c r="J60" i="1"/>
  <c r="J64" i="1"/>
  <c r="J15" i="1"/>
  <c r="J17" i="1"/>
  <c r="J18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58" i="1"/>
  <c r="M59" i="1"/>
  <c r="M60" i="1"/>
  <c r="M62" i="1"/>
  <c r="M52" i="1"/>
  <c r="M53" i="1"/>
  <c r="M54" i="1"/>
  <c r="M55" i="1"/>
  <c r="M40" i="1"/>
  <c r="M41" i="1"/>
  <c r="M42" i="1"/>
  <c r="M43" i="1"/>
  <c r="M44" i="1"/>
  <c r="M45" i="1"/>
  <c r="M46" i="1"/>
  <c r="M47" i="1"/>
  <c r="M48" i="1"/>
  <c r="M49" i="1"/>
  <c r="M35" i="1"/>
  <c r="M36" i="1"/>
  <c r="M37" i="1"/>
  <c r="M30" i="1"/>
  <c r="M31" i="1"/>
  <c r="M20" i="1"/>
  <c r="M21" i="1"/>
  <c r="M22" i="1"/>
  <c r="M23" i="1"/>
  <c r="M24" i="1"/>
  <c r="M25" i="1"/>
  <c r="M26" i="1"/>
  <c r="M27" i="1"/>
  <c r="M15" i="1"/>
  <c r="M17" i="1"/>
  <c r="M18" i="1"/>
  <c r="M19" i="1"/>
  <c r="O77" i="1"/>
  <c r="O78" i="1"/>
  <c r="E8" i="1" l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L15" i="1" l="1"/>
  <c r="N15" i="1"/>
  <c r="I15" i="1"/>
  <c r="D11" i="1"/>
  <c r="F15" i="1"/>
  <c r="L67" i="1" l="1"/>
  <c r="N67" i="1"/>
  <c r="O67" i="1"/>
  <c r="L68" i="1"/>
  <c r="N68" i="1"/>
  <c r="O68" i="1"/>
  <c r="L69" i="1"/>
  <c r="N69" i="1"/>
  <c r="O69" i="1"/>
  <c r="L70" i="1"/>
  <c r="N70" i="1"/>
  <c r="O70" i="1"/>
  <c r="L71" i="1"/>
  <c r="N71" i="1"/>
  <c r="O71" i="1"/>
  <c r="L72" i="1"/>
  <c r="N72" i="1"/>
  <c r="O72" i="1"/>
  <c r="L73" i="1"/>
  <c r="N73" i="1"/>
  <c r="O73" i="1"/>
  <c r="L74" i="1"/>
  <c r="N74" i="1"/>
  <c r="O74" i="1"/>
  <c r="L75" i="1"/>
  <c r="N75" i="1"/>
  <c r="O75" i="1"/>
  <c r="L76" i="1"/>
  <c r="N76" i="1"/>
  <c r="O76" i="1"/>
  <c r="L77" i="1"/>
  <c r="N77" i="1"/>
  <c r="L78" i="1"/>
  <c r="N78" i="1"/>
  <c r="L79" i="1"/>
  <c r="N79" i="1"/>
  <c r="L58" i="1"/>
  <c r="N58" i="1"/>
  <c r="O58" i="1"/>
  <c r="L59" i="1"/>
  <c r="N59" i="1"/>
  <c r="O59" i="1"/>
  <c r="L60" i="1"/>
  <c r="N60" i="1"/>
  <c r="L61" i="1"/>
  <c r="N61" i="1"/>
  <c r="O61" i="1"/>
  <c r="L62" i="1"/>
  <c r="N62" i="1"/>
  <c r="L63" i="1"/>
  <c r="N63" i="1"/>
  <c r="L64" i="1"/>
  <c r="N64" i="1"/>
  <c r="O64" i="1"/>
  <c r="L52" i="1"/>
  <c r="N52" i="1"/>
  <c r="O52" i="1"/>
  <c r="L53" i="1"/>
  <c r="N53" i="1"/>
  <c r="O53" i="1"/>
  <c r="L54" i="1"/>
  <c r="N54" i="1"/>
  <c r="O54" i="1"/>
  <c r="L55" i="1"/>
  <c r="N55" i="1"/>
  <c r="O55" i="1"/>
  <c r="L40" i="1"/>
  <c r="N40" i="1"/>
  <c r="O40" i="1"/>
  <c r="L41" i="1"/>
  <c r="N41" i="1"/>
  <c r="O41" i="1"/>
  <c r="L42" i="1"/>
  <c r="N42" i="1"/>
  <c r="O42" i="1"/>
  <c r="L43" i="1"/>
  <c r="N43" i="1"/>
  <c r="O43" i="1"/>
  <c r="L44" i="1"/>
  <c r="N44" i="1"/>
  <c r="O44" i="1"/>
  <c r="L45" i="1"/>
  <c r="N45" i="1"/>
  <c r="O45" i="1"/>
  <c r="L46" i="1"/>
  <c r="N46" i="1"/>
  <c r="O46" i="1"/>
  <c r="L47" i="1"/>
  <c r="N47" i="1"/>
  <c r="O47" i="1"/>
  <c r="L48" i="1"/>
  <c r="N48" i="1"/>
  <c r="O48" i="1"/>
  <c r="L49" i="1"/>
  <c r="N49" i="1"/>
  <c r="O49" i="1"/>
  <c r="L35" i="1"/>
  <c r="N35" i="1"/>
  <c r="O35" i="1"/>
  <c r="L36" i="1"/>
  <c r="N36" i="1"/>
  <c r="O36" i="1"/>
  <c r="L37" i="1"/>
  <c r="N37" i="1"/>
  <c r="O37" i="1"/>
  <c r="L30" i="1"/>
  <c r="N30" i="1"/>
  <c r="O30" i="1"/>
  <c r="L31" i="1"/>
  <c r="N31" i="1"/>
  <c r="O31" i="1"/>
  <c r="L32" i="1"/>
  <c r="N32" i="1"/>
  <c r="O32" i="1"/>
  <c r="L13" i="1"/>
  <c r="M13" i="1"/>
  <c r="N13" i="1"/>
  <c r="O13" i="1"/>
  <c r="L14" i="1"/>
  <c r="M14" i="1"/>
  <c r="N14" i="1"/>
  <c r="O14" i="1"/>
  <c r="L16" i="1"/>
  <c r="N16" i="1"/>
  <c r="O16" i="1"/>
  <c r="L17" i="1"/>
  <c r="N17" i="1"/>
  <c r="O17" i="1"/>
  <c r="L18" i="1"/>
  <c r="N18" i="1"/>
  <c r="O18" i="1"/>
  <c r="L19" i="1"/>
  <c r="N19" i="1"/>
  <c r="O19" i="1"/>
  <c r="L20" i="1"/>
  <c r="N20" i="1"/>
  <c r="O20" i="1"/>
  <c r="L21" i="1"/>
  <c r="N21" i="1"/>
  <c r="O21" i="1"/>
  <c r="L22" i="1"/>
  <c r="N22" i="1"/>
  <c r="O22" i="1"/>
  <c r="L23" i="1"/>
  <c r="N23" i="1"/>
  <c r="O23" i="1"/>
  <c r="L24" i="1"/>
  <c r="N24" i="1"/>
  <c r="O24" i="1"/>
  <c r="L25" i="1"/>
  <c r="N25" i="1"/>
  <c r="O25" i="1"/>
  <c r="L26" i="1"/>
  <c r="N26" i="1"/>
  <c r="O26" i="1"/>
  <c r="L27" i="1"/>
  <c r="N27" i="1"/>
  <c r="O27" i="1"/>
  <c r="L9" i="1"/>
  <c r="M9" i="1"/>
  <c r="N9" i="1"/>
  <c r="O9" i="1"/>
  <c r="L10" i="1"/>
  <c r="M10" i="1"/>
  <c r="N10" i="1"/>
  <c r="O10" i="1"/>
  <c r="I67" i="1"/>
  <c r="J67" i="1"/>
  <c r="I68" i="1"/>
  <c r="J68" i="1"/>
  <c r="I69" i="1"/>
  <c r="J69" i="1"/>
  <c r="I70" i="1"/>
  <c r="J70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58" i="1"/>
  <c r="J58" i="1"/>
  <c r="I59" i="1"/>
  <c r="J59" i="1"/>
  <c r="I60" i="1"/>
  <c r="I61" i="1"/>
  <c r="I62" i="1"/>
  <c r="I63" i="1"/>
  <c r="I64" i="1"/>
  <c r="I52" i="1"/>
  <c r="J52" i="1"/>
  <c r="I53" i="1"/>
  <c r="J53" i="1"/>
  <c r="I54" i="1"/>
  <c r="J54" i="1"/>
  <c r="I55" i="1"/>
  <c r="J55" i="1"/>
  <c r="I48" i="1"/>
  <c r="J48" i="1"/>
  <c r="I49" i="1"/>
  <c r="J49" i="1"/>
  <c r="I40" i="1"/>
  <c r="J40" i="1"/>
  <c r="I41" i="1"/>
  <c r="J41" i="1"/>
  <c r="I42" i="1"/>
  <c r="J42" i="1"/>
  <c r="I43" i="1"/>
  <c r="J43" i="1"/>
  <c r="I44" i="1"/>
  <c r="J44" i="1"/>
  <c r="I45" i="1"/>
  <c r="J45" i="1"/>
  <c r="I35" i="1"/>
  <c r="J35" i="1"/>
  <c r="I36" i="1"/>
  <c r="J36" i="1"/>
  <c r="I37" i="1"/>
  <c r="J37" i="1"/>
  <c r="I30" i="1"/>
  <c r="J30" i="1"/>
  <c r="I31" i="1"/>
  <c r="J31" i="1"/>
  <c r="I32" i="1"/>
  <c r="J32" i="1"/>
  <c r="J13" i="1"/>
  <c r="J14" i="1"/>
  <c r="J19" i="1"/>
  <c r="J20" i="1"/>
  <c r="J21" i="1"/>
  <c r="J22" i="1"/>
  <c r="J23" i="1"/>
  <c r="J24" i="1"/>
  <c r="J25" i="1"/>
  <c r="J26" i="1"/>
  <c r="J27" i="1"/>
  <c r="I13" i="1"/>
  <c r="I14" i="1"/>
  <c r="I16" i="1"/>
  <c r="I17" i="1"/>
  <c r="I18" i="1"/>
  <c r="I19" i="1"/>
  <c r="I20" i="1"/>
  <c r="I21" i="1"/>
  <c r="I22" i="1"/>
  <c r="I23" i="1"/>
  <c r="I24" i="1"/>
  <c r="I25" i="1"/>
  <c r="I26" i="1"/>
  <c r="I27" i="1"/>
  <c r="J9" i="1"/>
  <c r="J10" i="1"/>
  <c r="I9" i="1"/>
  <c r="I10" i="1"/>
  <c r="G67" i="1"/>
  <c r="G68" i="1"/>
  <c r="G69" i="1"/>
  <c r="G70" i="1"/>
  <c r="G71" i="1"/>
  <c r="G72" i="1"/>
  <c r="G73" i="1"/>
  <c r="G74" i="1"/>
  <c r="G75" i="1"/>
  <c r="G76" i="1"/>
  <c r="G77" i="1"/>
  <c r="G78" i="1"/>
  <c r="G58" i="1"/>
  <c r="G59" i="1"/>
  <c r="G61" i="1"/>
  <c r="G52" i="1"/>
  <c r="G53" i="1"/>
  <c r="G54" i="1"/>
  <c r="G55" i="1"/>
  <c r="G48" i="1"/>
  <c r="G49" i="1"/>
  <c r="G40" i="1"/>
  <c r="G41" i="1"/>
  <c r="G42" i="1"/>
  <c r="G43" i="1"/>
  <c r="G44" i="1"/>
  <c r="G45" i="1"/>
  <c r="G35" i="1"/>
  <c r="G36" i="1"/>
  <c r="G37" i="1"/>
  <c r="G30" i="1"/>
  <c r="G31" i="1"/>
  <c r="G32" i="1"/>
  <c r="G13" i="1"/>
  <c r="G14" i="1"/>
  <c r="G16" i="1"/>
  <c r="G17" i="1"/>
  <c r="G18" i="1"/>
  <c r="G19" i="1"/>
  <c r="G20" i="1"/>
  <c r="G21" i="1"/>
  <c r="G22" i="1"/>
  <c r="G23" i="1"/>
  <c r="G24" i="1"/>
  <c r="G25" i="1"/>
  <c r="G26" i="1"/>
  <c r="G27" i="1"/>
  <c r="G9" i="1"/>
  <c r="G10" i="1"/>
  <c r="F62" i="1"/>
  <c r="H28" i="1"/>
  <c r="G8" i="1"/>
  <c r="D38" i="1" l="1"/>
  <c r="F8" i="1"/>
  <c r="F9" i="1"/>
  <c r="F10" i="1"/>
  <c r="C65" i="1" l="1"/>
  <c r="C56" i="1"/>
  <c r="C50" i="1"/>
  <c r="C46" i="1"/>
  <c r="C38" i="1"/>
  <c r="C33" i="1"/>
  <c r="C28" i="1"/>
  <c r="C11" i="1"/>
  <c r="C7" i="1"/>
  <c r="C80" i="1" l="1"/>
  <c r="K56" i="1"/>
  <c r="H56" i="1"/>
  <c r="F67" i="1"/>
  <c r="D56" i="1"/>
  <c r="F64" i="1"/>
  <c r="F54" i="1"/>
  <c r="F19" i="1"/>
  <c r="F16" i="1"/>
  <c r="L8" i="1" l="1"/>
  <c r="M8" i="1"/>
  <c r="N8" i="1"/>
  <c r="O8" i="1"/>
  <c r="L12" i="1"/>
  <c r="M12" i="1"/>
  <c r="N12" i="1"/>
  <c r="O12" i="1"/>
  <c r="L29" i="1"/>
  <c r="M29" i="1"/>
  <c r="N29" i="1"/>
  <c r="O29" i="1"/>
  <c r="L34" i="1"/>
  <c r="M34" i="1"/>
  <c r="N34" i="1"/>
  <c r="O34" i="1"/>
  <c r="L39" i="1"/>
  <c r="M39" i="1"/>
  <c r="N39" i="1"/>
  <c r="O39" i="1"/>
  <c r="L51" i="1"/>
  <c r="M51" i="1"/>
  <c r="N51" i="1"/>
  <c r="O51" i="1"/>
  <c r="L57" i="1"/>
  <c r="M57" i="1"/>
  <c r="N57" i="1"/>
  <c r="O57" i="1"/>
  <c r="L66" i="1"/>
  <c r="M66" i="1"/>
  <c r="N66" i="1"/>
  <c r="O66" i="1"/>
  <c r="I12" i="1"/>
  <c r="J12" i="1"/>
  <c r="I29" i="1"/>
  <c r="J29" i="1"/>
  <c r="I34" i="1"/>
  <c r="J34" i="1"/>
  <c r="I39" i="1"/>
  <c r="J39" i="1"/>
  <c r="I47" i="1"/>
  <c r="J47" i="1"/>
  <c r="I51" i="1"/>
  <c r="J51" i="1"/>
  <c r="I57" i="1"/>
  <c r="J57" i="1"/>
  <c r="I66" i="1"/>
  <c r="J66" i="1"/>
  <c r="J8" i="1"/>
  <c r="I8" i="1"/>
  <c r="F12" i="1"/>
  <c r="G12" i="1"/>
  <c r="F13" i="1"/>
  <c r="F14" i="1"/>
  <c r="F17" i="1"/>
  <c r="F18" i="1"/>
  <c r="F20" i="1"/>
  <c r="F21" i="1"/>
  <c r="F22" i="1"/>
  <c r="F23" i="1"/>
  <c r="F24" i="1"/>
  <c r="F25" i="1"/>
  <c r="F26" i="1"/>
  <c r="F27" i="1"/>
  <c r="F29" i="1"/>
  <c r="G29" i="1"/>
  <c r="F30" i="1"/>
  <c r="F31" i="1"/>
  <c r="F32" i="1"/>
  <c r="F34" i="1"/>
  <c r="G34" i="1"/>
  <c r="F35" i="1"/>
  <c r="F36" i="1"/>
  <c r="F37" i="1"/>
  <c r="F39" i="1"/>
  <c r="G39" i="1"/>
  <c r="F40" i="1"/>
  <c r="F41" i="1"/>
  <c r="F42" i="1"/>
  <c r="F43" i="1"/>
  <c r="F44" i="1"/>
  <c r="F45" i="1"/>
  <c r="F47" i="1"/>
  <c r="G47" i="1"/>
  <c r="F48" i="1"/>
  <c r="F49" i="1"/>
  <c r="F51" i="1"/>
  <c r="G51" i="1"/>
  <c r="F52" i="1"/>
  <c r="F53" i="1"/>
  <c r="F55" i="1"/>
  <c r="G56" i="1"/>
  <c r="F57" i="1"/>
  <c r="G57" i="1"/>
  <c r="F58" i="1"/>
  <c r="F59" i="1"/>
  <c r="F61" i="1"/>
  <c r="F63" i="1"/>
  <c r="F66" i="1"/>
  <c r="G66" i="1"/>
  <c r="F68" i="1"/>
  <c r="F69" i="1"/>
  <c r="F70" i="1"/>
  <c r="F71" i="1"/>
  <c r="F72" i="1"/>
  <c r="F73" i="1"/>
  <c r="F74" i="1"/>
  <c r="F75" i="1"/>
  <c r="F76" i="1"/>
  <c r="F77" i="1"/>
  <c r="F78" i="1"/>
  <c r="F79" i="1"/>
  <c r="O56" i="1"/>
  <c r="I56" i="1"/>
  <c r="F56" i="1"/>
  <c r="N56" i="1" l="1"/>
  <c r="M56" i="1"/>
  <c r="J56" i="1"/>
  <c r="L56" i="1"/>
  <c r="K65" i="1"/>
  <c r="H65" i="1"/>
  <c r="D65" i="1"/>
  <c r="F65" i="1" l="1"/>
  <c r="G65" i="1"/>
  <c r="O65" i="1"/>
  <c r="L65" i="1"/>
  <c r="N65" i="1"/>
  <c r="M65" i="1"/>
  <c r="I65" i="1"/>
  <c r="J65" i="1"/>
  <c r="K50" i="1"/>
  <c r="H50" i="1"/>
  <c r="D50" i="1"/>
  <c r="F50" i="1" l="1"/>
  <c r="G50" i="1"/>
  <c r="O50" i="1"/>
  <c r="N50" i="1"/>
  <c r="M50" i="1"/>
  <c r="L50" i="1"/>
  <c r="I50" i="1"/>
  <c r="J50" i="1"/>
  <c r="K11" i="1"/>
  <c r="H11" i="1"/>
  <c r="H33" i="1"/>
  <c r="K46" i="1"/>
  <c r="H46" i="1"/>
  <c r="K7" i="1"/>
  <c r="H7" i="1"/>
  <c r="D46" i="1"/>
  <c r="D7" i="1"/>
  <c r="E7" i="1" s="1"/>
  <c r="H38" i="1"/>
  <c r="K28" i="1"/>
  <c r="D28" i="1"/>
  <c r="H80" i="1" l="1"/>
  <c r="F28" i="1"/>
  <c r="G28" i="1"/>
  <c r="F7" i="1"/>
  <c r="G7" i="1"/>
  <c r="G11" i="1"/>
  <c r="F11" i="1"/>
  <c r="F46" i="1"/>
  <c r="G46" i="1"/>
  <c r="I46" i="1"/>
  <c r="J46" i="1"/>
  <c r="O28" i="1"/>
  <c r="N28" i="1"/>
  <c r="I28" i="1"/>
  <c r="L28" i="1"/>
  <c r="J28" i="1"/>
  <c r="M28" i="1"/>
  <c r="N11" i="1"/>
  <c r="O11" i="1"/>
  <c r="L11" i="1"/>
  <c r="J11" i="1"/>
  <c r="M11" i="1"/>
  <c r="I11" i="1"/>
  <c r="N7" i="1"/>
  <c r="O7" i="1"/>
  <c r="M7" i="1"/>
  <c r="L7" i="1"/>
  <c r="J7" i="1"/>
  <c r="I7" i="1"/>
  <c r="K33" i="1"/>
  <c r="D33" i="1"/>
  <c r="K38" i="1"/>
  <c r="M38" i="1" s="1"/>
  <c r="I38" i="1"/>
  <c r="K80" i="1" l="1"/>
  <c r="D80" i="1"/>
  <c r="J38" i="1"/>
  <c r="G33" i="1"/>
  <c r="F33" i="1"/>
  <c r="J33" i="1"/>
  <c r="G38" i="1"/>
  <c r="F38" i="1"/>
  <c r="I33" i="1"/>
  <c r="N38" i="1"/>
  <c r="O38" i="1"/>
  <c r="L38" i="1"/>
  <c r="N33" i="1"/>
  <c r="O33" i="1"/>
  <c r="M33" i="1"/>
  <c r="L33" i="1"/>
  <c r="I80" i="1" l="1"/>
  <c r="G80" i="1"/>
  <c r="J80" i="1"/>
  <c r="F80" i="1"/>
  <c r="O80" i="1"/>
  <c r="N80" i="1"/>
  <c r="M80" i="1"/>
  <c r="L80" i="1"/>
</calcChain>
</file>

<file path=xl/sharedStrings.xml><?xml version="1.0" encoding="utf-8"?>
<sst xmlns="http://schemas.openxmlformats.org/spreadsheetml/2006/main" count="160" uniqueCount="109">
  <si>
    <t>Подраздел</t>
  </si>
  <si>
    <t xml:space="preserve"> Наименование показателя</t>
  </si>
  <si>
    <t>удельный вес в общем объёме расходов</t>
  </si>
  <si>
    <t>Сумма</t>
  </si>
  <si>
    <t>%</t>
  </si>
  <si>
    <t>Дума города Нефтеюганска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</si>
  <si>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</si>
  <si>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</si>
  <si>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</si>
  <si>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</si>
  <si>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</si>
  <si>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</si>
  <si>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</si>
  <si>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</si>
  <si>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администрация города Нефтеюганска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</si>
  <si>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</si>
  <si>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</si>
  <si>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</si>
  <si>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</si>
  <si>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Другие вопросы в области национальной безопасности и правоохранительной деятельности</t>
  </si>
  <si>
    <t>0314</t>
  </si>
  <si>
    <t>Сельское хозяйство и рыболовство</t>
  </si>
  <si>
    <t>0405</t>
  </si>
  <si>
    <t>Другие вопросы в области национальной экономики</t>
  </si>
  <si>
    <t>0412</t>
  </si>
  <si>
    <t>Пенсионное обеспечение</t>
  </si>
  <si>
    <t>1001</t>
  </si>
  <si>
    <t>Периодическая печать и издательства</t>
  </si>
  <si>
    <t>1202</t>
  </si>
  <si>
    <t>Департамент финансов администрации города Нефтеюганска</t>
  </si>
  <si>
    <t>Резервные фонды</t>
  </si>
  <si>
    <t>0111</t>
  </si>
  <si>
    <t>Жилищное хозяйство</t>
  </si>
  <si>
    <t>0501</t>
  </si>
  <si>
    <t>Социальное обеспечение населения</t>
  </si>
  <si>
    <t>1003</t>
  </si>
  <si>
    <t>Охрана семьи и детства</t>
  </si>
  <si>
    <t>1004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</si>
  <si>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</si>
  <si>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</si>
  <si>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</si>
  <si>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Общеэкономические вопросы</t>
  </si>
  <si>
    <t>0401</t>
  </si>
  <si>
    <t>Дошкольное образование</t>
  </si>
  <si>
    <t>0701</t>
  </si>
  <si>
    <t>Общее образование</t>
  </si>
  <si>
    <t>0702</t>
  </si>
  <si>
    <t>0707</t>
  </si>
  <si>
    <t>Другие вопросы в области образования</t>
  </si>
  <si>
    <t>0709</t>
  </si>
  <si>
    <t>Культура</t>
  </si>
  <si>
    <t>0801</t>
  </si>
  <si>
    <t>Другие вопросы в области культуры, кинематографии</t>
  </si>
  <si>
    <t>0804</t>
  </si>
  <si>
    <t>Комитет физической культуры и спорта администрации города Нефтеюганска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</si>
  <si>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</si>
  <si>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</si>
  <si>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</si>
  <si>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</si>
  <si>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</si>
  <si>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</si>
  <si>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1006</t>
  </si>
  <si>
    <t>Дорожное хозяйство (дорожные фонды)</t>
  </si>
  <si>
    <t>0409</t>
  </si>
  <si>
    <t>Коммунальное хозяйство</t>
  </si>
  <si>
    <t>0502</t>
  </si>
  <si>
    <t>Департамент жилищно-коммунального хозяйства администрации города Нефтеюганска</t>
  </si>
  <si>
    <t>Транспорт</t>
  </si>
  <si>
    <t>0408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</si>
  <si>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</si>
  <si>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</si>
  <si>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</si>
  <si>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</si>
  <si>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Органы юстиции</t>
  </si>
  <si>
    <t>0304</t>
  </si>
  <si>
    <t>РАСХОДЫ</t>
  </si>
  <si>
    <t>Приложение № 4</t>
  </si>
  <si>
    <t>1301</t>
  </si>
  <si>
    <t>0703</t>
  </si>
  <si>
    <t>0909</t>
  </si>
  <si>
    <t>Другие вопросы в области здравоохранения</t>
  </si>
  <si>
    <t>0605</t>
  </si>
  <si>
    <t>Другие вопросы в области охраны окружающей среды</t>
  </si>
  <si>
    <t>Дополнительное образование детей</t>
  </si>
  <si>
    <t xml:space="preserve">Молодежная политика 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</si>
  <si>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</si>
  <si>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</si>
  <si>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Комитет культуры и туризма администрации города Нефтеюганска</t>
  </si>
  <si>
    <t xml:space="preserve">Отклонение 2022 года от проекта 2021 года </t>
  </si>
  <si>
    <t xml:space="preserve">Охрана семьи и детства
</t>
  </si>
  <si>
    <t xml:space="preserve">Другие вопросы в области социальной политики
</t>
  </si>
  <si>
    <t xml:space="preserve">Молодёжная политика </t>
  </si>
  <si>
    <t xml:space="preserve">Физическая культура
</t>
  </si>
  <si>
    <t>Обслуживание государственного (муниципального) внутреннего долга</t>
  </si>
  <si>
    <t>2021 год (проект)</t>
  </si>
  <si>
    <t xml:space="preserve"> 2023 год (проект) </t>
  </si>
  <si>
    <t xml:space="preserve">Отклонение 2023 года от проекта 2022 года </t>
  </si>
  <si>
    <t>0107</t>
  </si>
  <si>
    <t xml:space="preserve">Обеспечение проведения выборов и референдумов </t>
  </si>
  <si>
    <t>0310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</si>
  <si>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</si>
  <si>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1103</t>
  </si>
  <si>
    <t xml:space="preserve">Спорт высших достижений
</t>
  </si>
  <si>
    <t xml:space="preserve">Сравнение проекта бюджета по расходам на 2022 - 2024 годы  с проектом на 2021 год </t>
  </si>
  <si>
    <t xml:space="preserve"> 2022 год </t>
  </si>
  <si>
    <t>2022 год (проект)</t>
  </si>
  <si>
    <t xml:space="preserve"> 2024 год (проект) </t>
  </si>
  <si>
    <t xml:space="preserve">Отклонение 2024 года от проекта 2023 года </t>
  </si>
  <si>
    <t xml:space="preserve">Отклонение 2024 года от  проекта 2021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</si>
</sst>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7" fillId="0" borderId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9" fillId="4" borderId="0" applyNumberFormat="0" applyBorder="0" applyAlignment="0" applyProtection="0"/>
  </cellStyleXfs>
  <cellXfs count="49">
    <xf numFmtId="0" fontId="0" fillId="0" borderId="0" xfId="0"/>
    <xf numFmtId="0" fontId="23" fillId="24" borderId="0" xfId="0" applyFont="1" applyFill="1"/>
    <xf numFmtId="0" fontId="22" fillId="24" borderId="0" xfId="1" applyFont="1" applyFill="1" applyBorder="1" applyAlignment="1">
      <alignment horizontal="center" wrapText="1"/>
    </xf>
    <xf numFmtId="49" fontId="25" fillId="24" borderId="10" xfId="1" applyNumberFormat="1" applyFont="1" applyFill="1" applyBorder="1" applyAlignment="1">
      <alignment vertical="top" wrapText="1"/>
    </xf>
    <xf numFmtId="49" fontId="25" fillId="24" borderId="10" xfId="1" applyNumberFormat="1" applyFont="1" applyFill="1" applyBorder="1" applyAlignment="1">
      <alignment horizontal="center" vertical="center" wrapText="1"/>
    </xf>
    <xf numFmtId="0" fontId="28" fillId="24" borderId="0" xfId="0" applyFont="1" applyFill="1"/>
    <xf numFmtId="0" fontId="20" fillId="24" borderId="10" xfId="1" applyNumberFormat="1" applyFont="1" applyFill="1" applyBorder="1" applyAlignment="1">
      <alignment vertical="top" wrapText="1"/>
    </xf>
    <xf numFmtId="49" fontId="20" fillId="24" borderId="10" xfId="1" applyNumberFormat="1" applyFont="1" applyFill="1" applyBorder="1" applyAlignment="1">
      <alignment horizontal="center" vertical="center"/>
    </xf>
    <xf numFmtId="49" fontId="21" fillId="24" borderId="10" xfId="1" applyNumberFormat="1" applyFont="1" applyFill="1" applyBorder="1" applyAlignment="1">
      <alignment horizontal="left" vertical="top" wrapText="1"/>
    </xf>
    <xf numFmtId="49" fontId="21" fillId="24" borderId="10" xfId="1" applyNumberFormat="1" applyFont="1" applyFill="1" applyBorder="1" applyAlignment="1">
      <alignment horizontal="center" vertical="center" shrinkToFit="1"/>
    </xf>
    <xf numFmtId="3" fontId="20" fillId="24" borderId="10" xfId="1" applyNumberFormat="1" applyFont="1" applyFill="1" applyBorder="1" applyAlignment="1">
      <alignment horizontal="center" vertical="center" shrinkToFit="1"/>
    </xf>
    <xf numFmtId="49" fontId="25" fillId="24" borderId="10" xfId="1" applyNumberFormat="1" applyFont="1" applyFill="1" applyBorder="1" applyAlignment="1">
      <alignment vertical="center" wrapText="1"/>
    </xf>
    <xf numFmtId="0" fontId="25" fillId="24" borderId="10" xfId="1" applyFont="1" applyFill="1" applyBorder="1" applyAlignment="1">
      <alignment vertical="top" wrapText="1"/>
    </xf>
    <xf numFmtId="0" fontId="25" fillId="24" borderId="10" xfId="1" applyFont="1" applyFill="1" applyBorder="1" applyAlignment="1">
      <alignment horizontal="center" vertical="center"/>
    </xf>
    <xf numFmtId="49" fontId="20" fillId="24" borderId="10" xfId="1" applyNumberFormat="1" applyFont="1" applyFill="1" applyBorder="1" applyAlignment="1">
      <alignment horizontal="center" vertical="center" wrapText="1"/>
    </xf>
    <xf numFmtId="0" fontId="29" fillId="24" borderId="0" xfId="0" applyFont="1" applyFill="1"/>
    <xf numFmtId="0" fontId="30" fillId="24" borderId="0" xfId="1" applyFont="1" applyFill="1" applyBorder="1" applyAlignment="1">
      <alignment horizontal="center" wrapText="1"/>
    </xf>
    <xf numFmtId="3" fontId="25" fillId="24" borderId="10" xfId="1" applyNumberFormat="1" applyFont="1" applyFill="1" applyBorder="1" applyAlignment="1">
      <alignment horizontal="center" vertical="center" shrinkToFit="1"/>
    </xf>
    <xf numFmtId="0" fontId="31" fillId="0" borderId="11" xfId="0" applyNumberFormat="1" applyFont="1" applyBorder="1" applyAlignment="1">
      <alignment horizontal="center" vertical="center" wrapText="1"/>
    </xf>
    <xf numFmtId="0" fontId="20" fillId="24" borderId="11" xfId="1" applyNumberFormat="1" applyFont="1" applyFill="1" applyBorder="1" applyAlignment="1">
      <alignment horizontal="center" vertical="center" wrapText="1"/>
    </xf>
    <xf numFmtId="0" fontId="27" fillId="24" borderId="0" xfId="0" applyNumberFormat="1" applyFont="1" applyFill="1"/>
    <xf numFmtId="0" fontId="20" fillId="24" borderId="10" xfId="1" applyNumberFormat="1" applyFont="1" applyFill="1" applyBorder="1" applyAlignment="1">
      <alignment horizontal="center" vertical="center" wrapText="1"/>
    </xf>
    <xf numFmtId="0" fontId="22" fillId="24" borderId="0" xfId="1" applyFont="1" applyFill="1" applyBorder="1" applyAlignment="1">
      <alignment horizontal="center" wrapText="1"/>
    </xf>
    <xf numFmtId="3" fontId="29" fillId="24" borderId="0" xfId="0" applyNumberFormat="1" applyFont="1" applyFill="1"/>
    <xf numFmtId="164" fontId="25" fillId="24" borderId="10" xfId="1" applyNumberFormat="1" applyFont="1" applyFill="1" applyBorder="1" applyAlignment="1">
      <alignment horizontal="center" vertical="center"/>
    </xf>
    <xf numFmtId="164" fontId="20" fillId="24" borderId="10" xfId="1" applyNumberFormat="1" applyFont="1" applyFill="1" applyBorder="1" applyAlignment="1">
      <alignment horizontal="center" vertical="center"/>
    </xf>
    <xf numFmtId="164" fontId="22" fillId="24" borderId="10" xfId="1" applyNumberFormat="1" applyFont="1" applyFill="1" applyBorder="1" applyAlignment="1">
      <alignment horizontal="center" vertical="center" wrapText="1"/>
    </xf>
    <xf numFmtId="3" fontId="25" fillId="24" borderId="10" xfId="1" applyNumberFormat="1" applyFont="1" applyFill="1" applyBorder="1" applyAlignment="1">
      <alignment horizontal="center" vertical="center"/>
    </xf>
    <xf numFmtId="0" fontId="33" fillId="24" borderId="0" xfId="0" applyFont="1" applyFill="1"/>
    <xf numFmtId="164" fontId="22" fillId="24" borderId="11" xfId="1" applyNumberFormat="1" applyFont="1" applyFill="1" applyBorder="1" applyAlignment="1">
      <alignment horizontal="center" vertical="center" wrapText="1"/>
    </xf>
    <xf numFmtId="3" fontId="22" fillId="24" borderId="11" xfId="1" applyNumberFormat="1" applyFont="1" applyFill="1" applyBorder="1" applyAlignment="1">
      <alignment horizontal="center" vertical="center" wrapText="1"/>
    </xf>
    <xf numFmtId="3" fontId="20" fillId="24" borderId="10" xfId="1" applyNumberFormat="1" applyFont="1" applyFill="1" applyBorder="1" applyAlignment="1">
      <alignment horizontal="center" vertical="center"/>
    </xf>
    <xf numFmtId="3" fontId="33" fillId="24" borderId="0" xfId="0" applyNumberFormat="1" applyFont="1" applyFill="1"/>
    <xf numFmtId="0" fontId="20" fillId="24" borderId="11" xfId="0" applyNumberFormat="1" applyFont="1" applyFill="1" applyBorder="1" applyAlignment="1">
      <alignment horizontal="center" vertical="center" wrapText="1"/>
    </xf>
    <xf numFmtId="3" fontId="20" fillId="24" borderId="10" xfId="37" applyNumberFormat="1" applyFont="1" applyFill="1" applyBorder="1" applyAlignment="1">
      <alignment horizontal="center" vertical="center"/>
    </xf>
    <xf numFmtId="4" fontId="25" fillId="24" borderId="10" xfId="1" applyNumberFormat="1" applyFont="1" applyFill="1" applyBorder="1" applyAlignment="1">
      <alignment horizontal="center" vertical="center"/>
    </xf>
    <xf numFmtId="0" fontId="20" fillId="24" borderId="0" xfId="0" applyFont="1" applyFill="1" applyAlignment="1">
      <alignment horizontal="right"/>
    </xf>
    <xf numFmtId="164" fontId="22" fillId="24" borderId="13" xfId="1" applyNumberFormat="1" applyFont="1" applyFill="1" applyBorder="1" applyAlignment="1">
      <alignment horizontal="center" vertical="center" wrapText="1"/>
    </xf>
    <xf numFmtId="0" fontId="26" fillId="24" borderId="14" xfId="1" applyFont="1" applyFill="1" applyBorder="1" applyAlignment="1">
      <alignment horizontal="center" vertical="center" wrapText="1"/>
    </xf>
    <xf numFmtId="0" fontId="22" fillId="24" borderId="0" xfId="1" applyFont="1" applyFill="1" applyBorder="1" applyAlignment="1">
      <alignment horizontal="center" wrapText="1"/>
    </xf>
    <xf numFmtId="0" fontId="25" fillId="24" borderId="10" xfId="37" applyNumberFormat="1" applyFont="1" applyFill="1" applyBorder="1" applyAlignment="1">
      <alignment horizontal="center" vertical="center" wrapText="1"/>
    </xf>
    <xf numFmtId="0" fontId="24" fillId="24" borderId="10" xfId="1" applyFont="1" applyFill="1" applyBorder="1" applyAlignment="1">
      <alignment horizontal="center" vertical="center" wrapText="1"/>
    </xf>
    <xf numFmtId="3" fontId="25" fillId="24" borderId="12" xfId="1" applyNumberFormat="1" applyFont="1" applyFill="1" applyBorder="1" applyAlignment="1">
      <alignment horizontal="center" vertical="center" wrapText="1"/>
    </xf>
    <xf numFmtId="0" fontId="26" fillId="24" borderId="11" xfId="1" applyFont="1" applyFill="1" applyBorder="1" applyAlignment="1">
      <alignment horizontal="center" vertical="center" wrapText="1"/>
    </xf>
    <xf numFmtId="164" fontId="22" fillId="24" borderId="12" xfId="1" applyNumberFormat="1" applyFont="1" applyFill="1" applyBorder="1" applyAlignment="1">
      <alignment horizontal="center" vertical="center" wrapText="1"/>
    </xf>
    <xf numFmtId="0" fontId="33" fillId="24" borderId="11" xfId="0" applyFont="1" applyFill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0" fontId="25" fillId="24" borderId="12" xfId="37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4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Приложения  734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3"/>
  <sheetViews>
    <sheetView tabSelected="1" zoomScale="80" zoomScaleNormal="80" zoomScaleSheetLayoutView="7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G80" sqref="G80"/>
    </sheetView>
  </sheetViews>
  <sheetFormatPr defaultColWidth="9.140625" defaultRowHeight="15.75" x14ac:dyDescent="0.25"/>
  <cols>
    <col min="1" max="1" width="73.5703125" style="1" customWidth="1"/>
    <col min="2" max="2" width="12.7109375" style="1" customWidth="1"/>
    <col min="3" max="3" width="18.28515625" style="1" customWidth="1"/>
    <col min="4" max="4" width="17.42578125" style="15" customWidth="1"/>
    <col min="5" max="5" width="13.85546875" style="15" customWidth="1"/>
    <col min="6" max="6" width="16.140625" style="28" customWidth="1"/>
    <col min="7" max="7" width="14.5703125" style="28" customWidth="1"/>
    <col min="8" max="8" width="20.28515625" style="15" customWidth="1"/>
    <col min="9" max="9" width="18.140625" style="15" customWidth="1"/>
    <col min="10" max="10" width="9.5703125" style="15" customWidth="1"/>
    <col min="11" max="11" width="20.7109375" style="15" customWidth="1"/>
    <col min="12" max="12" width="17.28515625" style="15" customWidth="1"/>
    <col min="13" max="13" width="10.7109375" style="15" customWidth="1"/>
    <col min="14" max="14" width="17.42578125" style="15" customWidth="1"/>
    <col min="15" max="15" width="10.140625" style="15" customWidth="1"/>
    <col min="16" max="16384" width="9.140625" style="1"/>
  </cols>
  <sheetData>
    <row r="1" spans="1:15" x14ac:dyDescent="0.25">
      <c r="N1" s="36" t="s">
        <v>76</v>
      </c>
      <c r="O1" s="36"/>
    </row>
    <row r="2" spans="1:15" x14ac:dyDescent="0.25">
      <c r="A2" s="39" t="s">
        <v>103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x14ac:dyDescent="0.25">
      <c r="A3" s="2"/>
      <c r="B3" s="2"/>
      <c r="C3" s="2"/>
      <c r="D3" s="16"/>
      <c r="E3" s="16"/>
      <c r="F3" s="22"/>
      <c r="G3" s="22"/>
      <c r="H3" s="16"/>
      <c r="I3" s="16"/>
      <c r="J3" s="16"/>
      <c r="K3" s="16"/>
      <c r="L3" s="16"/>
      <c r="M3" s="16"/>
      <c r="N3" s="16"/>
      <c r="O3" s="16"/>
    </row>
    <row r="4" spans="1:15" ht="36" customHeight="1" x14ac:dyDescent="0.25">
      <c r="A4" s="47" t="s">
        <v>1</v>
      </c>
      <c r="B4" s="40" t="s">
        <v>0</v>
      </c>
      <c r="C4" s="42" t="s">
        <v>94</v>
      </c>
      <c r="D4" s="37" t="s">
        <v>104</v>
      </c>
      <c r="E4" s="46"/>
      <c r="F4" s="37" t="s">
        <v>88</v>
      </c>
      <c r="G4" s="38"/>
      <c r="H4" s="44" t="s">
        <v>95</v>
      </c>
      <c r="I4" s="37" t="s">
        <v>96</v>
      </c>
      <c r="J4" s="38"/>
      <c r="K4" s="44" t="s">
        <v>106</v>
      </c>
      <c r="L4" s="37" t="s">
        <v>107</v>
      </c>
      <c r="M4" s="38"/>
      <c r="N4" s="37" t="s">
        <v>108</v>
      </c>
      <c r="O4" s="38"/>
    </row>
    <row r="5" spans="1:15" ht="83.25" customHeight="1" x14ac:dyDescent="0.25">
      <c r="A5" s="48"/>
      <c r="B5" s="41"/>
      <c r="C5" s="43"/>
      <c r="D5" s="26" t="s">
        <v>105</v>
      </c>
      <c r="E5" s="26" t="s">
        <v>2</v>
      </c>
      <c r="F5" s="29" t="s">
        <v>3</v>
      </c>
      <c r="G5" s="30" t="s">
        <v>4</v>
      </c>
      <c r="H5" s="45"/>
      <c r="I5" s="29" t="s">
        <v>3</v>
      </c>
      <c r="J5" s="30" t="s">
        <v>4</v>
      </c>
      <c r="K5" s="45"/>
      <c r="L5" s="29" t="s">
        <v>3</v>
      </c>
      <c r="M5" s="30" t="s">
        <v>4</v>
      </c>
      <c r="N5" s="29" t="s">
        <v>3</v>
      </c>
      <c r="O5" s="30" t="s">
        <v>4</v>
      </c>
    </row>
    <row r="6" spans="1:15" s="20" customFormat="1" ht="18.75" customHeight="1" x14ac:dyDescent="0.25">
      <c r="A6" s="18">
        <v>1</v>
      </c>
      <c r="B6" s="21">
        <v>2</v>
      </c>
      <c r="C6" s="19">
        <v>3</v>
      </c>
      <c r="D6" s="21">
        <v>4</v>
      </c>
      <c r="E6" s="21">
        <v>5</v>
      </c>
      <c r="F6" s="19">
        <v>6</v>
      </c>
      <c r="G6" s="19">
        <v>7</v>
      </c>
      <c r="H6" s="33">
        <v>8</v>
      </c>
      <c r="I6" s="19">
        <v>9</v>
      </c>
      <c r="J6" s="19">
        <v>10</v>
      </c>
      <c r="K6" s="33">
        <v>11</v>
      </c>
      <c r="L6" s="19">
        <v>12</v>
      </c>
      <c r="M6" s="19">
        <v>13</v>
      </c>
      <c r="N6" s="19">
        <v>14</v>
      </c>
      <c r="O6" s="19">
        <v>15</v>
      </c>
    </row>
    <row r="7" spans="1:15" s="5" customFormat="1" x14ac:dyDescent="0.25">
      <c r="A7" s="3" t="s">
        <v>5</v>
      </c>
      <c r="B7" s="4"/>
      <c r="C7" s="17">
        <f>SUM(C8:C10)</f>
        <v>58033600</v>
      </c>
      <c r="D7" s="17">
        <f>SUM(D8:D10)</f>
        <v>57344900</v>
      </c>
      <c r="E7" s="24">
        <f>D7/12382233450*100</f>
        <v>0.46312242643107326</v>
      </c>
      <c r="F7" s="27">
        <f>D7-C7</f>
        <v>-688700</v>
      </c>
      <c r="G7" s="24">
        <f>(D7/C7*100)-100</f>
        <v>-1.1867263102754322</v>
      </c>
      <c r="H7" s="17">
        <f>SUM(H8:H10)</f>
        <v>58564200</v>
      </c>
      <c r="I7" s="27">
        <f>H7-D7</f>
        <v>1219300</v>
      </c>
      <c r="J7" s="24">
        <f>(H7/D7*100)-100</f>
        <v>2.1262570865063708</v>
      </c>
      <c r="K7" s="17">
        <f>SUM(K8:K10)</f>
        <v>58020300</v>
      </c>
      <c r="L7" s="27">
        <f>K7-H7</f>
        <v>-543900</v>
      </c>
      <c r="M7" s="24">
        <f>(K7/H7*100)-100</f>
        <v>-0.92872437427644172</v>
      </c>
      <c r="N7" s="27">
        <f>K7-C7</f>
        <v>-13300</v>
      </c>
      <c r="O7" s="24">
        <f>(K7/C7*100)-100</f>
        <v>-2.2917757988466292E-2</v>
      </c>
    </row>
    <row r="8" spans="1:15" ht="47.25" x14ac:dyDescent="0.25">
      <c r="A8" s="6" t="s">
        <v>8</v>
      </c>
      <c r="B8" s="7" t="s">
        <v>9</v>
      </c>
      <c r="C8" s="10">
        <v>32057500</v>
      </c>
      <c r="D8" s="10">
        <v>29208200</v>
      </c>
      <c r="E8" s="25">
        <f t="shared" ref="E8:E71" si="0">D8/12382233450*100</f>
        <v>0.23588797705958289</v>
      </c>
      <c r="F8" s="31">
        <f t="shared" ref="F8:F59" si="1">D8-C8</f>
        <v>-2849300</v>
      </c>
      <c r="G8" s="25">
        <f>(D8/C8*100)-100</f>
        <v>-8.8880917102082293</v>
      </c>
      <c r="H8" s="34">
        <v>29123000</v>
      </c>
      <c r="I8" s="31">
        <f>H8-D8</f>
        <v>-85200</v>
      </c>
      <c r="J8" s="25">
        <f>(H8/D8*100)-100</f>
        <v>-0.29169890647146701</v>
      </c>
      <c r="K8" s="34">
        <v>29191800</v>
      </c>
      <c r="L8" s="31">
        <f t="shared" ref="L8:L57" si="2">K8-H8</f>
        <v>68800</v>
      </c>
      <c r="M8" s="25">
        <f t="shared" ref="M8:M64" si="3">(K8/H8*100)-100</f>
        <v>0.23623939841361619</v>
      </c>
      <c r="N8" s="31">
        <f t="shared" ref="N8:N57" si="4">K8-C8</f>
        <v>-2865700</v>
      </c>
      <c r="O8" s="25">
        <f t="shared" ref="O8:O57" si="5">(K8/C8*100)-100</f>
        <v>-8.9392497855416053</v>
      </c>
    </row>
    <row r="9" spans="1:15" ht="31.5" x14ac:dyDescent="0.25">
      <c r="A9" s="6" t="s">
        <v>10</v>
      </c>
      <c r="B9" s="7" t="s">
        <v>11</v>
      </c>
      <c r="C9" s="10">
        <v>25816100</v>
      </c>
      <c r="D9" s="10">
        <v>27976700</v>
      </c>
      <c r="E9" s="25">
        <f t="shared" si="0"/>
        <v>0.22594227538166792</v>
      </c>
      <c r="F9" s="31">
        <f t="shared" si="1"/>
        <v>2160600</v>
      </c>
      <c r="G9" s="25">
        <f t="shared" ref="G9:G10" si="6">(D9/C9*100)-100</f>
        <v>8.3691959668579017</v>
      </c>
      <c r="H9" s="34">
        <v>29281200</v>
      </c>
      <c r="I9" s="31">
        <f t="shared" ref="I9:I10" si="7">H9-D9</f>
        <v>1304500</v>
      </c>
      <c r="J9" s="25">
        <f t="shared" ref="J9:J10" si="8">(H9/D9*100)-100</f>
        <v>4.66280869437783</v>
      </c>
      <c r="K9" s="34">
        <v>28668500</v>
      </c>
      <c r="L9" s="31">
        <f t="shared" ref="L9:L10" si="9">K9-H9</f>
        <v>-612700</v>
      </c>
      <c r="M9" s="25">
        <f t="shared" ref="M9:M10" si="10">(K9/H9*100)-100</f>
        <v>-2.0924688878871081</v>
      </c>
      <c r="N9" s="31">
        <f t="shared" ref="N9:N10" si="11">K9-C9</f>
        <v>2852400</v>
      </c>
      <c r="O9" s="25">
        <f t="shared" ref="O9:O10" si="12">(K9/C9*100)-100</f>
        <v>11.048919085376951</v>
      </c>
    </row>
    <row r="10" spans="1:15" x14ac:dyDescent="0.25">
      <c r="A10" s="6" t="s">
        <v>12</v>
      </c>
      <c r="B10" s="7" t="s">
        <v>13</v>
      </c>
      <c r="C10" s="10">
        <v>160000</v>
      </c>
      <c r="D10" s="10">
        <v>160000</v>
      </c>
      <c r="E10" s="25">
        <f t="shared" si="0"/>
        <v>1.2921739898224902E-3</v>
      </c>
      <c r="F10" s="31">
        <f t="shared" si="1"/>
        <v>0</v>
      </c>
      <c r="G10" s="25">
        <f t="shared" si="6"/>
        <v>0</v>
      </c>
      <c r="H10" s="34">
        <v>160000</v>
      </c>
      <c r="I10" s="31">
        <f t="shared" si="7"/>
        <v>0</v>
      </c>
      <c r="J10" s="25">
        <f t="shared" si="8"/>
        <v>0</v>
      </c>
      <c r="K10" s="34">
        <v>160000</v>
      </c>
      <c r="L10" s="31">
        <f t="shared" si="9"/>
        <v>0</v>
      </c>
      <c r="M10" s="25">
        <f t="shared" si="10"/>
        <v>0</v>
      </c>
      <c r="N10" s="31">
        <f t="shared" si="11"/>
        <v>0</v>
      </c>
      <c r="O10" s="25">
        <f t="shared" si="12"/>
        <v>0</v>
      </c>
    </row>
    <row r="11" spans="1:15" s="5" customFormat="1" x14ac:dyDescent="0.25">
      <c r="A11" s="3" t="s">
        <v>14</v>
      </c>
      <c r="B11" s="4"/>
      <c r="C11" s="17">
        <f>SUM(C12:C27)</f>
        <v>506322003</v>
      </c>
      <c r="D11" s="17">
        <f>SUM(D12:D27)</f>
        <v>522563000</v>
      </c>
      <c r="E11" s="24">
        <f t="shared" si="0"/>
        <v>4.2202644790225623</v>
      </c>
      <c r="F11" s="27">
        <f t="shared" si="1"/>
        <v>16240997</v>
      </c>
      <c r="G11" s="24">
        <f t="shared" ref="G11:G64" si="13">(D11/C11*100)-100</f>
        <v>3.2076419558642044</v>
      </c>
      <c r="H11" s="17">
        <f>SUM(H12:H27)</f>
        <v>511092100</v>
      </c>
      <c r="I11" s="27">
        <f t="shared" ref="I11:I57" si="14">H11-D11</f>
        <v>-11470900</v>
      </c>
      <c r="J11" s="24">
        <f t="shared" ref="J11:J57" si="15">(H11/D11*100)-100</f>
        <v>-2.1951228847048156</v>
      </c>
      <c r="K11" s="17">
        <f>SUM(K12:K27)</f>
        <v>505784700</v>
      </c>
      <c r="L11" s="27">
        <f t="shared" si="2"/>
        <v>-5307400</v>
      </c>
      <c r="M11" s="24">
        <f t="shared" si="3"/>
        <v>-1.0384429733897349</v>
      </c>
      <c r="N11" s="27">
        <f t="shared" si="4"/>
        <v>-537303</v>
      </c>
      <c r="O11" s="24">
        <f t="shared" si="5"/>
        <v>-0.10611883284084911</v>
      </c>
    </row>
    <row r="12" spans="1:15" s="5" customFormat="1" ht="31.5" x14ac:dyDescent="0.25">
      <c r="A12" s="6" t="s">
        <v>6</v>
      </c>
      <c r="B12" s="14" t="s">
        <v>7</v>
      </c>
      <c r="C12" s="10">
        <v>5900200</v>
      </c>
      <c r="D12" s="10">
        <v>5970500</v>
      </c>
      <c r="E12" s="25">
        <f t="shared" si="0"/>
        <v>4.8218280038969871E-2</v>
      </c>
      <c r="F12" s="31">
        <f t="shared" si="1"/>
        <v>70300</v>
      </c>
      <c r="G12" s="25">
        <f t="shared" si="13"/>
        <v>1.1914850344056021</v>
      </c>
      <c r="H12" s="10">
        <v>6148000</v>
      </c>
      <c r="I12" s="31">
        <f t="shared" si="14"/>
        <v>177500</v>
      </c>
      <c r="J12" s="25">
        <f t="shared" si="15"/>
        <v>2.972950339167582</v>
      </c>
      <c r="K12" s="10">
        <v>6148000</v>
      </c>
      <c r="L12" s="31">
        <f t="shared" si="2"/>
        <v>0</v>
      </c>
      <c r="M12" s="25">
        <f t="shared" si="3"/>
        <v>0</v>
      </c>
      <c r="N12" s="31">
        <f t="shared" si="4"/>
        <v>247800</v>
      </c>
      <c r="O12" s="25">
        <f t="shared" si="5"/>
        <v>4.1998576319446812</v>
      </c>
    </row>
    <row r="13" spans="1:15" ht="47.25" x14ac:dyDescent="0.25">
      <c r="A13" s="6" t="s">
        <v>15</v>
      </c>
      <c r="B13" s="7" t="s">
        <v>16</v>
      </c>
      <c r="C13" s="10">
        <v>212658200</v>
      </c>
      <c r="D13" s="10">
        <v>220263700</v>
      </c>
      <c r="E13" s="25">
        <f t="shared" si="0"/>
        <v>1.7788689002629003</v>
      </c>
      <c r="F13" s="31">
        <f t="shared" si="1"/>
        <v>7605500</v>
      </c>
      <c r="G13" s="25">
        <f t="shared" si="13"/>
        <v>3.5763963016709539</v>
      </c>
      <c r="H13" s="34">
        <v>225514400</v>
      </c>
      <c r="I13" s="31">
        <f t="shared" si="14"/>
        <v>5250700</v>
      </c>
      <c r="J13" s="25">
        <f t="shared" si="15"/>
        <v>2.3838244794761749</v>
      </c>
      <c r="K13" s="34">
        <v>225959700</v>
      </c>
      <c r="L13" s="31">
        <f t="shared" ref="L13:L27" si="16">K13-H13</f>
        <v>445300</v>
      </c>
      <c r="M13" s="25">
        <f t="shared" ref="M13:M27" si="17">(K13/H13*100)-100</f>
        <v>0.19745967441546952</v>
      </c>
      <c r="N13" s="31">
        <f t="shared" ref="N13:N27" si="18">K13-C13</f>
        <v>13301500</v>
      </c>
      <c r="O13" s="25">
        <f t="shared" ref="O13:O27" si="19">(K13/C13*100)-100</f>
        <v>6.2548728428999993</v>
      </c>
    </row>
    <row r="14" spans="1:15" x14ac:dyDescent="0.25">
      <c r="A14" s="8" t="s">
        <v>17</v>
      </c>
      <c r="B14" s="9" t="s">
        <v>18</v>
      </c>
      <c r="C14" s="10">
        <v>12900</v>
      </c>
      <c r="D14" s="10">
        <v>9700</v>
      </c>
      <c r="E14" s="25">
        <f t="shared" si="0"/>
        <v>7.8338048132988488E-5</v>
      </c>
      <c r="F14" s="31">
        <f t="shared" si="1"/>
        <v>-3200</v>
      </c>
      <c r="G14" s="25">
        <f t="shared" si="13"/>
        <v>-24.806201550387598</v>
      </c>
      <c r="H14" s="34">
        <v>10400</v>
      </c>
      <c r="I14" s="31">
        <f t="shared" si="14"/>
        <v>700</v>
      </c>
      <c r="J14" s="25">
        <f t="shared" si="15"/>
        <v>7.2164948453608275</v>
      </c>
      <c r="K14" s="34">
        <v>36100</v>
      </c>
      <c r="L14" s="31">
        <f t="shared" si="16"/>
        <v>25700</v>
      </c>
      <c r="M14" s="25">
        <f t="shared" si="17"/>
        <v>247.11538461538464</v>
      </c>
      <c r="N14" s="31">
        <f t="shared" si="18"/>
        <v>23200</v>
      </c>
      <c r="O14" s="25">
        <f t="shared" si="19"/>
        <v>179.84496124031011</v>
      </c>
    </row>
    <row r="15" spans="1:15" ht="31.5" x14ac:dyDescent="0.25">
      <c r="A15" s="6" t="s">
        <v>10</v>
      </c>
      <c r="B15" s="9" t="s">
        <v>11</v>
      </c>
      <c r="C15" s="10">
        <v>0</v>
      </c>
      <c r="D15" s="10">
        <v>308200</v>
      </c>
      <c r="E15" s="25">
        <f t="shared" si="0"/>
        <v>2.4890501478955721E-3</v>
      </c>
      <c r="F15" s="31">
        <f t="shared" si="1"/>
        <v>308200</v>
      </c>
      <c r="G15" s="25">
        <v>0</v>
      </c>
      <c r="H15" s="34">
        <v>308200</v>
      </c>
      <c r="I15" s="31">
        <f t="shared" si="14"/>
        <v>0</v>
      </c>
      <c r="J15" s="25">
        <f t="shared" si="15"/>
        <v>0</v>
      </c>
      <c r="K15" s="34">
        <v>308200</v>
      </c>
      <c r="L15" s="31">
        <f t="shared" si="16"/>
        <v>0</v>
      </c>
      <c r="M15" s="25">
        <f t="shared" si="17"/>
        <v>0</v>
      </c>
      <c r="N15" s="31">
        <f t="shared" si="18"/>
        <v>308200</v>
      </c>
      <c r="O15" s="25">
        <v>0</v>
      </c>
    </row>
    <row r="16" spans="1:15" x14ac:dyDescent="0.25">
      <c r="A16" s="8" t="s">
        <v>98</v>
      </c>
      <c r="B16" s="9" t="s">
        <v>97</v>
      </c>
      <c r="C16" s="10">
        <v>24909803</v>
      </c>
      <c r="D16" s="10">
        <v>0</v>
      </c>
      <c r="E16" s="25">
        <f t="shared" si="0"/>
        <v>0</v>
      </c>
      <c r="F16" s="31">
        <f t="shared" si="1"/>
        <v>-24909803</v>
      </c>
      <c r="G16" s="25">
        <f t="shared" si="13"/>
        <v>-100</v>
      </c>
      <c r="H16" s="34">
        <v>0</v>
      </c>
      <c r="I16" s="31">
        <f t="shared" si="14"/>
        <v>0</v>
      </c>
      <c r="J16" s="25">
        <v>0</v>
      </c>
      <c r="K16" s="34">
        <v>0</v>
      </c>
      <c r="L16" s="31">
        <f t="shared" si="16"/>
        <v>0</v>
      </c>
      <c r="M16" s="25">
        <v>0</v>
      </c>
      <c r="N16" s="31">
        <f t="shared" si="18"/>
        <v>-24909803</v>
      </c>
      <c r="O16" s="25">
        <f t="shared" si="19"/>
        <v>-100</v>
      </c>
    </row>
    <row r="17" spans="1:15" x14ac:dyDescent="0.25">
      <c r="A17" s="6" t="s">
        <v>12</v>
      </c>
      <c r="B17" s="7" t="s">
        <v>13</v>
      </c>
      <c r="C17" s="10">
        <v>121039300</v>
      </c>
      <c r="D17" s="10">
        <v>120734900</v>
      </c>
      <c r="E17" s="25">
        <f t="shared" si="0"/>
        <v>0.97506560902387118</v>
      </c>
      <c r="F17" s="31">
        <f t="shared" si="1"/>
        <v>-304400</v>
      </c>
      <c r="G17" s="25">
        <f t="shared" si="13"/>
        <v>-0.25148856611035342</v>
      </c>
      <c r="H17" s="34">
        <v>121152100</v>
      </c>
      <c r="I17" s="31">
        <f t="shared" si="14"/>
        <v>417200</v>
      </c>
      <c r="J17" s="25">
        <f t="shared" si="15"/>
        <v>0.34555045806969531</v>
      </c>
      <c r="K17" s="34">
        <v>120951600</v>
      </c>
      <c r="L17" s="31">
        <f t="shared" si="16"/>
        <v>-200500</v>
      </c>
      <c r="M17" s="25">
        <f t="shared" si="17"/>
        <v>-0.16549444871364472</v>
      </c>
      <c r="N17" s="31">
        <f t="shared" si="18"/>
        <v>-87700</v>
      </c>
      <c r="O17" s="25">
        <f t="shared" si="19"/>
        <v>-7.2455805676341356E-2</v>
      </c>
    </row>
    <row r="18" spans="1:15" x14ac:dyDescent="0.25">
      <c r="A18" s="6" t="s">
        <v>73</v>
      </c>
      <c r="B18" s="7" t="s">
        <v>74</v>
      </c>
      <c r="C18" s="10">
        <v>10264700</v>
      </c>
      <c r="D18" s="10">
        <v>11214100</v>
      </c>
      <c r="E18" s="25">
        <f t="shared" si="0"/>
        <v>9.056605212042744E-2</v>
      </c>
      <c r="F18" s="31">
        <f t="shared" si="1"/>
        <v>949400</v>
      </c>
      <c r="G18" s="25">
        <f t="shared" si="13"/>
        <v>9.2491743548277014</v>
      </c>
      <c r="H18" s="34">
        <v>11338300</v>
      </c>
      <c r="I18" s="31">
        <f t="shared" si="14"/>
        <v>124200</v>
      </c>
      <c r="J18" s="25">
        <f t="shared" si="15"/>
        <v>1.1075342648986464</v>
      </c>
      <c r="K18" s="34">
        <v>11338300</v>
      </c>
      <c r="L18" s="31">
        <f t="shared" si="16"/>
        <v>0</v>
      </c>
      <c r="M18" s="25">
        <f t="shared" si="17"/>
        <v>0</v>
      </c>
      <c r="N18" s="31">
        <f t="shared" si="18"/>
        <v>1073600</v>
      </c>
      <c r="O18" s="25">
        <f t="shared" si="19"/>
        <v>10.459146394926307</v>
      </c>
    </row>
    <row r="19" spans="1:15" ht="36" customHeight="1" x14ac:dyDescent="0.25">
      <c r="A19" s="6" t="s">
        <v>100</v>
      </c>
      <c r="B19" s="7" t="s">
        <v>99</v>
      </c>
      <c r="C19" s="10">
        <v>259400</v>
      </c>
      <c r="D19" s="10">
        <v>259400</v>
      </c>
      <c r="E19" s="25">
        <f t="shared" si="0"/>
        <v>2.0949370809997124E-3</v>
      </c>
      <c r="F19" s="31">
        <f t="shared" ref="F19" si="20">D19-C19</f>
        <v>0</v>
      </c>
      <c r="G19" s="25">
        <f t="shared" si="13"/>
        <v>0</v>
      </c>
      <c r="H19" s="34">
        <v>259400</v>
      </c>
      <c r="I19" s="31">
        <f t="shared" si="14"/>
        <v>0</v>
      </c>
      <c r="J19" s="25">
        <f t="shared" si="15"/>
        <v>0</v>
      </c>
      <c r="K19" s="34">
        <v>259400</v>
      </c>
      <c r="L19" s="31">
        <f t="shared" si="16"/>
        <v>0</v>
      </c>
      <c r="M19" s="25">
        <f t="shared" si="17"/>
        <v>0</v>
      </c>
      <c r="N19" s="31">
        <f t="shared" si="18"/>
        <v>0</v>
      </c>
      <c r="O19" s="25">
        <f t="shared" si="19"/>
        <v>0</v>
      </c>
    </row>
    <row r="20" spans="1:15" ht="31.5" x14ac:dyDescent="0.25">
      <c r="A20" s="6" t="s">
        <v>19</v>
      </c>
      <c r="B20" s="7" t="s">
        <v>20</v>
      </c>
      <c r="C20" s="10">
        <v>242300</v>
      </c>
      <c r="D20" s="10">
        <v>419500</v>
      </c>
      <c r="E20" s="25">
        <f t="shared" si="0"/>
        <v>3.3879186795658421E-3</v>
      </c>
      <c r="F20" s="31">
        <f t="shared" si="1"/>
        <v>177200</v>
      </c>
      <c r="G20" s="25">
        <f t="shared" si="13"/>
        <v>73.13248039620305</v>
      </c>
      <c r="H20" s="34">
        <v>419500</v>
      </c>
      <c r="I20" s="31">
        <f t="shared" si="14"/>
        <v>0</v>
      </c>
      <c r="J20" s="25">
        <f t="shared" si="15"/>
        <v>0</v>
      </c>
      <c r="K20" s="34">
        <v>427500</v>
      </c>
      <c r="L20" s="31">
        <f t="shared" si="16"/>
        <v>8000</v>
      </c>
      <c r="M20" s="25">
        <f t="shared" si="17"/>
        <v>1.9070321811680628</v>
      </c>
      <c r="N20" s="31">
        <f t="shared" si="18"/>
        <v>185200</v>
      </c>
      <c r="O20" s="25">
        <f t="shared" si="19"/>
        <v>76.434172513413131</v>
      </c>
    </row>
    <row r="21" spans="1:15" x14ac:dyDescent="0.25">
      <c r="A21" s="6" t="s">
        <v>21</v>
      </c>
      <c r="B21" s="7" t="s">
        <v>22</v>
      </c>
      <c r="C21" s="10">
        <v>34191600</v>
      </c>
      <c r="D21" s="10">
        <v>63134200</v>
      </c>
      <c r="E21" s="25">
        <f t="shared" si="0"/>
        <v>0.50987731942656922</v>
      </c>
      <c r="F21" s="31">
        <f t="shared" si="1"/>
        <v>28942600</v>
      </c>
      <c r="G21" s="25">
        <f t="shared" si="13"/>
        <v>84.648276184793929</v>
      </c>
      <c r="H21" s="34">
        <v>55159400</v>
      </c>
      <c r="I21" s="31">
        <f t="shared" si="14"/>
        <v>-7974800</v>
      </c>
      <c r="J21" s="25">
        <f t="shared" si="15"/>
        <v>-12.631505586512532</v>
      </c>
      <c r="K21" s="34">
        <v>52858100</v>
      </c>
      <c r="L21" s="31">
        <f t="shared" si="16"/>
        <v>-2301300</v>
      </c>
      <c r="M21" s="25">
        <f t="shared" si="17"/>
        <v>-4.1720903418093798</v>
      </c>
      <c r="N21" s="31">
        <f t="shared" si="18"/>
        <v>18666500</v>
      </c>
      <c r="O21" s="25">
        <f t="shared" si="19"/>
        <v>54.59381836474455</v>
      </c>
    </row>
    <row r="22" spans="1:15" x14ac:dyDescent="0.25">
      <c r="A22" s="6" t="s">
        <v>23</v>
      </c>
      <c r="B22" s="7" t="s">
        <v>24</v>
      </c>
      <c r="C22" s="10">
        <v>10091800</v>
      </c>
      <c r="D22" s="10">
        <v>10034800</v>
      </c>
      <c r="E22" s="25">
        <f t="shared" si="0"/>
        <v>8.1041922206692041E-2</v>
      </c>
      <c r="F22" s="31">
        <f t="shared" si="1"/>
        <v>-57000</v>
      </c>
      <c r="G22" s="25">
        <f t="shared" si="13"/>
        <v>-0.56481499831546955</v>
      </c>
      <c r="H22" s="34">
        <v>3668600</v>
      </c>
      <c r="I22" s="31">
        <f t="shared" si="14"/>
        <v>-6366200</v>
      </c>
      <c r="J22" s="25">
        <f t="shared" si="15"/>
        <v>-63.441224538605653</v>
      </c>
      <c r="K22" s="34">
        <v>3668600</v>
      </c>
      <c r="L22" s="31">
        <f t="shared" si="16"/>
        <v>0</v>
      </c>
      <c r="M22" s="25">
        <f t="shared" si="17"/>
        <v>0</v>
      </c>
      <c r="N22" s="31">
        <f t="shared" si="18"/>
        <v>-6423200</v>
      </c>
      <c r="O22" s="25">
        <f t="shared" si="19"/>
        <v>-63.647713985612079</v>
      </c>
    </row>
    <row r="23" spans="1:15" x14ac:dyDescent="0.25">
      <c r="A23" s="6" t="s">
        <v>52</v>
      </c>
      <c r="B23" s="7" t="s">
        <v>53</v>
      </c>
      <c r="C23" s="10">
        <v>689200</v>
      </c>
      <c r="D23" s="10">
        <v>4157700</v>
      </c>
      <c r="E23" s="25">
        <f t="shared" si="0"/>
        <v>3.3577948734281049E-2</v>
      </c>
      <c r="F23" s="31">
        <f t="shared" si="1"/>
        <v>3468500</v>
      </c>
      <c r="G23" s="25">
        <f t="shared" si="13"/>
        <v>503.26465467208357</v>
      </c>
      <c r="H23" s="34">
        <v>768800</v>
      </c>
      <c r="I23" s="31">
        <f t="shared" si="14"/>
        <v>-3388900</v>
      </c>
      <c r="J23" s="25">
        <f t="shared" si="15"/>
        <v>-81.509007383890122</v>
      </c>
      <c r="K23" s="34">
        <v>759100</v>
      </c>
      <c r="L23" s="31">
        <f t="shared" si="16"/>
        <v>-9700</v>
      </c>
      <c r="M23" s="25">
        <f t="shared" si="17"/>
        <v>-1.261706555671168</v>
      </c>
      <c r="N23" s="31">
        <f t="shared" si="18"/>
        <v>69900</v>
      </c>
      <c r="O23" s="25">
        <f t="shared" si="19"/>
        <v>10.142193847939637</v>
      </c>
    </row>
    <row r="24" spans="1:15" x14ac:dyDescent="0.25">
      <c r="A24" s="6" t="s">
        <v>25</v>
      </c>
      <c r="B24" s="7" t="s">
        <v>26</v>
      </c>
      <c r="C24" s="10">
        <v>8717400</v>
      </c>
      <c r="D24" s="10">
        <v>9352800</v>
      </c>
      <c r="E24" s="25">
        <f t="shared" si="0"/>
        <v>7.5534030575073671E-2</v>
      </c>
      <c r="F24" s="31">
        <f t="shared" si="1"/>
        <v>635400</v>
      </c>
      <c r="G24" s="25">
        <f t="shared" si="13"/>
        <v>7.2888705347924798</v>
      </c>
      <c r="H24" s="34">
        <v>9352800</v>
      </c>
      <c r="I24" s="31">
        <f t="shared" si="14"/>
        <v>0</v>
      </c>
      <c r="J24" s="25">
        <f t="shared" si="15"/>
        <v>0</v>
      </c>
      <c r="K24" s="34">
        <v>9352800</v>
      </c>
      <c r="L24" s="31">
        <f t="shared" si="16"/>
        <v>0</v>
      </c>
      <c r="M24" s="25">
        <f t="shared" si="17"/>
        <v>0</v>
      </c>
      <c r="N24" s="31">
        <f t="shared" si="18"/>
        <v>635400</v>
      </c>
      <c r="O24" s="25">
        <f t="shared" si="19"/>
        <v>7.2888705347924798</v>
      </c>
    </row>
    <row r="25" spans="1:15" ht="15.75" customHeight="1" x14ac:dyDescent="0.25">
      <c r="A25" s="6" t="s">
        <v>89</v>
      </c>
      <c r="B25" s="7" t="s">
        <v>37</v>
      </c>
      <c r="C25" s="10">
        <v>22742800</v>
      </c>
      <c r="D25" s="10">
        <v>22428500</v>
      </c>
      <c r="E25" s="25">
        <f t="shared" si="0"/>
        <v>0.1811345270670858</v>
      </c>
      <c r="F25" s="31">
        <f t="shared" si="1"/>
        <v>-314300</v>
      </c>
      <c r="G25" s="25">
        <f t="shared" si="13"/>
        <v>-1.3819758341101362</v>
      </c>
      <c r="H25" s="34">
        <v>21301700</v>
      </c>
      <c r="I25" s="31">
        <f t="shared" si="14"/>
        <v>-1126800</v>
      </c>
      <c r="J25" s="25">
        <f t="shared" si="15"/>
        <v>-5.0239650444746644</v>
      </c>
      <c r="K25" s="34">
        <v>17921200</v>
      </c>
      <c r="L25" s="31">
        <f t="shared" si="16"/>
        <v>-3380500</v>
      </c>
      <c r="M25" s="25">
        <f t="shared" si="17"/>
        <v>-15.869625428956383</v>
      </c>
      <c r="N25" s="31">
        <f t="shared" si="18"/>
        <v>-4821600</v>
      </c>
      <c r="O25" s="25">
        <f t="shared" si="19"/>
        <v>-21.200555780290912</v>
      </c>
    </row>
    <row r="26" spans="1:15" ht="15.75" customHeight="1" x14ac:dyDescent="0.25">
      <c r="A26" s="6" t="s">
        <v>90</v>
      </c>
      <c r="B26" s="7" t="s">
        <v>61</v>
      </c>
      <c r="C26" s="10">
        <v>38477000</v>
      </c>
      <c r="D26" s="10">
        <v>38386400</v>
      </c>
      <c r="E26" s="25">
        <f t="shared" si="0"/>
        <v>0.31001192276826278</v>
      </c>
      <c r="F26" s="31">
        <f t="shared" si="1"/>
        <v>-90600</v>
      </c>
      <c r="G26" s="25">
        <f t="shared" si="13"/>
        <v>-0.23546534293214449</v>
      </c>
      <c r="H26" s="34">
        <v>39559400</v>
      </c>
      <c r="I26" s="31">
        <f t="shared" si="14"/>
        <v>1173000</v>
      </c>
      <c r="J26" s="25">
        <f t="shared" si="15"/>
        <v>3.0557697517870963</v>
      </c>
      <c r="K26" s="34">
        <v>39559400</v>
      </c>
      <c r="L26" s="31">
        <f t="shared" si="16"/>
        <v>0</v>
      </c>
      <c r="M26" s="25">
        <f t="shared" si="17"/>
        <v>0</v>
      </c>
      <c r="N26" s="31">
        <f t="shared" si="18"/>
        <v>1082400</v>
      </c>
      <c r="O26" s="25">
        <f t="shared" si="19"/>
        <v>2.8131091301296891</v>
      </c>
    </row>
    <row r="27" spans="1:15" x14ac:dyDescent="0.25">
      <c r="A27" s="6" t="s">
        <v>27</v>
      </c>
      <c r="B27" s="7" t="s">
        <v>28</v>
      </c>
      <c r="C27" s="10">
        <v>16125400</v>
      </c>
      <c r="D27" s="10">
        <v>15888600</v>
      </c>
      <c r="E27" s="25">
        <f t="shared" si="0"/>
        <v>0.12831772284183512</v>
      </c>
      <c r="F27" s="31">
        <f t="shared" si="1"/>
        <v>-236800</v>
      </c>
      <c r="G27" s="25">
        <f t="shared" si="13"/>
        <v>-1.4684907041065571</v>
      </c>
      <c r="H27" s="34">
        <v>16131100</v>
      </c>
      <c r="I27" s="31">
        <f t="shared" si="14"/>
        <v>242500</v>
      </c>
      <c r="J27" s="25">
        <f t="shared" si="15"/>
        <v>1.5262515262515137</v>
      </c>
      <c r="K27" s="34">
        <v>16236700</v>
      </c>
      <c r="L27" s="31">
        <f t="shared" si="16"/>
        <v>105600</v>
      </c>
      <c r="M27" s="25">
        <f t="shared" si="17"/>
        <v>0.65463607565510529</v>
      </c>
      <c r="N27" s="31">
        <f t="shared" si="18"/>
        <v>111300</v>
      </c>
      <c r="O27" s="25">
        <f t="shared" si="19"/>
        <v>0.69021543651631134</v>
      </c>
    </row>
    <row r="28" spans="1:15" x14ac:dyDescent="0.25">
      <c r="A28" s="3" t="s">
        <v>29</v>
      </c>
      <c r="B28" s="4"/>
      <c r="C28" s="17">
        <f>SUM(C29:C32)</f>
        <v>90062400</v>
      </c>
      <c r="D28" s="17">
        <f>SUM(D29:D32)</f>
        <v>93295700</v>
      </c>
      <c r="E28" s="24">
        <v>0.7</v>
      </c>
      <c r="F28" s="27">
        <f t="shared" si="1"/>
        <v>3233300</v>
      </c>
      <c r="G28" s="24">
        <f t="shared" si="13"/>
        <v>3.5900664428218647</v>
      </c>
      <c r="H28" s="17">
        <f>SUM(H29:H32)</f>
        <v>188452300</v>
      </c>
      <c r="I28" s="27">
        <f t="shared" si="14"/>
        <v>95156600</v>
      </c>
      <c r="J28" s="24">
        <f t="shared" si="15"/>
        <v>101.99462569014437</v>
      </c>
      <c r="K28" s="17">
        <f>SUM(K29:K32)</f>
        <v>312163900</v>
      </c>
      <c r="L28" s="27">
        <f t="shared" si="2"/>
        <v>123711600</v>
      </c>
      <c r="M28" s="24">
        <f t="shared" si="3"/>
        <v>65.646107794916787</v>
      </c>
      <c r="N28" s="27">
        <f t="shared" si="4"/>
        <v>222101500</v>
      </c>
      <c r="O28" s="24">
        <f t="shared" si="5"/>
        <v>246.60846257705765</v>
      </c>
    </row>
    <row r="29" spans="1:15" ht="31.5" x14ac:dyDescent="0.25">
      <c r="A29" s="6" t="s">
        <v>10</v>
      </c>
      <c r="B29" s="7" t="s">
        <v>11</v>
      </c>
      <c r="C29" s="10">
        <v>69623000</v>
      </c>
      <c r="D29" s="10">
        <v>70281900</v>
      </c>
      <c r="E29" s="25">
        <f t="shared" si="0"/>
        <v>0.56760276959565803</v>
      </c>
      <c r="F29" s="31">
        <f t="shared" si="1"/>
        <v>658900</v>
      </c>
      <c r="G29" s="25">
        <f t="shared" si="13"/>
        <v>0.94638266090227319</v>
      </c>
      <c r="H29" s="34">
        <v>68452300</v>
      </c>
      <c r="I29" s="31">
        <f t="shared" si="14"/>
        <v>-1829600</v>
      </c>
      <c r="J29" s="25">
        <f t="shared" si="15"/>
        <v>-2.6032307037800706</v>
      </c>
      <c r="K29" s="34">
        <v>68743900</v>
      </c>
      <c r="L29" s="31">
        <f t="shared" si="2"/>
        <v>291600</v>
      </c>
      <c r="M29" s="25">
        <f t="shared" si="3"/>
        <v>0.42599006899695269</v>
      </c>
      <c r="N29" s="31">
        <f t="shared" si="4"/>
        <v>-879100</v>
      </c>
      <c r="O29" s="25">
        <f t="shared" si="5"/>
        <v>-1.262657455151313</v>
      </c>
    </row>
    <row r="30" spans="1:15" x14ac:dyDescent="0.25">
      <c r="A30" s="6" t="s">
        <v>30</v>
      </c>
      <c r="B30" s="7" t="s">
        <v>31</v>
      </c>
      <c r="C30" s="10">
        <v>5000000</v>
      </c>
      <c r="D30" s="10">
        <v>5000000</v>
      </c>
      <c r="E30" s="25">
        <f t="shared" si="0"/>
        <v>4.0380437181952826E-2</v>
      </c>
      <c r="F30" s="31">
        <f t="shared" si="1"/>
        <v>0</v>
      </c>
      <c r="G30" s="25">
        <f t="shared" si="13"/>
        <v>0</v>
      </c>
      <c r="H30" s="34">
        <v>5000000</v>
      </c>
      <c r="I30" s="31">
        <f t="shared" ref="I30:I32" si="21">H30-D30</f>
        <v>0</v>
      </c>
      <c r="J30" s="25">
        <f t="shared" ref="J30:J32" si="22">(H30/D30*100)-100</f>
        <v>0</v>
      </c>
      <c r="K30" s="34">
        <v>5000000</v>
      </c>
      <c r="L30" s="31">
        <f t="shared" ref="L30:L32" si="23">K30-H30</f>
        <v>0</v>
      </c>
      <c r="M30" s="25">
        <f t="shared" si="3"/>
        <v>0</v>
      </c>
      <c r="N30" s="31">
        <f t="shared" ref="N30:N32" si="24">K30-C30</f>
        <v>0</v>
      </c>
      <c r="O30" s="25">
        <f t="shared" ref="O30:O32" si="25">(K30/C30*100)-100</f>
        <v>0</v>
      </c>
    </row>
    <row r="31" spans="1:15" x14ac:dyDescent="0.25">
      <c r="A31" s="6" t="s">
        <v>12</v>
      </c>
      <c r="B31" s="7" t="s">
        <v>13</v>
      </c>
      <c r="C31" s="10">
        <v>14297400</v>
      </c>
      <c r="D31" s="10">
        <v>18000000</v>
      </c>
      <c r="E31" s="25">
        <f t="shared" si="0"/>
        <v>0.14536957385503016</v>
      </c>
      <c r="F31" s="31">
        <f t="shared" si="1"/>
        <v>3702600</v>
      </c>
      <c r="G31" s="25">
        <f t="shared" si="13"/>
        <v>25.897016240715104</v>
      </c>
      <c r="H31" s="34">
        <v>115000000</v>
      </c>
      <c r="I31" s="31">
        <f t="shared" si="21"/>
        <v>97000000</v>
      </c>
      <c r="J31" s="25">
        <f t="shared" si="22"/>
        <v>538.88888888888891</v>
      </c>
      <c r="K31" s="34">
        <v>233000000</v>
      </c>
      <c r="L31" s="31">
        <f t="shared" si="23"/>
        <v>118000000</v>
      </c>
      <c r="M31" s="25">
        <f t="shared" si="3"/>
        <v>102.60869565217391</v>
      </c>
      <c r="N31" s="31">
        <f t="shared" si="24"/>
        <v>218702600</v>
      </c>
      <c r="O31" s="25">
        <f t="shared" si="25"/>
        <v>1529.6669324492566</v>
      </c>
    </row>
    <row r="32" spans="1:15" x14ac:dyDescent="0.25">
      <c r="A32" s="6" t="s">
        <v>93</v>
      </c>
      <c r="B32" s="7" t="s">
        <v>77</v>
      </c>
      <c r="C32" s="10">
        <v>1142000</v>
      </c>
      <c r="D32" s="10">
        <v>13800</v>
      </c>
      <c r="E32" s="25">
        <f t="shared" si="0"/>
        <v>1.114500066221898E-4</v>
      </c>
      <c r="F32" s="31">
        <f t="shared" si="1"/>
        <v>-1128200</v>
      </c>
      <c r="G32" s="25">
        <f t="shared" si="13"/>
        <v>-98.791593695271459</v>
      </c>
      <c r="H32" s="34">
        <v>0</v>
      </c>
      <c r="I32" s="31">
        <f t="shared" si="21"/>
        <v>-13800</v>
      </c>
      <c r="J32" s="25">
        <f t="shared" si="22"/>
        <v>-100</v>
      </c>
      <c r="K32" s="34">
        <v>5420000</v>
      </c>
      <c r="L32" s="31">
        <f t="shared" si="23"/>
        <v>5420000</v>
      </c>
      <c r="M32" s="25">
        <v>0</v>
      </c>
      <c r="N32" s="31">
        <f t="shared" si="24"/>
        <v>4278000</v>
      </c>
      <c r="O32" s="25">
        <f t="shared" si="25"/>
        <v>374.60595446584944</v>
      </c>
    </row>
    <row r="33" spans="1:15" ht="31.5" x14ac:dyDescent="0.25">
      <c r="A33" s="11" t="s">
        <v>85</v>
      </c>
      <c r="B33" s="4"/>
      <c r="C33" s="17">
        <f>SUM(C34:C37)</f>
        <v>1566364900</v>
      </c>
      <c r="D33" s="17">
        <f>SUM(D34:D37)</f>
        <v>2299468400</v>
      </c>
      <c r="E33" s="24">
        <f t="shared" si="0"/>
        <v>18.570707855617112</v>
      </c>
      <c r="F33" s="27">
        <f t="shared" si="1"/>
        <v>733103500</v>
      </c>
      <c r="G33" s="24">
        <f t="shared" si="13"/>
        <v>46.802855452136328</v>
      </c>
      <c r="H33" s="17">
        <f>SUM(H34:H37)</f>
        <v>2659810000</v>
      </c>
      <c r="I33" s="27">
        <f t="shared" si="14"/>
        <v>360341600</v>
      </c>
      <c r="J33" s="24">
        <f t="shared" si="15"/>
        <v>15.670648050653796</v>
      </c>
      <c r="K33" s="17">
        <f>SUM(K34:K37)</f>
        <v>207959200</v>
      </c>
      <c r="L33" s="27">
        <f t="shared" si="2"/>
        <v>-2451850800</v>
      </c>
      <c r="M33" s="24">
        <f t="shared" si="3"/>
        <v>-92.18142649286979</v>
      </c>
      <c r="N33" s="27">
        <f t="shared" si="4"/>
        <v>-1358405700</v>
      </c>
      <c r="O33" s="24">
        <f t="shared" si="5"/>
        <v>-86.723451221359724</v>
      </c>
    </row>
    <row r="34" spans="1:15" ht="19.5" customHeight="1" x14ac:dyDescent="0.25">
      <c r="A34" s="6" t="s">
        <v>12</v>
      </c>
      <c r="B34" s="7" t="s">
        <v>13</v>
      </c>
      <c r="C34" s="10">
        <v>53441900</v>
      </c>
      <c r="D34" s="10">
        <v>53441900</v>
      </c>
      <c r="E34" s="25">
        <f t="shared" si="0"/>
        <v>0.43160145716684095</v>
      </c>
      <c r="F34" s="31">
        <f t="shared" si="1"/>
        <v>0</v>
      </c>
      <c r="G34" s="25">
        <f t="shared" si="13"/>
        <v>0</v>
      </c>
      <c r="H34" s="34">
        <v>54884300</v>
      </c>
      <c r="I34" s="31">
        <f t="shared" si="14"/>
        <v>1442400</v>
      </c>
      <c r="J34" s="25">
        <f t="shared" si="15"/>
        <v>2.6990058362446092</v>
      </c>
      <c r="K34" s="34">
        <v>54784300</v>
      </c>
      <c r="L34" s="31">
        <f t="shared" si="2"/>
        <v>-100000</v>
      </c>
      <c r="M34" s="25">
        <f t="shared" si="3"/>
        <v>-0.18220146745061072</v>
      </c>
      <c r="N34" s="31">
        <f t="shared" si="4"/>
        <v>1342400</v>
      </c>
      <c r="O34" s="25">
        <f t="shared" si="5"/>
        <v>2.5118867405537628</v>
      </c>
    </row>
    <row r="35" spans="1:15" x14ac:dyDescent="0.25">
      <c r="A35" s="8" t="s">
        <v>32</v>
      </c>
      <c r="B35" s="9" t="s">
        <v>33</v>
      </c>
      <c r="C35" s="10">
        <v>1447615400</v>
      </c>
      <c r="D35" s="10">
        <v>2164926900</v>
      </c>
      <c r="E35" s="25">
        <f t="shared" si="0"/>
        <v>17.484138937793972</v>
      </c>
      <c r="F35" s="31">
        <f t="shared" si="1"/>
        <v>717311500</v>
      </c>
      <c r="G35" s="25">
        <f t="shared" si="13"/>
        <v>49.551248211368858</v>
      </c>
      <c r="H35" s="34">
        <v>2533930300</v>
      </c>
      <c r="I35" s="31">
        <f t="shared" ref="I35:I37" si="26">H35-D35</f>
        <v>369003400</v>
      </c>
      <c r="J35" s="25">
        <f t="shared" ref="J35:J37" si="27">(H35/D35*100)-100</f>
        <v>17.044612453196464</v>
      </c>
      <c r="K35" s="34">
        <v>83277500</v>
      </c>
      <c r="L35" s="31">
        <f t="shared" ref="L35:L37" si="28">K35-H35</f>
        <v>-2450652800</v>
      </c>
      <c r="M35" s="25">
        <f t="shared" si="3"/>
        <v>-96.713504708475995</v>
      </c>
      <c r="N35" s="31">
        <f t="shared" ref="N35:N37" si="29">K35-C35</f>
        <v>-1364337900</v>
      </c>
      <c r="O35" s="25">
        <f t="shared" ref="O35:O37" si="30">(K35/C35*100)-100</f>
        <v>-94.24726346514413</v>
      </c>
    </row>
    <row r="36" spans="1:15" x14ac:dyDescent="0.25">
      <c r="A36" s="6" t="s">
        <v>36</v>
      </c>
      <c r="B36" s="7" t="s">
        <v>37</v>
      </c>
      <c r="C36" s="10">
        <v>41675300</v>
      </c>
      <c r="D36" s="10">
        <v>57115700</v>
      </c>
      <c r="E36" s="25">
        <f t="shared" si="0"/>
        <v>0.46127138719065264</v>
      </c>
      <c r="F36" s="31">
        <f t="shared" si="1"/>
        <v>15440400</v>
      </c>
      <c r="G36" s="25">
        <f t="shared" si="13"/>
        <v>37.049283388481911</v>
      </c>
      <c r="H36" s="34">
        <v>47268200</v>
      </c>
      <c r="I36" s="31">
        <f t="shared" si="26"/>
        <v>-9847500</v>
      </c>
      <c r="J36" s="25">
        <f t="shared" si="27"/>
        <v>-17.241318936824726</v>
      </c>
      <c r="K36" s="34">
        <v>45298700</v>
      </c>
      <c r="L36" s="31">
        <f t="shared" si="28"/>
        <v>-1969500</v>
      </c>
      <c r="M36" s="25">
        <f t="shared" si="3"/>
        <v>-4.166649036773137</v>
      </c>
      <c r="N36" s="31">
        <f t="shared" si="29"/>
        <v>3623400</v>
      </c>
      <c r="O36" s="25">
        <f t="shared" si="30"/>
        <v>8.6943585289128009</v>
      </c>
    </row>
    <row r="37" spans="1:15" x14ac:dyDescent="0.25">
      <c r="A37" s="6" t="s">
        <v>38</v>
      </c>
      <c r="B37" s="7" t="s">
        <v>39</v>
      </c>
      <c r="C37" s="10">
        <v>23632300</v>
      </c>
      <c r="D37" s="10">
        <v>23983900</v>
      </c>
      <c r="E37" s="25">
        <f t="shared" si="0"/>
        <v>0.19369607346564766</v>
      </c>
      <c r="F37" s="31">
        <f t="shared" si="1"/>
        <v>351600</v>
      </c>
      <c r="G37" s="25">
        <f t="shared" si="13"/>
        <v>1.4877942477033628</v>
      </c>
      <c r="H37" s="34">
        <v>23727200</v>
      </c>
      <c r="I37" s="31">
        <f t="shared" si="26"/>
        <v>-256700</v>
      </c>
      <c r="J37" s="25">
        <f t="shared" si="27"/>
        <v>-1.0703013271402853</v>
      </c>
      <c r="K37" s="34">
        <v>24598700</v>
      </c>
      <c r="L37" s="31">
        <f t="shared" si="28"/>
        <v>871500</v>
      </c>
      <c r="M37" s="25">
        <f t="shared" si="3"/>
        <v>3.6729997639839382</v>
      </c>
      <c r="N37" s="31">
        <f t="shared" si="29"/>
        <v>966400</v>
      </c>
      <c r="O37" s="25">
        <f t="shared" si="30"/>
        <v>4.0893184328228784</v>
      </c>
    </row>
    <row r="38" spans="1:15" ht="31.5" x14ac:dyDescent="0.25">
      <c r="A38" s="11" t="s">
        <v>40</v>
      </c>
      <c r="B38" s="4"/>
      <c r="C38" s="17">
        <f>SUM(C39:C45)</f>
        <v>4540288441</v>
      </c>
      <c r="D38" s="17">
        <f>SUM(D39:D45)</f>
        <v>4653982914</v>
      </c>
      <c r="E38" s="24">
        <f t="shared" si="0"/>
        <v>37.585972940931747</v>
      </c>
      <c r="F38" s="27">
        <f t="shared" si="1"/>
        <v>113694473</v>
      </c>
      <c r="G38" s="24">
        <f t="shared" si="13"/>
        <v>2.5041244510659197</v>
      </c>
      <c r="H38" s="17">
        <f>SUM(H39:H45)</f>
        <v>4667304434</v>
      </c>
      <c r="I38" s="27">
        <f t="shared" si="14"/>
        <v>13321520</v>
      </c>
      <c r="J38" s="24">
        <f t="shared" si="15"/>
        <v>0.28623912562993326</v>
      </c>
      <c r="K38" s="17">
        <f>SUM(K39:K45)</f>
        <v>4658195134</v>
      </c>
      <c r="L38" s="27">
        <f t="shared" si="2"/>
        <v>-9109300</v>
      </c>
      <c r="M38" s="24">
        <f t="shared" si="3"/>
        <v>-0.19517261256071095</v>
      </c>
      <c r="N38" s="27">
        <f t="shared" si="4"/>
        <v>117906693</v>
      </c>
      <c r="O38" s="24">
        <f t="shared" si="5"/>
        <v>2.5968987330248012</v>
      </c>
    </row>
    <row r="39" spans="1:15" x14ac:dyDescent="0.25">
      <c r="A39" s="6" t="s">
        <v>41</v>
      </c>
      <c r="B39" s="7" t="s">
        <v>42</v>
      </c>
      <c r="C39" s="10">
        <v>3428800</v>
      </c>
      <c r="D39" s="10">
        <v>5927700</v>
      </c>
      <c r="E39" s="25">
        <f t="shared" si="0"/>
        <v>4.787262349669235E-2</v>
      </c>
      <c r="F39" s="31">
        <f t="shared" si="1"/>
        <v>2498900</v>
      </c>
      <c r="G39" s="25">
        <f t="shared" si="13"/>
        <v>72.879724685020989</v>
      </c>
      <c r="H39" s="34">
        <v>5881300</v>
      </c>
      <c r="I39" s="31">
        <f t="shared" si="14"/>
        <v>-46400</v>
      </c>
      <c r="J39" s="25">
        <f t="shared" si="15"/>
        <v>-0.782765659530682</v>
      </c>
      <c r="K39" s="34">
        <v>2230700</v>
      </c>
      <c r="L39" s="31">
        <f t="shared" si="2"/>
        <v>-3650600</v>
      </c>
      <c r="M39" s="25">
        <f t="shared" si="3"/>
        <v>-62.071310764626872</v>
      </c>
      <c r="N39" s="31">
        <f t="shared" si="4"/>
        <v>-1198100</v>
      </c>
      <c r="O39" s="25">
        <f t="shared" si="5"/>
        <v>-34.942253849743352</v>
      </c>
    </row>
    <row r="40" spans="1:15" x14ac:dyDescent="0.25">
      <c r="A40" s="6" t="s">
        <v>43</v>
      </c>
      <c r="B40" s="7" t="s">
        <v>44</v>
      </c>
      <c r="C40" s="10">
        <v>1323964570</v>
      </c>
      <c r="D40" s="10">
        <v>1422671820</v>
      </c>
      <c r="E40" s="25">
        <f t="shared" si="0"/>
        <v>11.489622011608899</v>
      </c>
      <c r="F40" s="31">
        <f t="shared" si="1"/>
        <v>98707250</v>
      </c>
      <c r="G40" s="25">
        <f t="shared" si="13"/>
        <v>7.4554298684896168</v>
      </c>
      <c r="H40" s="34">
        <v>1430560105</v>
      </c>
      <c r="I40" s="31">
        <f t="shared" ref="I40:I45" si="31">H40-D40</f>
        <v>7888285</v>
      </c>
      <c r="J40" s="25">
        <f t="shared" ref="J40:J45" si="32">(H40/D40*100)-100</f>
        <v>0.55446975817655186</v>
      </c>
      <c r="K40" s="34">
        <v>1469075920</v>
      </c>
      <c r="L40" s="31">
        <f t="shared" ref="L40:L49" si="33">K40-H40</f>
        <v>38515815</v>
      </c>
      <c r="M40" s="25">
        <f t="shared" si="3"/>
        <v>2.6923590882607584</v>
      </c>
      <c r="N40" s="31">
        <f t="shared" ref="N40:N49" si="34">K40-C40</f>
        <v>145111350</v>
      </c>
      <c r="O40" s="25">
        <f t="shared" ref="O40:O49" si="35">(K40/C40*100)-100</f>
        <v>10.96036504964782</v>
      </c>
    </row>
    <row r="41" spans="1:15" x14ac:dyDescent="0.25">
      <c r="A41" s="6" t="s">
        <v>45</v>
      </c>
      <c r="B41" s="7" t="s">
        <v>46</v>
      </c>
      <c r="C41" s="10">
        <v>2700669390</v>
      </c>
      <c r="D41" s="10">
        <v>2717323206</v>
      </c>
      <c r="E41" s="25">
        <f t="shared" si="0"/>
        <v>21.945339804589132</v>
      </c>
      <c r="F41" s="31">
        <f t="shared" si="1"/>
        <v>16653816</v>
      </c>
      <c r="G41" s="25">
        <f t="shared" si="13"/>
        <v>0.61665511749293955</v>
      </c>
      <c r="H41" s="34">
        <v>2718264030</v>
      </c>
      <c r="I41" s="31">
        <f t="shared" si="31"/>
        <v>940824</v>
      </c>
      <c r="J41" s="25">
        <f t="shared" si="32"/>
        <v>3.4623190863797504E-2</v>
      </c>
      <c r="K41" s="34">
        <v>2675200515</v>
      </c>
      <c r="L41" s="31">
        <f t="shared" si="33"/>
        <v>-43063515</v>
      </c>
      <c r="M41" s="25">
        <f t="shared" si="3"/>
        <v>-1.5842285563407899</v>
      </c>
      <c r="N41" s="31">
        <f t="shared" si="34"/>
        <v>-25468875</v>
      </c>
      <c r="O41" s="25">
        <f t="shared" si="35"/>
        <v>-0.94305786166592043</v>
      </c>
    </row>
    <row r="42" spans="1:15" x14ac:dyDescent="0.25">
      <c r="A42" s="6" t="s">
        <v>83</v>
      </c>
      <c r="B42" s="7" t="s">
        <v>78</v>
      </c>
      <c r="C42" s="10">
        <v>151611820</v>
      </c>
      <c r="D42" s="10">
        <v>159749294</v>
      </c>
      <c r="E42" s="25">
        <f t="shared" si="0"/>
        <v>1.2901492662456626</v>
      </c>
      <c r="F42" s="31">
        <f t="shared" si="1"/>
        <v>8137474</v>
      </c>
      <c r="G42" s="25">
        <f t="shared" si="13"/>
        <v>5.3673084328121661</v>
      </c>
      <c r="H42" s="34">
        <v>160519294</v>
      </c>
      <c r="I42" s="31">
        <f t="shared" si="31"/>
        <v>770000</v>
      </c>
      <c r="J42" s="25">
        <f t="shared" si="32"/>
        <v>0.48200526006706923</v>
      </c>
      <c r="K42" s="34">
        <v>160520394</v>
      </c>
      <c r="L42" s="31">
        <f t="shared" si="33"/>
        <v>1100</v>
      </c>
      <c r="M42" s="25">
        <f t="shared" si="3"/>
        <v>6.8527587717426286E-4</v>
      </c>
      <c r="N42" s="31">
        <f t="shared" si="34"/>
        <v>8908574</v>
      </c>
      <c r="O42" s="25">
        <f t="shared" si="35"/>
        <v>5.8759099389480411</v>
      </c>
    </row>
    <row r="43" spans="1:15" x14ac:dyDescent="0.25">
      <c r="A43" s="6" t="s">
        <v>91</v>
      </c>
      <c r="B43" s="7" t="s">
        <v>47</v>
      </c>
      <c r="C43" s="10">
        <v>126099761</v>
      </c>
      <c r="D43" s="10">
        <v>116668704</v>
      </c>
      <c r="E43" s="25">
        <f t="shared" si="0"/>
        <v>0.94222665459436972</v>
      </c>
      <c r="F43" s="31">
        <f t="shared" si="1"/>
        <v>-9431057</v>
      </c>
      <c r="G43" s="25">
        <f t="shared" si="13"/>
        <v>-7.4790443100046815</v>
      </c>
      <c r="H43" s="34">
        <v>116955804</v>
      </c>
      <c r="I43" s="31">
        <f t="shared" si="31"/>
        <v>287100</v>
      </c>
      <c r="J43" s="25">
        <f t="shared" si="32"/>
        <v>0.24608141700109343</v>
      </c>
      <c r="K43" s="34">
        <v>117095804</v>
      </c>
      <c r="L43" s="31">
        <f t="shared" si="33"/>
        <v>140000</v>
      </c>
      <c r="M43" s="25">
        <f t="shared" si="3"/>
        <v>0.11970333682627654</v>
      </c>
      <c r="N43" s="31">
        <f t="shared" si="34"/>
        <v>-9003957</v>
      </c>
      <c r="O43" s="25">
        <f t="shared" si="35"/>
        <v>-7.1403442231742247</v>
      </c>
    </row>
    <row r="44" spans="1:15" x14ac:dyDescent="0.25">
      <c r="A44" s="6" t="s">
        <v>48</v>
      </c>
      <c r="B44" s="7" t="s">
        <v>49</v>
      </c>
      <c r="C44" s="10">
        <v>133838400</v>
      </c>
      <c r="D44" s="10">
        <v>133883690</v>
      </c>
      <c r="E44" s="25">
        <f t="shared" si="0"/>
        <v>1.0812563867466092</v>
      </c>
      <c r="F44" s="31">
        <f t="shared" si="1"/>
        <v>45290</v>
      </c>
      <c r="G44" s="25">
        <f t="shared" si="13"/>
        <v>3.3839316668448305E-2</v>
      </c>
      <c r="H44" s="34">
        <v>137784901</v>
      </c>
      <c r="I44" s="31">
        <f t="shared" si="31"/>
        <v>3901211</v>
      </c>
      <c r="J44" s="25">
        <f t="shared" si="32"/>
        <v>2.9138806974919902</v>
      </c>
      <c r="K44" s="34">
        <v>136774201</v>
      </c>
      <c r="L44" s="31">
        <f t="shared" si="33"/>
        <v>-1010700</v>
      </c>
      <c r="M44" s="25">
        <f t="shared" si="3"/>
        <v>-0.73353465631187476</v>
      </c>
      <c r="N44" s="31">
        <f t="shared" si="34"/>
        <v>2935801</v>
      </c>
      <c r="O44" s="25">
        <f t="shared" si="35"/>
        <v>2.1935416143647757</v>
      </c>
    </row>
    <row r="45" spans="1:15" x14ac:dyDescent="0.25">
      <c r="A45" s="6" t="s">
        <v>36</v>
      </c>
      <c r="B45" s="7" t="s">
        <v>37</v>
      </c>
      <c r="C45" s="10">
        <v>100675700</v>
      </c>
      <c r="D45" s="10">
        <v>97758500</v>
      </c>
      <c r="E45" s="25">
        <f t="shared" si="0"/>
        <v>0.7895061936503871</v>
      </c>
      <c r="F45" s="31">
        <f t="shared" si="1"/>
        <v>-2917200</v>
      </c>
      <c r="G45" s="25">
        <f t="shared" si="13"/>
        <v>-2.897620776413774</v>
      </c>
      <c r="H45" s="34">
        <v>97339000</v>
      </c>
      <c r="I45" s="31">
        <f t="shared" si="31"/>
        <v>-419500</v>
      </c>
      <c r="J45" s="25">
        <f t="shared" si="32"/>
        <v>-0.42911869556100157</v>
      </c>
      <c r="K45" s="34">
        <v>97297600</v>
      </c>
      <c r="L45" s="31">
        <f t="shared" si="33"/>
        <v>-41400</v>
      </c>
      <c r="M45" s="25">
        <f t="shared" si="3"/>
        <v>-4.2531770410619174E-2</v>
      </c>
      <c r="N45" s="31">
        <f t="shared" si="34"/>
        <v>-3378100</v>
      </c>
      <c r="O45" s="25">
        <f t="shared" si="35"/>
        <v>-3.3554273772121661</v>
      </c>
    </row>
    <row r="46" spans="1:15" x14ac:dyDescent="0.25">
      <c r="A46" s="3" t="s">
        <v>87</v>
      </c>
      <c r="B46" s="4"/>
      <c r="C46" s="17">
        <f>SUM(C47:C49)</f>
        <v>695323173</v>
      </c>
      <c r="D46" s="17">
        <f>SUM(D47:D49)</f>
        <v>708301443</v>
      </c>
      <c r="E46" s="24">
        <f t="shared" si="0"/>
        <v>5.7203043849896078</v>
      </c>
      <c r="F46" s="27">
        <f t="shared" si="1"/>
        <v>12978270</v>
      </c>
      <c r="G46" s="24">
        <f t="shared" si="13"/>
        <v>1.8665090570769678</v>
      </c>
      <c r="H46" s="17">
        <f>SUM(H47:H49)</f>
        <v>696062338</v>
      </c>
      <c r="I46" s="27">
        <f t="shared" si="14"/>
        <v>-12239105</v>
      </c>
      <c r="J46" s="24">
        <f t="shared" si="15"/>
        <v>-1.727951442278794</v>
      </c>
      <c r="K46" s="17">
        <f>SUM(K47:K49)</f>
        <v>664755825</v>
      </c>
      <c r="L46" s="31">
        <f t="shared" si="33"/>
        <v>-31306513</v>
      </c>
      <c r="M46" s="25">
        <f t="shared" si="3"/>
        <v>-4.4976593748705369</v>
      </c>
      <c r="N46" s="31">
        <f t="shared" si="34"/>
        <v>-30567348</v>
      </c>
      <c r="O46" s="25">
        <f t="shared" si="35"/>
        <v>-4.3961353780452868</v>
      </c>
    </row>
    <row r="47" spans="1:15" x14ac:dyDescent="0.25">
      <c r="A47" s="6" t="s">
        <v>83</v>
      </c>
      <c r="B47" s="7" t="s">
        <v>78</v>
      </c>
      <c r="C47" s="10">
        <v>234300488</v>
      </c>
      <c r="D47" s="10">
        <v>208410300</v>
      </c>
      <c r="E47" s="25">
        <f t="shared" si="0"/>
        <v>1.6831398054443885</v>
      </c>
      <c r="F47" s="31">
        <f t="shared" si="1"/>
        <v>-25890188</v>
      </c>
      <c r="G47" s="25">
        <f t="shared" si="13"/>
        <v>-11.0499932035993</v>
      </c>
      <c r="H47" s="34">
        <v>209146000</v>
      </c>
      <c r="I47" s="31">
        <f t="shared" si="14"/>
        <v>735700</v>
      </c>
      <c r="J47" s="25">
        <f t="shared" si="15"/>
        <v>0.3530055856164438</v>
      </c>
      <c r="K47" s="34">
        <v>209539700</v>
      </c>
      <c r="L47" s="31">
        <f t="shared" si="33"/>
        <v>393700</v>
      </c>
      <c r="M47" s="25">
        <f t="shared" si="3"/>
        <v>0.18824170675031837</v>
      </c>
      <c r="N47" s="31">
        <f t="shared" si="34"/>
        <v>-24760788</v>
      </c>
      <c r="O47" s="25">
        <f t="shared" si="35"/>
        <v>-10.567962624132477</v>
      </c>
    </row>
    <row r="48" spans="1:15" x14ac:dyDescent="0.25">
      <c r="A48" s="6" t="s">
        <v>50</v>
      </c>
      <c r="B48" s="7" t="s">
        <v>51</v>
      </c>
      <c r="C48" s="10">
        <v>435230785</v>
      </c>
      <c r="D48" s="10">
        <v>473873443</v>
      </c>
      <c r="E48" s="25">
        <f t="shared" si="0"/>
        <v>3.8270433594514404</v>
      </c>
      <c r="F48" s="31">
        <f t="shared" si="1"/>
        <v>38642658</v>
      </c>
      <c r="G48" s="25">
        <f t="shared" si="13"/>
        <v>8.8786591692956733</v>
      </c>
      <c r="H48" s="34">
        <v>460319538</v>
      </c>
      <c r="I48" s="31">
        <f t="shared" ref="I48:I49" si="36">H48-D48</f>
        <v>-13553905</v>
      </c>
      <c r="J48" s="25">
        <f t="shared" ref="J48:J49" si="37">(H48/D48*100)-100</f>
        <v>-2.8602373060184334</v>
      </c>
      <c r="K48" s="34">
        <v>428569025</v>
      </c>
      <c r="L48" s="31">
        <f t="shared" si="33"/>
        <v>-31750513</v>
      </c>
      <c r="M48" s="25">
        <f t="shared" si="3"/>
        <v>-6.8974941054967758</v>
      </c>
      <c r="N48" s="31">
        <f t="shared" si="34"/>
        <v>-6661760</v>
      </c>
      <c r="O48" s="25">
        <f t="shared" si="35"/>
        <v>-1.5306270212480513</v>
      </c>
    </row>
    <row r="49" spans="1:15" x14ac:dyDescent="0.25">
      <c r="A49" s="6" t="s">
        <v>52</v>
      </c>
      <c r="B49" s="7" t="s">
        <v>53</v>
      </c>
      <c r="C49" s="10">
        <v>25791900</v>
      </c>
      <c r="D49" s="10">
        <v>26017700</v>
      </c>
      <c r="E49" s="25">
        <f t="shared" si="0"/>
        <v>0.21012122009377879</v>
      </c>
      <c r="F49" s="31">
        <f t="shared" si="1"/>
        <v>225800</v>
      </c>
      <c r="G49" s="25">
        <f t="shared" si="13"/>
        <v>0.87546865488776859</v>
      </c>
      <c r="H49" s="34">
        <v>26596800</v>
      </c>
      <c r="I49" s="31">
        <f t="shared" si="36"/>
        <v>579100</v>
      </c>
      <c r="J49" s="25">
        <f t="shared" si="37"/>
        <v>2.2257924412995749</v>
      </c>
      <c r="K49" s="34">
        <v>26647100</v>
      </c>
      <c r="L49" s="31">
        <f t="shared" si="33"/>
        <v>50300</v>
      </c>
      <c r="M49" s="25">
        <f t="shared" si="3"/>
        <v>0.18912049569873091</v>
      </c>
      <c r="N49" s="31">
        <f t="shared" si="34"/>
        <v>855200</v>
      </c>
      <c r="O49" s="25">
        <f t="shared" si="35"/>
        <v>3.3157696796281044</v>
      </c>
    </row>
    <row r="50" spans="1:15" ht="31.5" x14ac:dyDescent="0.25">
      <c r="A50" s="11" t="s">
        <v>54</v>
      </c>
      <c r="B50" s="4"/>
      <c r="C50" s="17">
        <f>SUM(C51:C55)</f>
        <v>628865928</v>
      </c>
      <c r="D50" s="17">
        <f>SUM(D51:D55)</f>
        <v>645091604</v>
      </c>
      <c r="E50" s="24">
        <f t="shared" si="0"/>
        <v>5.2098161983854379</v>
      </c>
      <c r="F50" s="27">
        <f t="shared" si="1"/>
        <v>16225676</v>
      </c>
      <c r="G50" s="24">
        <f t="shared" si="13"/>
        <v>2.5801486894993673</v>
      </c>
      <c r="H50" s="17">
        <f>SUM(H51:H55)</f>
        <v>662857873</v>
      </c>
      <c r="I50" s="27">
        <f t="shared" si="14"/>
        <v>17766269</v>
      </c>
      <c r="J50" s="24">
        <f t="shared" si="15"/>
        <v>2.7540691724767754</v>
      </c>
      <c r="K50" s="17">
        <f>SUM(K51:K55)</f>
        <v>670485273</v>
      </c>
      <c r="L50" s="27">
        <f t="shared" si="2"/>
        <v>7627400</v>
      </c>
      <c r="M50" s="24">
        <f t="shared" si="3"/>
        <v>1.1506840773391644</v>
      </c>
      <c r="N50" s="27">
        <f t="shared" si="4"/>
        <v>41619345</v>
      </c>
      <c r="O50" s="24">
        <f t="shared" si="5"/>
        <v>6.61815868008037</v>
      </c>
    </row>
    <row r="51" spans="1:15" x14ac:dyDescent="0.25">
      <c r="A51" s="6" t="s">
        <v>84</v>
      </c>
      <c r="B51" s="7" t="s">
        <v>47</v>
      </c>
      <c r="C51" s="10">
        <v>3112039</v>
      </c>
      <c r="D51" s="10">
        <v>3590996</v>
      </c>
      <c r="E51" s="25">
        <f t="shared" si="0"/>
        <v>2.9001197679728769E-2</v>
      </c>
      <c r="F51" s="31">
        <f t="shared" si="1"/>
        <v>478957</v>
      </c>
      <c r="G51" s="25">
        <f t="shared" si="13"/>
        <v>15.390456225002325</v>
      </c>
      <c r="H51" s="34">
        <v>3590996</v>
      </c>
      <c r="I51" s="31">
        <f t="shared" si="14"/>
        <v>0</v>
      </c>
      <c r="J51" s="25">
        <f t="shared" si="15"/>
        <v>0</v>
      </c>
      <c r="K51" s="34">
        <v>3590996</v>
      </c>
      <c r="L51" s="31">
        <f t="shared" si="2"/>
        <v>0</v>
      </c>
      <c r="M51" s="25">
        <f t="shared" si="3"/>
        <v>0</v>
      </c>
      <c r="N51" s="31">
        <f t="shared" si="4"/>
        <v>478957</v>
      </c>
      <c r="O51" s="25">
        <f t="shared" si="5"/>
        <v>15.390456225002325</v>
      </c>
    </row>
    <row r="52" spans="1:15" x14ac:dyDescent="0.25">
      <c r="A52" s="6" t="s">
        <v>55</v>
      </c>
      <c r="B52" s="7" t="s">
        <v>56</v>
      </c>
      <c r="C52" s="10">
        <v>595654507</v>
      </c>
      <c r="D52" s="10">
        <v>610535232</v>
      </c>
      <c r="E52" s="25">
        <f t="shared" si="0"/>
        <v>4.9307359166289988</v>
      </c>
      <c r="F52" s="31">
        <f t="shared" si="1"/>
        <v>14880725</v>
      </c>
      <c r="G52" s="25">
        <f t="shared" si="13"/>
        <v>2.4982141199512569</v>
      </c>
      <c r="H52" s="34">
        <v>628692304</v>
      </c>
      <c r="I52" s="31">
        <f t="shared" ref="I52:I55" si="38">H52-D52</f>
        <v>18157072</v>
      </c>
      <c r="J52" s="25">
        <f t="shared" ref="J52:J55" si="39">(H52/D52*100)-100</f>
        <v>2.9739597402955553</v>
      </c>
      <c r="K52" s="34">
        <v>635618694</v>
      </c>
      <c r="L52" s="31">
        <f t="shared" ref="L52:L55" si="40">K52-H52</f>
        <v>6926390</v>
      </c>
      <c r="M52" s="25">
        <f t="shared" si="3"/>
        <v>1.1017138202474399</v>
      </c>
      <c r="N52" s="31">
        <f t="shared" ref="N52:N55" si="41">K52-C52</f>
        <v>39964187</v>
      </c>
      <c r="O52" s="25">
        <f t="shared" ref="O52:O55" si="42">(K52/C52*100)-100</f>
        <v>6.7092897863358303</v>
      </c>
    </row>
    <row r="53" spans="1:15" x14ac:dyDescent="0.25">
      <c r="A53" s="6" t="s">
        <v>57</v>
      </c>
      <c r="B53" s="7" t="s">
        <v>58</v>
      </c>
      <c r="C53" s="10">
        <v>7596976</v>
      </c>
      <c r="D53" s="10">
        <v>7428581</v>
      </c>
      <c r="E53" s="25">
        <f t="shared" si="0"/>
        <v>5.9993869684309663E-2</v>
      </c>
      <c r="F53" s="31">
        <f t="shared" si="1"/>
        <v>-168395</v>
      </c>
      <c r="G53" s="25">
        <f t="shared" si="13"/>
        <v>-2.2166056599362634</v>
      </c>
      <c r="H53" s="34">
        <v>6830678</v>
      </c>
      <c r="I53" s="31">
        <f t="shared" si="38"/>
        <v>-597903</v>
      </c>
      <c r="J53" s="25">
        <f t="shared" si="39"/>
        <v>-8.0486838603496409</v>
      </c>
      <c r="K53" s="34">
        <v>6830678</v>
      </c>
      <c r="L53" s="31">
        <f t="shared" si="40"/>
        <v>0</v>
      </c>
      <c r="M53" s="25">
        <f t="shared" si="3"/>
        <v>0</v>
      </c>
      <c r="N53" s="31">
        <f t="shared" si="41"/>
        <v>-766298</v>
      </c>
      <c r="O53" s="25">
        <f t="shared" si="42"/>
        <v>-10.086881938287036</v>
      </c>
    </row>
    <row r="54" spans="1:15" ht="16.5" customHeight="1" x14ac:dyDescent="0.25">
      <c r="A54" s="6" t="s">
        <v>102</v>
      </c>
      <c r="B54" s="7" t="s">
        <v>101</v>
      </c>
      <c r="C54" s="10">
        <v>1328106</v>
      </c>
      <c r="D54" s="10">
        <v>1939895</v>
      </c>
      <c r="E54" s="25">
        <f t="shared" si="0"/>
        <v>1.5666761637416874E-2</v>
      </c>
      <c r="F54" s="31">
        <f t="shared" ref="F54" si="43">D54-C54</f>
        <v>611789</v>
      </c>
      <c r="G54" s="25">
        <f t="shared" si="13"/>
        <v>46.064771938384439</v>
      </c>
      <c r="H54" s="34">
        <v>1939895</v>
      </c>
      <c r="I54" s="31">
        <f t="shared" si="38"/>
        <v>0</v>
      </c>
      <c r="J54" s="25">
        <f t="shared" si="39"/>
        <v>0</v>
      </c>
      <c r="K54" s="34">
        <v>2254105</v>
      </c>
      <c r="L54" s="31">
        <f t="shared" si="40"/>
        <v>314210</v>
      </c>
      <c r="M54" s="25">
        <f t="shared" si="3"/>
        <v>16.197268408857184</v>
      </c>
      <c r="N54" s="31">
        <f t="shared" si="41"/>
        <v>925999</v>
      </c>
      <c r="O54" s="25">
        <f t="shared" si="42"/>
        <v>69.723275100029667</v>
      </c>
    </row>
    <row r="55" spans="1:15" x14ac:dyDescent="0.25">
      <c r="A55" s="6" t="s">
        <v>59</v>
      </c>
      <c r="B55" s="7" t="s">
        <v>60</v>
      </c>
      <c r="C55" s="10">
        <v>21174300</v>
      </c>
      <c r="D55" s="10">
        <v>21596900</v>
      </c>
      <c r="E55" s="25">
        <f t="shared" si="0"/>
        <v>0.17441845275498338</v>
      </c>
      <c r="F55" s="31">
        <f t="shared" si="1"/>
        <v>422600</v>
      </c>
      <c r="G55" s="25">
        <f t="shared" si="13"/>
        <v>1.9958156822185344</v>
      </c>
      <c r="H55" s="34">
        <v>21804000</v>
      </c>
      <c r="I55" s="31">
        <f t="shared" si="38"/>
        <v>207100</v>
      </c>
      <c r="J55" s="25">
        <f t="shared" si="39"/>
        <v>0.9589339210720027</v>
      </c>
      <c r="K55" s="34">
        <v>22190800</v>
      </c>
      <c r="L55" s="31">
        <f t="shared" si="40"/>
        <v>386800</v>
      </c>
      <c r="M55" s="25">
        <f t="shared" si="3"/>
        <v>1.7739864245092605</v>
      </c>
      <c r="N55" s="31">
        <f t="shared" si="41"/>
        <v>1016500</v>
      </c>
      <c r="O55" s="25">
        <f t="shared" si="42"/>
        <v>4.8006309535616225</v>
      </c>
    </row>
    <row r="56" spans="1:15" ht="31.5" x14ac:dyDescent="0.25">
      <c r="A56" s="11" t="s">
        <v>86</v>
      </c>
      <c r="B56" s="4"/>
      <c r="C56" s="17">
        <f>SUM(C57:C64)</f>
        <v>1197738346</v>
      </c>
      <c r="D56" s="17">
        <f>SUM(D57:D64)</f>
        <v>2056572534</v>
      </c>
      <c r="E56" s="24">
        <f t="shared" si="0"/>
        <v>16.609059603863308</v>
      </c>
      <c r="F56" s="27">
        <f t="shared" si="1"/>
        <v>858834188</v>
      </c>
      <c r="G56" s="24">
        <f t="shared" si="13"/>
        <v>71.704658272667501</v>
      </c>
      <c r="H56" s="17">
        <f>SUM(H57:H64)</f>
        <v>376854200</v>
      </c>
      <c r="I56" s="27">
        <f t="shared" si="14"/>
        <v>-1679718334</v>
      </c>
      <c r="J56" s="24">
        <f t="shared" si="15"/>
        <v>-81.675618351907843</v>
      </c>
      <c r="K56" s="17">
        <f>SUM(K57:K64)</f>
        <v>133557100</v>
      </c>
      <c r="L56" s="27">
        <f t="shared" si="2"/>
        <v>-243297100</v>
      </c>
      <c r="M56" s="24">
        <f t="shared" si="3"/>
        <v>-64.560007557299343</v>
      </c>
      <c r="N56" s="27">
        <f t="shared" si="4"/>
        <v>-1064181246</v>
      </c>
      <c r="O56" s="24">
        <f t="shared" si="5"/>
        <v>-88.849225672198685</v>
      </c>
    </row>
    <row r="57" spans="1:15" x14ac:dyDescent="0.25">
      <c r="A57" s="6" t="s">
        <v>12</v>
      </c>
      <c r="B57" s="7" t="s">
        <v>13</v>
      </c>
      <c r="C57" s="10">
        <v>78421900</v>
      </c>
      <c r="D57" s="10">
        <v>76468000</v>
      </c>
      <c r="E57" s="25">
        <f t="shared" si="0"/>
        <v>0.6175622540859137</v>
      </c>
      <c r="F57" s="31">
        <f t="shared" si="1"/>
        <v>-1953900</v>
      </c>
      <c r="G57" s="25">
        <f t="shared" si="13"/>
        <v>-2.4915234137402962</v>
      </c>
      <c r="H57" s="34">
        <v>79360500</v>
      </c>
      <c r="I57" s="31">
        <f t="shared" si="14"/>
        <v>2892500</v>
      </c>
      <c r="J57" s="25">
        <f t="shared" si="15"/>
        <v>3.7826280274101691</v>
      </c>
      <c r="K57" s="34">
        <v>78560500</v>
      </c>
      <c r="L57" s="31">
        <f t="shared" si="2"/>
        <v>-800000</v>
      </c>
      <c r="M57" s="25">
        <f t="shared" si="3"/>
        <v>-1.0080581649561111</v>
      </c>
      <c r="N57" s="31">
        <f t="shared" si="4"/>
        <v>138600</v>
      </c>
      <c r="O57" s="25">
        <f t="shared" si="5"/>
        <v>0.17673634533210247</v>
      </c>
    </row>
    <row r="58" spans="1:15" x14ac:dyDescent="0.25">
      <c r="A58" s="6" t="s">
        <v>23</v>
      </c>
      <c r="B58" s="7" t="s">
        <v>24</v>
      </c>
      <c r="C58" s="10">
        <v>53912522</v>
      </c>
      <c r="D58" s="10">
        <v>48660700</v>
      </c>
      <c r="E58" s="25">
        <f t="shared" si="0"/>
        <v>0.39298806791597035</v>
      </c>
      <c r="F58" s="31">
        <f t="shared" si="1"/>
        <v>-5251822</v>
      </c>
      <c r="G58" s="25">
        <f t="shared" si="13"/>
        <v>-9.7413769661897902</v>
      </c>
      <c r="H58" s="34">
        <v>58092200</v>
      </c>
      <c r="I58" s="31">
        <f t="shared" ref="I58:I64" si="44">H58-D58</f>
        <v>9431500</v>
      </c>
      <c r="J58" s="25">
        <f t="shared" ref="J58:J64" si="45">(H58/D58*100)-100</f>
        <v>19.382170827793274</v>
      </c>
      <c r="K58" s="34">
        <v>54996600</v>
      </c>
      <c r="L58" s="31">
        <f t="shared" ref="L58:L64" si="46">K58-H58</f>
        <v>-3095600</v>
      </c>
      <c r="M58" s="25">
        <f t="shared" si="3"/>
        <v>-5.3287704717672995</v>
      </c>
      <c r="N58" s="31">
        <f t="shared" ref="N58:N64" si="47">K58-C58</f>
        <v>1084078</v>
      </c>
      <c r="O58" s="25">
        <f t="shared" ref="O58:O64" si="48">(K58/C58*100)-100</f>
        <v>2.0108092884246815</v>
      </c>
    </row>
    <row r="59" spans="1:15" x14ac:dyDescent="0.25">
      <c r="A59" s="6" t="s">
        <v>64</v>
      </c>
      <c r="B59" s="7" t="s">
        <v>65</v>
      </c>
      <c r="C59" s="10">
        <v>409997924</v>
      </c>
      <c r="D59" s="10">
        <v>1200284254</v>
      </c>
      <c r="E59" s="25">
        <f t="shared" si="0"/>
        <v>9.6936005838268215</v>
      </c>
      <c r="F59" s="31">
        <f t="shared" si="1"/>
        <v>790286330</v>
      </c>
      <c r="G59" s="25">
        <f t="shared" si="13"/>
        <v>192.75373940673904</v>
      </c>
      <c r="H59" s="34">
        <v>61233900</v>
      </c>
      <c r="I59" s="31">
        <f t="shared" si="44"/>
        <v>-1139050354</v>
      </c>
      <c r="J59" s="25">
        <f t="shared" si="45"/>
        <v>-94.898383462422728</v>
      </c>
      <c r="K59" s="34">
        <v>0</v>
      </c>
      <c r="L59" s="31">
        <f t="shared" si="46"/>
        <v>-61233900</v>
      </c>
      <c r="M59" s="25">
        <f t="shared" si="3"/>
        <v>-100</v>
      </c>
      <c r="N59" s="31">
        <f t="shared" si="47"/>
        <v>-409997924</v>
      </c>
      <c r="O59" s="25">
        <f t="shared" si="48"/>
        <v>-100</v>
      </c>
    </row>
    <row r="60" spans="1:15" x14ac:dyDescent="0.25">
      <c r="A60" s="6" t="s">
        <v>43</v>
      </c>
      <c r="B60" s="7" t="s">
        <v>44</v>
      </c>
      <c r="C60" s="10">
        <v>0</v>
      </c>
      <c r="D60" s="10">
        <v>193426000</v>
      </c>
      <c r="E60" s="25">
        <f t="shared" si="0"/>
        <v>1.5621252884712813</v>
      </c>
      <c r="F60" s="31">
        <v>0</v>
      </c>
      <c r="G60" s="25">
        <v>0</v>
      </c>
      <c r="H60" s="34">
        <v>106467600</v>
      </c>
      <c r="I60" s="31">
        <f t="shared" si="44"/>
        <v>-86958400</v>
      </c>
      <c r="J60" s="25">
        <f t="shared" si="45"/>
        <v>-44.95693443487432</v>
      </c>
      <c r="K60" s="34">
        <v>0</v>
      </c>
      <c r="L60" s="31">
        <f t="shared" si="46"/>
        <v>-106467600</v>
      </c>
      <c r="M60" s="25">
        <f t="shared" si="3"/>
        <v>-100</v>
      </c>
      <c r="N60" s="31">
        <f t="shared" si="47"/>
        <v>0</v>
      </c>
      <c r="O60" s="25">
        <v>0</v>
      </c>
    </row>
    <row r="61" spans="1:15" x14ac:dyDescent="0.25">
      <c r="A61" s="6" t="s">
        <v>45</v>
      </c>
      <c r="B61" s="7" t="s">
        <v>46</v>
      </c>
      <c r="C61" s="10">
        <v>214466900</v>
      </c>
      <c r="D61" s="10">
        <v>0</v>
      </c>
      <c r="E61" s="25">
        <f t="shared" si="0"/>
        <v>0</v>
      </c>
      <c r="F61" s="31">
        <f t="shared" ref="F61:F79" si="49">D61-C61</f>
        <v>-214466900</v>
      </c>
      <c r="G61" s="25">
        <f t="shared" si="13"/>
        <v>-100</v>
      </c>
      <c r="H61" s="34">
        <v>0</v>
      </c>
      <c r="I61" s="31">
        <f t="shared" si="44"/>
        <v>0</v>
      </c>
      <c r="J61" s="25">
        <v>0</v>
      </c>
      <c r="K61" s="34">
        <v>0</v>
      </c>
      <c r="L61" s="31">
        <f t="shared" si="46"/>
        <v>0</v>
      </c>
      <c r="M61" s="25">
        <v>0</v>
      </c>
      <c r="N61" s="31">
        <f t="shared" si="47"/>
        <v>-214466900</v>
      </c>
      <c r="O61" s="25">
        <f t="shared" si="48"/>
        <v>-100</v>
      </c>
    </row>
    <row r="62" spans="1:15" x14ac:dyDescent="0.25">
      <c r="A62" s="6" t="s">
        <v>83</v>
      </c>
      <c r="B62" s="7" t="s">
        <v>78</v>
      </c>
      <c r="C62" s="10">
        <v>0</v>
      </c>
      <c r="D62" s="10">
        <v>0</v>
      </c>
      <c r="E62" s="25">
        <f t="shared" si="0"/>
        <v>0</v>
      </c>
      <c r="F62" s="31">
        <f t="shared" si="49"/>
        <v>0</v>
      </c>
      <c r="G62" s="25">
        <v>0</v>
      </c>
      <c r="H62" s="34">
        <v>71700000</v>
      </c>
      <c r="I62" s="31">
        <f t="shared" si="44"/>
        <v>71700000</v>
      </c>
      <c r="J62" s="25">
        <v>0</v>
      </c>
      <c r="K62" s="34">
        <v>0</v>
      </c>
      <c r="L62" s="31">
        <f t="shared" si="46"/>
        <v>-71700000</v>
      </c>
      <c r="M62" s="25">
        <f t="shared" si="3"/>
        <v>-100</v>
      </c>
      <c r="N62" s="31">
        <f t="shared" si="47"/>
        <v>0</v>
      </c>
      <c r="O62" s="25">
        <v>0</v>
      </c>
    </row>
    <row r="63" spans="1:15" ht="21" customHeight="1" x14ac:dyDescent="0.25">
      <c r="A63" s="6" t="s">
        <v>92</v>
      </c>
      <c r="B63" s="7" t="s">
        <v>56</v>
      </c>
      <c r="C63" s="10">
        <v>0</v>
      </c>
      <c r="D63" s="10">
        <v>0</v>
      </c>
      <c r="E63" s="25">
        <f t="shared" si="0"/>
        <v>0</v>
      </c>
      <c r="F63" s="31">
        <f t="shared" si="49"/>
        <v>0</v>
      </c>
      <c r="G63" s="25">
        <v>0</v>
      </c>
      <c r="H63" s="34">
        <v>0</v>
      </c>
      <c r="I63" s="31">
        <f t="shared" si="44"/>
        <v>0</v>
      </c>
      <c r="J63" s="25">
        <v>0</v>
      </c>
      <c r="K63" s="34">
        <v>0</v>
      </c>
      <c r="L63" s="31">
        <f t="shared" si="46"/>
        <v>0</v>
      </c>
      <c r="M63" s="25">
        <v>0</v>
      </c>
      <c r="N63" s="31">
        <f t="shared" si="47"/>
        <v>0</v>
      </c>
      <c r="O63" s="25">
        <v>0</v>
      </c>
    </row>
    <row r="64" spans="1:15" ht="21" customHeight="1" x14ac:dyDescent="0.25">
      <c r="A64" s="6" t="s">
        <v>57</v>
      </c>
      <c r="B64" s="7" t="s">
        <v>58</v>
      </c>
      <c r="C64" s="10">
        <v>440939100</v>
      </c>
      <c r="D64" s="10">
        <v>537733580</v>
      </c>
      <c r="E64" s="25">
        <f t="shared" si="0"/>
        <v>4.3427834095633209</v>
      </c>
      <c r="F64" s="31">
        <f t="shared" ref="F64" si="50">D64-C64</f>
        <v>96794480</v>
      </c>
      <c r="G64" s="25">
        <f t="shared" si="13"/>
        <v>21.951893129912946</v>
      </c>
      <c r="H64" s="34">
        <v>0</v>
      </c>
      <c r="I64" s="31">
        <f t="shared" si="44"/>
        <v>-537733580</v>
      </c>
      <c r="J64" s="25">
        <f t="shared" si="45"/>
        <v>-100</v>
      </c>
      <c r="K64" s="34">
        <v>0</v>
      </c>
      <c r="L64" s="31">
        <f t="shared" si="46"/>
        <v>0</v>
      </c>
      <c r="M64" s="25">
        <v>0</v>
      </c>
      <c r="N64" s="31">
        <f t="shared" si="47"/>
        <v>-440939100</v>
      </c>
      <c r="O64" s="25">
        <f t="shared" si="48"/>
        <v>-100</v>
      </c>
    </row>
    <row r="65" spans="1:15" ht="31.5" x14ac:dyDescent="0.25">
      <c r="A65" s="11" t="s">
        <v>66</v>
      </c>
      <c r="B65" s="4"/>
      <c r="C65" s="17">
        <f>SUM(C66:C79)</f>
        <v>1669877740</v>
      </c>
      <c r="D65" s="17">
        <f>SUM(D66:D79)</f>
        <v>1345612955</v>
      </c>
      <c r="E65" s="24">
        <f t="shared" si="0"/>
        <v>10.867287880119884</v>
      </c>
      <c r="F65" s="27">
        <f t="shared" si="49"/>
        <v>-324264785</v>
      </c>
      <c r="G65" s="24">
        <f t="shared" ref="G65:G80" si="51">(D65/C65*100)-100</f>
        <v>-19.418474612398867</v>
      </c>
      <c r="H65" s="17">
        <f>SUM(H66:H79)</f>
        <v>1393030130</v>
      </c>
      <c r="I65" s="27">
        <f t="shared" ref="I65:I80" si="52">H65-D65</f>
        <v>47417175</v>
      </c>
      <c r="J65" s="24">
        <f t="shared" ref="J65:J80" si="53">(H65/D65*100)-100</f>
        <v>3.5238346081470269</v>
      </c>
      <c r="K65" s="17">
        <f>SUM(K66:K79)</f>
        <v>1307731760</v>
      </c>
      <c r="L65" s="27">
        <f t="shared" ref="L65:L80" si="54">K65-H65</f>
        <v>-85298370</v>
      </c>
      <c r="M65" s="24">
        <f t="shared" ref="M65:M80" si="55">(K65/H65*100)-100</f>
        <v>-6.1232250590301334</v>
      </c>
      <c r="N65" s="27">
        <f t="shared" ref="N65:N80" si="56">K65-C65</f>
        <v>-362145980</v>
      </c>
      <c r="O65" s="24">
        <f t="shared" ref="O65:O80" si="57">(K65/C65*100)-100</f>
        <v>-21.686975718354091</v>
      </c>
    </row>
    <row r="66" spans="1:15" x14ac:dyDescent="0.25">
      <c r="A66" s="6" t="s">
        <v>12</v>
      </c>
      <c r="B66" s="7" t="s">
        <v>13</v>
      </c>
      <c r="C66" s="10">
        <v>106703100</v>
      </c>
      <c r="D66" s="10">
        <v>115160200</v>
      </c>
      <c r="E66" s="25">
        <f t="shared" si="0"/>
        <v>0.93004384439222476</v>
      </c>
      <c r="F66" s="31">
        <f t="shared" si="49"/>
        <v>8457100</v>
      </c>
      <c r="G66" s="25">
        <f t="shared" si="51"/>
        <v>7.9258240857107154</v>
      </c>
      <c r="H66" s="34">
        <v>116973600</v>
      </c>
      <c r="I66" s="31">
        <f t="shared" si="52"/>
        <v>1813400</v>
      </c>
      <c r="J66" s="25">
        <f t="shared" si="53"/>
        <v>1.5746759731226661</v>
      </c>
      <c r="K66" s="34">
        <v>117171300</v>
      </c>
      <c r="L66" s="31">
        <f t="shared" si="54"/>
        <v>197700</v>
      </c>
      <c r="M66" s="25">
        <f t="shared" si="55"/>
        <v>0.16901249512710592</v>
      </c>
      <c r="N66" s="31">
        <f t="shared" si="56"/>
        <v>10468200</v>
      </c>
      <c r="O66" s="25">
        <f t="shared" si="57"/>
        <v>9.8105865715241549</v>
      </c>
    </row>
    <row r="67" spans="1:15" ht="37.5" customHeight="1" x14ac:dyDescent="0.25">
      <c r="A67" s="6" t="s">
        <v>100</v>
      </c>
      <c r="B67" s="7" t="s">
        <v>99</v>
      </c>
      <c r="C67" s="10">
        <v>27814700</v>
      </c>
      <c r="D67" s="10">
        <v>28180900</v>
      </c>
      <c r="E67" s="25">
        <f t="shared" si="0"/>
        <v>0.22759141243617886</v>
      </c>
      <c r="F67" s="31">
        <f t="shared" ref="F67" si="58">D67-C67</f>
        <v>366200</v>
      </c>
      <c r="G67" s="25">
        <f t="shared" si="51"/>
        <v>1.3165700151358806</v>
      </c>
      <c r="H67" s="34">
        <v>28470100</v>
      </c>
      <c r="I67" s="31">
        <f t="shared" ref="I67:I79" si="59">H67-D67</f>
        <v>289200</v>
      </c>
      <c r="J67" s="25">
        <f t="shared" ref="J67:J79" si="60">(H67/D67*100)-100</f>
        <v>1.0262269835243103</v>
      </c>
      <c r="K67" s="34">
        <v>28567000</v>
      </c>
      <c r="L67" s="31">
        <f t="shared" ref="L67:L79" si="61">K67-H67</f>
        <v>96900</v>
      </c>
      <c r="M67" s="25">
        <f t="shared" si="55"/>
        <v>0.34035707637134749</v>
      </c>
      <c r="N67" s="31">
        <f t="shared" ref="N67:N79" si="62">K67-C67</f>
        <v>752300</v>
      </c>
      <c r="O67" s="25">
        <f t="shared" ref="O67:O79" si="63">(K67/C67*100)-100</f>
        <v>2.7046849327873446</v>
      </c>
    </row>
    <row r="68" spans="1:15" ht="31.5" x14ac:dyDescent="0.25">
      <c r="A68" s="6" t="s">
        <v>19</v>
      </c>
      <c r="B68" s="7" t="s">
        <v>20</v>
      </c>
      <c r="C68" s="10">
        <v>3051000</v>
      </c>
      <c r="D68" s="10">
        <v>3051000</v>
      </c>
      <c r="E68" s="25">
        <f t="shared" si="0"/>
        <v>2.464014276842761E-2</v>
      </c>
      <c r="F68" s="31">
        <f t="shared" si="49"/>
        <v>0</v>
      </c>
      <c r="G68" s="25">
        <f t="shared" si="51"/>
        <v>0</v>
      </c>
      <c r="H68" s="34">
        <v>3051000</v>
      </c>
      <c r="I68" s="31">
        <f t="shared" si="59"/>
        <v>0</v>
      </c>
      <c r="J68" s="25">
        <f t="shared" si="60"/>
        <v>0</v>
      </c>
      <c r="K68" s="34">
        <v>3051000</v>
      </c>
      <c r="L68" s="31">
        <f t="shared" si="61"/>
        <v>0</v>
      </c>
      <c r="M68" s="25">
        <f t="shared" si="55"/>
        <v>0</v>
      </c>
      <c r="N68" s="31">
        <f t="shared" si="62"/>
        <v>0</v>
      </c>
      <c r="O68" s="25">
        <f t="shared" si="63"/>
        <v>0</v>
      </c>
    </row>
    <row r="69" spans="1:15" x14ac:dyDescent="0.25">
      <c r="A69" s="8" t="s">
        <v>21</v>
      </c>
      <c r="B69" s="9" t="s">
        <v>22</v>
      </c>
      <c r="C69" s="10">
        <v>5416800</v>
      </c>
      <c r="D69" s="10">
        <v>4623700</v>
      </c>
      <c r="E69" s="25">
        <f t="shared" si="0"/>
        <v>3.7341405479639052E-2</v>
      </c>
      <c r="F69" s="31">
        <f t="shared" si="49"/>
        <v>-793100</v>
      </c>
      <c r="G69" s="25">
        <f t="shared" si="51"/>
        <v>-14.641485748043124</v>
      </c>
      <c r="H69" s="34">
        <v>4443700</v>
      </c>
      <c r="I69" s="31">
        <f t="shared" si="59"/>
        <v>-180000</v>
      </c>
      <c r="J69" s="25">
        <f t="shared" si="60"/>
        <v>-3.8929861366438132</v>
      </c>
      <c r="K69" s="34">
        <v>4465200</v>
      </c>
      <c r="L69" s="31">
        <f t="shared" si="61"/>
        <v>21500</v>
      </c>
      <c r="M69" s="25">
        <f t="shared" si="55"/>
        <v>0.48383104169948865</v>
      </c>
      <c r="N69" s="31">
        <f t="shared" si="62"/>
        <v>-951600</v>
      </c>
      <c r="O69" s="25">
        <f t="shared" si="63"/>
        <v>-17.567567567567565</v>
      </c>
    </row>
    <row r="70" spans="1:15" x14ac:dyDescent="0.25">
      <c r="A70" s="6" t="s">
        <v>67</v>
      </c>
      <c r="B70" s="7" t="s">
        <v>68</v>
      </c>
      <c r="C70" s="10">
        <v>280299200</v>
      </c>
      <c r="D70" s="10">
        <v>297978400</v>
      </c>
      <c r="E70" s="25">
        <f t="shared" si="0"/>
        <v>2.4064996125557623</v>
      </c>
      <c r="F70" s="31">
        <f t="shared" si="49"/>
        <v>17679200</v>
      </c>
      <c r="G70" s="25">
        <f t="shared" si="51"/>
        <v>6.3072602419129282</v>
      </c>
      <c r="H70" s="34">
        <v>299296800</v>
      </c>
      <c r="I70" s="31">
        <f t="shared" si="59"/>
        <v>1318400</v>
      </c>
      <c r="J70" s="25">
        <f t="shared" si="60"/>
        <v>0.44244817745178011</v>
      </c>
      <c r="K70" s="34">
        <v>299296800</v>
      </c>
      <c r="L70" s="31">
        <f t="shared" si="61"/>
        <v>0</v>
      </c>
      <c r="M70" s="25">
        <f t="shared" si="55"/>
        <v>0</v>
      </c>
      <c r="N70" s="31">
        <f t="shared" si="62"/>
        <v>18997600</v>
      </c>
      <c r="O70" s="25">
        <f t="shared" si="63"/>
        <v>6.7776147773521984</v>
      </c>
    </row>
    <row r="71" spans="1:15" x14ac:dyDescent="0.25">
      <c r="A71" s="6" t="s">
        <v>62</v>
      </c>
      <c r="B71" s="7" t="s">
        <v>63</v>
      </c>
      <c r="C71" s="10">
        <v>236382900</v>
      </c>
      <c r="D71" s="10">
        <v>256734400</v>
      </c>
      <c r="E71" s="25">
        <f t="shared" si="0"/>
        <v>2.0734094623292698</v>
      </c>
      <c r="F71" s="31">
        <f t="shared" si="49"/>
        <v>20351500</v>
      </c>
      <c r="G71" s="25">
        <f t="shared" si="51"/>
        <v>8.6095483218117721</v>
      </c>
      <c r="H71" s="34">
        <v>256734400</v>
      </c>
      <c r="I71" s="31">
        <f t="shared" si="59"/>
        <v>0</v>
      </c>
      <c r="J71" s="25">
        <f t="shared" si="60"/>
        <v>0</v>
      </c>
      <c r="K71" s="34">
        <v>256734400</v>
      </c>
      <c r="L71" s="31">
        <f t="shared" si="61"/>
        <v>0</v>
      </c>
      <c r="M71" s="25">
        <f t="shared" si="55"/>
        <v>0</v>
      </c>
      <c r="N71" s="31">
        <f t="shared" si="62"/>
        <v>20351500</v>
      </c>
      <c r="O71" s="25">
        <f t="shared" si="63"/>
        <v>8.6095483218117721</v>
      </c>
    </row>
    <row r="72" spans="1:15" x14ac:dyDescent="0.25">
      <c r="A72" s="6" t="s">
        <v>32</v>
      </c>
      <c r="B72" s="7" t="s">
        <v>33</v>
      </c>
      <c r="C72" s="10">
        <v>41553600</v>
      </c>
      <c r="D72" s="10">
        <v>34551100</v>
      </c>
      <c r="E72" s="25">
        <f t="shared" ref="E72:E79" si="64">D72/12382233450*100</f>
        <v>0.27903770462347405</v>
      </c>
      <c r="F72" s="31">
        <f t="shared" si="49"/>
        <v>-7002500</v>
      </c>
      <c r="G72" s="25">
        <f t="shared" si="51"/>
        <v>-16.851728851411181</v>
      </c>
      <c r="H72" s="34">
        <v>75235400</v>
      </c>
      <c r="I72" s="31">
        <f t="shared" si="59"/>
        <v>40684300</v>
      </c>
      <c r="J72" s="25">
        <f t="shared" si="60"/>
        <v>117.75109909670024</v>
      </c>
      <c r="K72" s="34">
        <v>77875700</v>
      </c>
      <c r="L72" s="31">
        <f t="shared" si="61"/>
        <v>2640300</v>
      </c>
      <c r="M72" s="25">
        <f t="shared" si="55"/>
        <v>3.5093852096220672</v>
      </c>
      <c r="N72" s="31">
        <f t="shared" si="62"/>
        <v>36322100</v>
      </c>
      <c r="O72" s="25">
        <f t="shared" si="63"/>
        <v>87.410236417542649</v>
      </c>
    </row>
    <row r="73" spans="1:15" x14ac:dyDescent="0.25">
      <c r="A73" s="6" t="s">
        <v>64</v>
      </c>
      <c r="B73" s="7" t="s">
        <v>65</v>
      </c>
      <c r="C73" s="10">
        <v>44774600</v>
      </c>
      <c r="D73" s="10">
        <v>30516800</v>
      </c>
      <c r="E73" s="25">
        <f t="shared" si="64"/>
        <v>0.24645634507884359</v>
      </c>
      <c r="F73" s="31">
        <f t="shared" si="49"/>
        <v>-14257800</v>
      </c>
      <c r="G73" s="25">
        <f t="shared" si="51"/>
        <v>-31.843500556118869</v>
      </c>
      <c r="H73" s="34">
        <v>22571700</v>
      </c>
      <c r="I73" s="31">
        <f t="shared" si="59"/>
        <v>-7945100</v>
      </c>
      <c r="J73" s="25">
        <f t="shared" si="60"/>
        <v>-26.03516751428721</v>
      </c>
      <c r="K73" s="34">
        <v>44755000</v>
      </c>
      <c r="L73" s="31">
        <f t="shared" si="61"/>
        <v>22183300</v>
      </c>
      <c r="M73" s="25">
        <f t="shared" si="55"/>
        <v>98.279261198757752</v>
      </c>
      <c r="N73" s="31">
        <f t="shared" si="62"/>
        <v>-19600</v>
      </c>
      <c r="O73" s="25">
        <f t="shared" si="63"/>
        <v>-4.3774818758848255E-2</v>
      </c>
    </row>
    <row r="74" spans="1:15" x14ac:dyDescent="0.25">
      <c r="A74" s="6" t="s">
        <v>69</v>
      </c>
      <c r="B74" s="7" t="s">
        <v>70</v>
      </c>
      <c r="C74" s="10">
        <v>255856540</v>
      </c>
      <c r="D74" s="10">
        <v>258816500</v>
      </c>
      <c r="E74" s="25">
        <f t="shared" si="64"/>
        <v>2.0902246839805785</v>
      </c>
      <c r="F74" s="31">
        <f t="shared" si="49"/>
        <v>2959960</v>
      </c>
      <c r="G74" s="25">
        <f t="shared" si="51"/>
        <v>1.1568826812087707</v>
      </c>
      <c r="H74" s="34">
        <v>241516500</v>
      </c>
      <c r="I74" s="31">
        <f t="shared" si="59"/>
        <v>-17300000</v>
      </c>
      <c r="J74" s="25">
        <f t="shared" si="60"/>
        <v>-6.684272447853985</v>
      </c>
      <c r="K74" s="34">
        <v>245919600</v>
      </c>
      <c r="L74" s="31">
        <f t="shared" si="61"/>
        <v>4403100</v>
      </c>
      <c r="M74" s="25">
        <f t="shared" si="55"/>
        <v>1.823105253678321</v>
      </c>
      <c r="N74" s="31">
        <f t="shared" si="62"/>
        <v>-9936940</v>
      </c>
      <c r="O74" s="25">
        <f t="shared" si="63"/>
        <v>-3.8837936290391468</v>
      </c>
    </row>
    <row r="75" spans="1:15" x14ac:dyDescent="0.25">
      <c r="A75" s="6" t="s">
        <v>71</v>
      </c>
      <c r="B75" s="7" t="s">
        <v>72</v>
      </c>
      <c r="C75" s="10">
        <v>145635300</v>
      </c>
      <c r="D75" s="10">
        <v>149358100</v>
      </c>
      <c r="E75" s="25">
        <f t="shared" si="64"/>
        <v>1.2062290749331654</v>
      </c>
      <c r="F75" s="31">
        <f t="shared" si="49"/>
        <v>3722800</v>
      </c>
      <c r="G75" s="25">
        <f t="shared" si="51"/>
        <v>2.5562483820886825</v>
      </c>
      <c r="H75" s="34">
        <v>153235100</v>
      </c>
      <c r="I75" s="31">
        <f t="shared" si="59"/>
        <v>3877000</v>
      </c>
      <c r="J75" s="25">
        <f t="shared" si="60"/>
        <v>2.595774852518872</v>
      </c>
      <c r="K75" s="34">
        <v>152018800</v>
      </c>
      <c r="L75" s="31">
        <f t="shared" si="61"/>
        <v>-1216300</v>
      </c>
      <c r="M75" s="25">
        <f t="shared" si="55"/>
        <v>-0.79374764659010566</v>
      </c>
      <c r="N75" s="31">
        <f t="shared" si="62"/>
        <v>6383500</v>
      </c>
      <c r="O75" s="25">
        <f t="shared" si="63"/>
        <v>4.3832092906046682</v>
      </c>
    </row>
    <row r="76" spans="1:15" x14ac:dyDescent="0.25">
      <c r="A76" s="6" t="s">
        <v>82</v>
      </c>
      <c r="B76" s="7" t="s">
        <v>81</v>
      </c>
      <c r="C76" s="10">
        <v>265221000</v>
      </c>
      <c r="D76" s="10">
        <v>124834155</v>
      </c>
      <c r="E76" s="25">
        <f t="shared" si="64"/>
        <v>1.0081715508279325</v>
      </c>
      <c r="F76" s="31">
        <f t="shared" si="49"/>
        <v>-140386845</v>
      </c>
      <c r="G76" s="25">
        <f t="shared" si="51"/>
        <v>-52.932024613435587</v>
      </c>
      <c r="H76" s="34">
        <v>155085130</v>
      </c>
      <c r="I76" s="31">
        <f t="shared" si="59"/>
        <v>30250975</v>
      </c>
      <c r="J76" s="25">
        <f t="shared" si="60"/>
        <v>24.232931283910247</v>
      </c>
      <c r="K76" s="34">
        <v>39705460</v>
      </c>
      <c r="L76" s="31">
        <f t="shared" si="61"/>
        <v>-115379670</v>
      </c>
      <c r="M76" s="25">
        <f t="shared" si="55"/>
        <v>-74.397635672743093</v>
      </c>
      <c r="N76" s="31">
        <f t="shared" si="62"/>
        <v>-225515540</v>
      </c>
      <c r="O76" s="25">
        <f t="shared" si="63"/>
        <v>-85.029292552248876</v>
      </c>
    </row>
    <row r="77" spans="1:15" x14ac:dyDescent="0.25">
      <c r="A77" s="6" t="s">
        <v>80</v>
      </c>
      <c r="B77" s="7" t="s">
        <v>79</v>
      </c>
      <c r="C77" s="10">
        <v>7566800</v>
      </c>
      <c r="D77" s="10">
        <v>7566800</v>
      </c>
      <c r="E77" s="25">
        <f t="shared" si="64"/>
        <v>6.1110138413680119E-2</v>
      </c>
      <c r="F77" s="31">
        <f t="shared" si="49"/>
        <v>0</v>
      </c>
      <c r="G77" s="25">
        <f t="shared" si="51"/>
        <v>0</v>
      </c>
      <c r="H77" s="34">
        <v>7566800</v>
      </c>
      <c r="I77" s="31">
        <f t="shared" si="59"/>
        <v>0</v>
      </c>
      <c r="J77" s="25">
        <f t="shared" si="60"/>
        <v>0</v>
      </c>
      <c r="K77" s="34">
        <v>7566800</v>
      </c>
      <c r="L77" s="31">
        <f t="shared" si="61"/>
        <v>0</v>
      </c>
      <c r="M77" s="25">
        <f t="shared" si="55"/>
        <v>0</v>
      </c>
      <c r="N77" s="31">
        <f t="shared" si="62"/>
        <v>0</v>
      </c>
      <c r="O77" s="25">
        <f t="shared" si="63"/>
        <v>0</v>
      </c>
    </row>
    <row r="78" spans="1:15" x14ac:dyDescent="0.25">
      <c r="A78" s="6" t="s">
        <v>34</v>
      </c>
      <c r="B78" s="7" t="s">
        <v>35</v>
      </c>
      <c r="C78" s="10">
        <v>249602200</v>
      </c>
      <c r="D78" s="10">
        <v>32102200</v>
      </c>
      <c r="E78" s="25">
        <f t="shared" si="64"/>
        <v>0.25926017410049718</v>
      </c>
      <c r="F78" s="31">
        <f t="shared" si="49"/>
        <v>-217500000</v>
      </c>
      <c r="G78" s="25">
        <f t="shared" si="51"/>
        <v>-87.138655027880361</v>
      </c>
      <c r="H78" s="34">
        <v>28102200</v>
      </c>
      <c r="I78" s="31">
        <f t="shared" si="59"/>
        <v>-4000000</v>
      </c>
      <c r="J78" s="25">
        <f t="shared" si="60"/>
        <v>-12.460205219579962</v>
      </c>
      <c r="K78" s="34">
        <v>30102200</v>
      </c>
      <c r="L78" s="31">
        <f t="shared" si="61"/>
        <v>2000000</v>
      </c>
      <c r="M78" s="25">
        <f t="shared" si="55"/>
        <v>7.1168805289265578</v>
      </c>
      <c r="N78" s="31">
        <f t="shared" si="62"/>
        <v>-219500000</v>
      </c>
      <c r="O78" s="25">
        <f t="shared" si="63"/>
        <v>-87.939930016642478</v>
      </c>
    </row>
    <row r="79" spans="1:15" x14ac:dyDescent="0.25">
      <c r="A79" s="6" t="s">
        <v>36</v>
      </c>
      <c r="B79" s="7" t="s">
        <v>37</v>
      </c>
      <c r="C79" s="10">
        <v>0</v>
      </c>
      <c r="D79" s="10">
        <v>2138700</v>
      </c>
      <c r="E79" s="25">
        <f t="shared" si="64"/>
        <v>1.7272328200208503E-2</v>
      </c>
      <c r="F79" s="31">
        <f t="shared" si="49"/>
        <v>2138700</v>
      </c>
      <c r="G79" s="25">
        <v>0</v>
      </c>
      <c r="H79" s="34">
        <v>747700</v>
      </c>
      <c r="I79" s="31">
        <f t="shared" si="59"/>
        <v>-1391000</v>
      </c>
      <c r="J79" s="25">
        <f t="shared" si="60"/>
        <v>-65.039509982699769</v>
      </c>
      <c r="K79" s="34">
        <v>502500</v>
      </c>
      <c r="L79" s="31">
        <f t="shared" si="61"/>
        <v>-245200</v>
      </c>
      <c r="M79" s="25">
        <f t="shared" si="55"/>
        <v>-32.793901297311763</v>
      </c>
      <c r="N79" s="31">
        <f t="shared" si="62"/>
        <v>502500</v>
      </c>
      <c r="O79" s="25">
        <v>0</v>
      </c>
    </row>
    <row r="80" spans="1:15" x14ac:dyDescent="0.25">
      <c r="A80" s="12" t="s">
        <v>75</v>
      </c>
      <c r="B80" s="13"/>
      <c r="C80" s="17">
        <f>C7+C11+C28+C33+C38+C46+C50+C56+C65</f>
        <v>10952876531</v>
      </c>
      <c r="D80" s="17">
        <f>D7+D11+D28+D33+D38+D46+D50+D56+D65</f>
        <v>12382233450</v>
      </c>
      <c r="E80" s="35">
        <v>100</v>
      </c>
      <c r="F80" s="27">
        <f t="shared" ref="F80" si="65">D80-C80</f>
        <v>1429356919</v>
      </c>
      <c r="G80" s="24">
        <f t="shared" si="51"/>
        <v>13.050059634603571</v>
      </c>
      <c r="H80" s="17">
        <f>H7+H11+H28+H33+H38+H46+H50+H56+H65</f>
        <v>11214027575</v>
      </c>
      <c r="I80" s="27">
        <f t="shared" si="52"/>
        <v>-1168205875</v>
      </c>
      <c r="J80" s="24">
        <f t="shared" si="53"/>
        <v>-9.4345327902051395</v>
      </c>
      <c r="K80" s="17">
        <f>K7+K11+K28+K33+K38+K46+K50+K56+K65</f>
        <v>8518653192</v>
      </c>
      <c r="L80" s="27">
        <f t="shared" si="54"/>
        <v>-2695374383</v>
      </c>
      <c r="M80" s="24">
        <f t="shared" si="55"/>
        <v>-24.035738854512317</v>
      </c>
      <c r="N80" s="27">
        <f t="shared" si="56"/>
        <v>-2434223339</v>
      </c>
      <c r="O80" s="24">
        <f t="shared" si="57"/>
        <v>-22.224511817607024</v>
      </c>
    </row>
    <row r="82" spans="4:14" x14ac:dyDescent="0.25">
      <c r="D82" s="23"/>
    </row>
    <row r="83" spans="4:14" x14ac:dyDescent="0.25">
      <c r="F83" s="32"/>
      <c r="I83" s="23"/>
      <c r="L83" s="23"/>
      <c r="N83" s="23"/>
    </row>
  </sheetData>
  <mergeCells count="12">
    <mergeCell ref="N1:O1"/>
    <mergeCell ref="F4:G4"/>
    <mergeCell ref="I4:J4"/>
    <mergeCell ref="L4:M4"/>
    <mergeCell ref="N4:O4"/>
    <mergeCell ref="A2:O2"/>
    <mergeCell ref="B4:B5"/>
    <mergeCell ref="C4:C5"/>
    <mergeCell ref="H4:H5"/>
    <mergeCell ref="K4:K5"/>
    <mergeCell ref="D4:E4"/>
    <mergeCell ref="A4:A5"/>
  </mergeCells>
  <pageMargins left="0.70866141732283472" right="0.70866141732283472" top="0.98425196850393704" bottom="0.74803149606299213" header="0.31496062992125984" footer="0.31496062992125984"/>
  <pageSetup paperSize="9" scale="45" fitToHeight="2" orientation="landscape" r:id="rId1"/>
  <headerFooter>
    <oddHeader>&amp;C&amp;P</oddHeader>
  </headerFooter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4</vt:lpstr>
      <vt:lpstr>'приложение № 4'!Заголовки_для_печати</vt:lpstr>
      <vt:lpstr>'приложение №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2021-12-14T05:44:48Z</cp:lastPrinted>
  <dcterms:created xsi:type="dcterms:W3CDTF">2013-11-26T13:36:57Z</dcterms:created>
  <dcterms:modified xsi:type="dcterms:W3CDTF">2021-12-14T05:45:47Z</dcterms:modified>
</cp:coreProperties>
</file>