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2 квартал 2021 года\На сайт 1 полугодие проект постановления\"/>
    </mc:Choice>
  </mc:AlternateContent>
  <bookViews>
    <workbookView xWindow="0" yWindow="0" windowWidth="23040" windowHeight="8808"/>
  </bookViews>
  <sheets>
    <sheet name="2021" sheetId="3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'2021'!$A$4:$IJ$4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>#REF!</definedName>
    <definedName name="елена">[1]доходы!#REF!</definedName>
    <definedName name="жжжжжжжж">#REF!</definedName>
    <definedName name="_xlnm.Print_Titles" localSheetId="0">'2021'!$4:$4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L57" i="3" l="1"/>
  <c r="K57" i="3"/>
  <c r="J57" i="3"/>
  <c r="I57" i="3"/>
  <c r="H57" i="3"/>
  <c r="G57" i="3"/>
  <c r="F56" i="3"/>
  <c r="E56" i="3"/>
  <c r="I56" i="3" s="1"/>
  <c r="D56" i="3"/>
  <c r="C56" i="3"/>
  <c r="L55" i="3"/>
  <c r="K55" i="3"/>
  <c r="J55" i="3"/>
  <c r="I55" i="3"/>
  <c r="H55" i="3"/>
  <c r="G55" i="3"/>
  <c r="L54" i="3"/>
  <c r="K54" i="3"/>
  <c r="J54" i="3"/>
  <c r="I54" i="3"/>
  <c r="H54" i="3"/>
  <c r="G54" i="3"/>
  <c r="F53" i="3"/>
  <c r="E53" i="3"/>
  <c r="D53" i="3"/>
  <c r="C53" i="3"/>
  <c r="L52" i="3"/>
  <c r="K52" i="3"/>
  <c r="J52" i="3"/>
  <c r="I52" i="3"/>
  <c r="H52" i="3"/>
  <c r="G52" i="3"/>
  <c r="L50" i="3"/>
  <c r="K50" i="3"/>
  <c r="J50" i="3"/>
  <c r="I50" i="3"/>
  <c r="H50" i="3"/>
  <c r="G50" i="3"/>
  <c r="L49" i="3"/>
  <c r="K49" i="3"/>
  <c r="J49" i="3"/>
  <c r="I49" i="3"/>
  <c r="H49" i="3"/>
  <c r="G49" i="3"/>
  <c r="F48" i="3"/>
  <c r="E48" i="3"/>
  <c r="D48" i="3"/>
  <c r="C48" i="3"/>
  <c r="L47" i="3"/>
  <c r="K47" i="3"/>
  <c r="J47" i="3"/>
  <c r="I47" i="3"/>
  <c r="H47" i="3"/>
  <c r="G47" i="3"/>
  <c r="L46" i="3"/>
  <c r="K46" i="3"/>
  <c r="J46" i="3"/>
  <c r="I46" i="3"/>
  <c r="H46" i="3"/>
  <c r="G46" i="3"/>
  <c r="L45" i="3"/>
  <c r="K45" i="3"/>
  <c r="J45" i="3"/>
  <c r="I45" i="3"/>
  <c r="H45" i="3"/>
  <c r="G45" i="3"/>
  <c r="L44" i="3"/>
  <c r="K44" i="3"/>
  <c r="J44" i="3"/>
  <c r="I44" i="3"/>
  <c r="H44" i="3"/>
  <c r="G44" i="3"/>
  <c r="F43" i="3"/>
  <c r="E43" i="3"/>
  <c r="D43" i="3"/>
  <c r="C43" i="3"/>
  <c r="K42" i="3"/>
  <c r="J42" i="3"/>
  <c r="H42" i="3"/>
  <c r="G42" i="3"/>
  <c r="F41" i="3"/>
  <c r="E41" i="3"/>
  <c r="D41" i="3"/>
  <c r="C41" i="3"/>
  <c r="L40" i="3"/>
  <c r="K40" i="3"/>
  <c r="J40" i="3"/>
  <c r="I40" i="3"/>
  <c r="H40" i="3"/>
  <c r="G40" i="3"/>
  <c r="L39" i="3"/>
  <c r="K39" i="3"/>
  <c r="J39" i="3"/>
  <c r="I39" i="3"/>
  <c r="H39" i="3"/>
  <c r="G39" i="3"/>
  <c r="F38" i="3"/>
  <c r="E38" i="3"/>
  <c r="D38" i="3"/>
  <c r="C38" i="3"/>
  <c r="L37" i="3"/>
  <c r="K37" i="3"/>
  <c r="J37" i="3"/>
  <c r="I37" i="3"/>
  <c r="H37" i="3"/>
  <c r="G37" i="3"/>
  <c r="L36" i="3"/>
  <c r="K36" i="3"/>
  <c r="J36" i="3"/>
  <c r="I36" i="3"/>
  <c r="H36" i="3"/>
  <c r="G36" i="3"/>
  <c r="L35" i="3"/>
  <c r="K35" i="3"/>
  <c r="J35" i="3"/>
  <c r="I35" i="3"/>
  <c r="H35" i="3"/>
  <c r="G35" i="3"/>
  <c r="L34" i="3"/>
  <c r="K34" i="3"/>
  <c r="J34" i="3"/>
  <c r="I34" i="3"/>
  <c r="H34" i="3"/>
  <c r="G34" i="3"/>
  <c r="L33" i="3"/>
  <c r="K33" i="3"/>
  <c r="J33" i="3"/>
  <c r="I33" i="3"/>
  <c r="H33" i="3"/>
  <c r="G33" i="3"/>
  <c r="F32" i="3"/>
  <c r="E32" i="3"/>
  <c r="D32" i="3"/>
  <c r="C32" i="3"/>
  <c r="K31" i="3"/>
  <c r="J31" i="3"/>
  <c r="H31" i="3"/>
  <c r="G31" i="3"/>
  <c r="F30" i="3"/>
  <c r="E30" i="3"/>
  <c r="D30" i="3"/>
  <c r="C30" i="3"/>
  <c r="L29" i="3"/>
  <c r="K29" i="3"/>
  <c r="J29" i="3"/>
  <c r="I29" i="3"/>
  <c r="H29" i="3"/>
  <c r="G29" i="3"/>
  <c r="L28" i="3"/>
  <c r="K28" i="3"/>
  <c r="J28" i="3"/>
  <c r="I28" i="3"/>
  <c r="H28" i="3"/>
  <c r="G28" i="3"/>
  <c r="L27" i="3"/>
  <c r="K27" i="3"/>
  <c r="J27" i="3"/>
  <c r="I27" i="3"/>
  <c r="H27" i="3"/>
  <c r="G27" i="3"/>
  <c r="L26" i="3"/>
  <c r="K26" i="3"/>
  <c r="J26" i="3"/>
  <c r="I26" i="3"/>
  <c r="H26" i="3"/>
  <c r="G26" i="3"/>
  <c r="F25" i="3"/>
  <c r="E25" i="3"/>
  <c r="D25" i="3"/>
  <c r="C25" i="3"/>
  <c r="L24" i="3"/>
  <c r="K24" i="3"/>
  <c r="J24" i="3"/>
  <c r="I24" i="3"/>
  <c r="H24" i="3"/>
  <c r="G24" i="3"/>
  <c r="L23" i="3"/>
  <c r="K23" i="3"/>
  <c r="J23" i="3"/>
  <c r="I23" i="3"/>
  <c r="H23" i="3"/>
  <c r="G23" i="3"/>
  <c r="L22" i="3"/>
  <c r="K22" i="3"/>
  <c r="J22" i="3"/>
  <c r="I22" i="3"/>
  <c r="H22" i="3"/>
  <c r="G22" i="3"/>
  <c r="L21" i="3"/>
  <c r="K21" i="3"/>
  <c r="J21" i="3"/>
  <c r="I21" i="3"/>
  <c r="H21" i="3"/>
  <c r="G21" i="3"/>
  <c r="L20" i="3"/>
  <c r="K20" i="3"/>
  <c r="J20" i="3"/>
  <c r="I20" i="3"/>
  <c r="H20" i="3"/>
  <c r="G20" i="3"/>
  <c r="F19" i="3"/>
  <c r="E19" i="3"/>
  <c r="D19" i="3"/>
  <c r="C19" i="3"/>
  <c r="L18" i="3"/>
  <c r="K18" i="3"/>
  <c r="J18" i="3"/>
  <c r="I18" i="3"/>
  <c r="H18" i="3"/>
  <c r="G18" i="3"/>
  <c r="L17" i="3"/>
  <c r="K17" i="3"/>
  <c r="J17" i="3"/>
  <c r="I17" i="3"/>
  <c r="H17" i="3"/>
  <c r="G17" i="3"/>
  <c r="L16" i="3"/>
  <c r="K16" i="3"/>
  <c r="J16" i="3"/>
  <c r="I16" i="3"/>
  <c r="H16" i="3"/>
  <c r="G16" i="3"/>
  <c r="F15" i="3"/>
  <c r="E15" i="3"/>
  <c r="D15" i="3"/>
  <c r="C15" i="3"/>
  <c r="L14" i="3"/>
  <c r="K14" i="3"/>
  <c r="J14" i="3"/>
  <c r="I14" i="3"/>
  <c r="H14" i="3"/>
  <c r="G14" i="3"/>
  <c r="K13" i="3"/>
  <c r="J13" i="3"/>
  <c r="I13" i="3"/>
  <c r="H13" i="3"/>
  <c r="G13" i="3"/>
  <c r="L11" i="3"/>
  <c r="K11" i="3"/>
  <c r="J11" i="3"/>
  <c r="I11" i="3"/>
  <c r="H11" i="3"/>
  <c r="G11" i="3"/>
  <c r="K10" i="3"/>
  <c r="J10" i="3"/>
  <c r="H10" i="3"/>
  <c r="G10" i="3"/>
  <c r="L9" i="3"/>
  <c r="K9" i="3"/>
  <c r="J9" i="3"/>
  <c r="I9" i="3"/>
  <c r="H9" i="3"/>
  <c r="G9" i="3"/>
  <c r="L8" i="3"/>
  <c r="K8" i="3"/>
  <c r="J8" i="3"/>
  <c r="I8" i="3"/>
  <c r="H8" i="3"/>
  <c r="G8" i="3"/>
  <c r="L7" i="3"/>
  <c r="K7" i="3"/>
  <c r="J7" i="3"/>
  <c r="I7" i="3"/>
  <c r="H7" i="3"/>
  <c r="G7" i="3"/>
  <c r="F6" i="3"/>
  <c r="E6" i="3"/>
  <c r="D6" i="3"/>
  <c r="C6" i="3"/>
  <c r="H19" i="3" l="1"/>
  <c r="G19" i="3"/>
  <c r="K15" i="3"/>
  <c r="H30" i="3"/>
  <c r="K41" i="3"/>
  <c r="H56" i="3"/>
  <c r="G30" i="3"/>
  <c r="I15" i="3"/>
  <c r="K19" i="3"/>
  <c r="G56" i="3"/>
  <c r="G53" i="3"/>
  <c r="G41" i="3"/>
  <c r="I38" i="3"/>
  <c r="I32" i="3"/>
  <c r="I25" i="3"/>
  <c r="I19" i="3"/>
  <c r="H15" i="3"/>
  <c r="K6" i="3"/>
  <c r="J32" i="3"/>
  <c r="H41" i="3"/>
  <c r="J53" i="3"/>
  <c r="G6" i="3"/>
  <c r="L15" i="3"/>
  <c r="L19" i="3"/>
  <c r="J38" i="3"/>
  <c r="L43" i="3"/>
  <c r="J48" i="3"/>
  <c r="L56" i="3"/>
  <c r="H53" i="3"/>
  <c r="K53" i="3"/>
  <c r="F5" i="3"/>
  <c r="I53" i="3"/>
  <c r="L53" i="3"/>
  <c r="H48" i="3"/>
  <c r="L48" i="3"/>
  <c r="I48" i="3"/>
  <c r="G48" i="3"/>
  <c r="K48" i="3"/>
  <c r="H43" i="3"/>
  <c r="I43" i="3"/>
  <c r="G43" i="3"/>
  <c r="J41" i="3"/>
  <c r="G38" i="3"/>
  <c r="K38" i="3"/>
  <c r="H38" i="3"/>
  <c r="L38" i="3"/>
  <c r="G32" i="3"/>
  <c r="K32" i="3"/>
  <c r="H32" i="3"/>
  <c r="L32" i="3"/>
  <c r="K30" i="3"/>
  <c r="G25" i="3"/>
  <c r="H25" i="3"/>
  <c r="L25" i="3"/>
  <c r="J19" i="3"/>
  <c r="D5" i="3"/>
  <c r="E5" i="3"/>
  <c r="J15" i="3"/>
  <c r="L6" i="3"/>
  <c r="C5" i="3"/>
  <c r="H6" i="3"/>
  <c r="G15" i="3"/>
  <c r="I6" i="3"/>
  <c r="J25" i="3"/>
  <c r="J56" i="3"/>
  <c r="J6" i="3"/>
  <c r="K25" i="3"/>
  <c r="J30" i="3"/>
  <c r="K43" i="3"/>
  <c r="K56" i="3"/>
  <c r="J43" i="3"/>
  <c r="G5" i="3" l="1"/>
  <c r="H5" i="3"/>
  <c r="I5" i="3"/>
  <c r="L5" i="3"/>
  <c r="K5" i="3"/>
  <c r="J5" i="3"/>
</calcChain>
</file>

<file path=xl/sharedStrings.xml><?xml version="1.0" encoding="utf-8"?>
<sst xmlns="http://schemas.openxmlformats.org/spreadsheetml/2006/main" count="119" uniqueCount="119">
  <si>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</si>
  <si>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</si>
  <si>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</si>
  <si>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</si>
  <si>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</si>
  <si>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</si>
  <si>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</si>
  <si>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</si>
  <si>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</si>
  <si>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</si>
  <si>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</si>
  <si>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</si>
  <si>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</si>
  <si>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</si>
  <si>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</si>
  <si>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</si>
  <si>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</si>
  <si>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</si>
  <si>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</si>
  <si>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</si>
  <si>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</si>
  <si>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</si>
  <si>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</si>
  <si>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</si>
  <si>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</si>
  <si>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</si>
  <si>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</si>
  <si>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</si>
  <si>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</si>
  <si>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</si>
  <si>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</si>
  <si>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</si>
  <si>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</si>
  <si>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</si>
  <si>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</si>
  <si>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</si>
  <si>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</si>
  <si>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</si>
  <si>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</si>
  <si>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</si>
  <si>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</si>
  <si>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</si>
  <si>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</si>
  <si>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</si>
  <si>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</si>
  <si>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</si>
  <si>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</si>
  <si>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</si>
  <si>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</si>
  <si>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</si>
  <si>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</si>
  <si>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</si>
  <si>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</si>
  <si>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</si>
  <si>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</si>
  <si>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</si>
  <si>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</si>
  <si>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</si>
  <si>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</si>
  <si>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</si>
  <si>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</si>
  <si>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</si>
  <si>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</si>
  <si>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</si>
  <si>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</si>
  <si>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</si>
  <si>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</si>
  <si>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</si>
  <si>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</si>
  <si>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</si>
  <si>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</si>
  <si>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</si>
  <si>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</si>
  <si>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</si>
  <si>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</si>
  <si>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</si>
  <si>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</si>
  <si>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</si>
  <si>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</si>
  <si>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</si>
  <si>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</si>
  <si>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</si>
  <si>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</si>
  <si>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</si>
  <si>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</si>
  <si>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</si>
  <si>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</si>
  <si>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</si>
  <si>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</si>
  <si>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</si>
  <si>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</si>
  <si>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</si>
  <si>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</si>
  <si>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</si>
  <si>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</si>
  <si>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</si>
  <si>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</si>
  <si>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</si>
  <si>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</si>
  <si>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</si>
  <si>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</si>
  <si>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</si>
  <si>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</si>
  <si>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</si>
  <si>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</si>
  <si>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</si>
  <si>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</si>
  <si>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Обеспечение проведения выборов и референдумов</t>
  </si>
  <si>
    <t>0107</t>
  </si>
  <si>
    <t>Первоначальный план на 2021год, руб.</t>
  </si>
  <si>
    <t>Уточненный план на 2021 год, руб.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</si>
  <si>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</si>
  <si>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</si>
  <si>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</si>
  <si>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</si>
  <si>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Анализ исполнения расходов бюджета города Нефтеюганска за 1 полугодие 2021 года по разделам, подразделам классификации расходов</t>
  </si>
  <si>
    <t xml:space="preserve">План 1 поугодия  2021 года </t>
  </si>
  <si>
    <t xml:space="preserve">Отклонение от плана                              1 полугодия                   (гр.5-гр.6),  руб. </t>
  </si>
  <si>
    <t>% исполнения к плану 1 полугодия     (гр.6/гр.5)*100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</si>
</sst>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J57"/>
  <sheetViews>
    <sheetView tabSelected="1" zoomScale="75" zoomScaleNormal="75" workbookViewId="0">
      <selection activeCell="D15" sqref="D15:F55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1" customWidth="1"/>
    <col min="5" max="5" width="20.33203125" style="1" customWidth="1"/>
    <col min="6" max="6" width="20.44140625" style="1" customWidth="1"/>
    <col min="7" max="7" width="21.109375" style="1" customWidth="1"/>
    <col min="8" max="8" width="21.88671875" style="1" customWidth="1"/>
    <col min="9" max="9" width="18.33203125" style="1" customWidth="1"/>
    <col min="10" max="10" width="15.33203125" style="1" customWidth="1"/>
    <col min="11" max="11" width="17.5546875" style="1" customWidth="1"/>
    <col min="12" max="12" width="16.6640625" style="1" customWidth="1"/>
    <col min="13" max="16384" width="9.109375" style="1"/>
  </cols>
  <sheetData>
    <row r="1" spans="1:244" customFormat="1" ht="36" customHeight="1" x14ac:dyDescent="0.25">
      <c r="A1" s="17" t="s">
        <v>115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44" customFormat="1" x14ac:dyDescent="0.35">
      <c r="A2" s="1"/>
      <c r="B2" s="1"/>
      <c r="C2" s="10"/>
      <c r="D2" s="5"/>
      <c r="E2" s="5"/>
      <c r="G2" s="6"/>
      <c r="K2" s="5"/>
      <c r="L2" s="5"/>
    </row>
    <row r="3" spans="1:244" customFormat="1" ht="85.5" customHeight="1" x14ac:dyDescent="0.35">
      <c r="A3" s="7" t="s">
        <v>97</v>
      </c>
      <c r="B3" s="7" t="s">
        <v>96</v>
      </c>
      <c r="C3" s="8" t="s">
        <v>109</v>
      </c>
      <c r="D3" s="9" t="s">
        <v>110</v>
      </c>
      <c r="E3" s="9" t="s">
        <v>116</v>
      </c>
      <c r="F3" s="9" t="s">
        <v>98</v>
      </c>
      <c r="G3" s="9" t="s">
        <v>99</v>
      </c>
      <c r="H3" s="9" t="s">
        <v>100</v>
      </c>
      <c r="I3" s="9" t="s">
        <v>117</v>
      </c>
      <c r="J3" s="9" t="s">
        <v>101</v>
      </c>
      <c r="K3" s="9" t="s">
        <v>102</v>
      </c>
      <c r="L3" s="9" t="s">
        <v>118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x14ac:dyDescent="0.35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x14ac:dyDescent="0.35">
      <c r="A5" s="3" t="s">
        <v>95</v>
      </c>
      <c r="B5" s="2" t="s">
        <v>94</v>
      </c>
      <c r="C5" s="12">
        <f>C6+C15+C19+C25+C30+C32+C38+C41+C43+C48+C53+C56</f>
        <v>10952876531</v>
      </c>
      <c r="D5" s="12">
        <f>D6+D15+D19+D25+D30+D32+D38+D41+D43+D48+D53+D56</f>
        <v>12145054930.580002</v>
      </c>
      <c r="E5" s="12">
        <f>E6+E15+E19+E25+E30+E32+E38+E41+E43+E48+E53+E56</f>
        <v>4820363928.75</v>
      </c>
      <c r="F5" s="12">
        <f>F6+F15+F19+F25+F30+F32+F38+F41+F43+F48+F53+F56</f>
        <v>3917590347.98</v>
      </c>
      <c r="G5" s="13">
        <f>C5-F5</f>
        <v>7035286183.0200005</v>
      </c>
      <c r="H5" s="13">
        <f>D5-F5</f>
        <v>8227464582.6000023</v>
      </c>
      <c r="I5" s="13">
        <f>E5-F5</f>
        <v>902773580.76999998</v>
      </c>
      <c r="J5" s="13">
        <f>F5/C5*100</f>
        <v>35.767684743747616</v>
      </c>
      <c r="K5" s="14">
        <f>F5/D5*100</f>
        <v>32.256670475124075</v>
      </c>
      <c r="L5" s="14">
        <f>F5/E5*100</f>
        <v>81.2716717220124</v>
      </c>
    </row>
    <row r="6" spans="1:244" x14ac:dyDescent="0.35">
      <c r="A6" s="3" t="s">
        <v>93</v>
      </c>
      <c r="B6" s="2" t="s">
        <v>92</v>
      </c>
      <c r="C6" s="12">
        <f>SUM(C7:C14)</f>
        <v>750041303</v>
      </c>
      <c r="D6" s="12">
        <f t="shared" ref="D6:F6" si="0">SUM(D7:D14)</f>
        <v>832299888</v>
      </c>
      <c r="E6" s="12">
        <f t="shared" si="0"/>
        <v>427221991</v>
      </c>
      <c r="F6" s="12">
        <f t="shared" si="0"/>
        <v>341972237</v>
      </c>
      <c r="G6" s="13">
        <f t="shared" ref="G6:G57" si="1">C6-F6</f>
        <v>408069066</v>
      </c>
      <c r="H6" s="13">
        <f t="shared" ref="H6:H57" si="2">D6-F6</f>
        <v>490327651</v>
      </c>
      <c r="I6" s="13">
        <f t="shared" ref="I6:I57" si="3">E6-F6</f>
        <v>85249754</v>
      </c>
      <c r="J6" s="13">
        <f t="shared" ref="J6:J57" si="4">F6/C6*100</f>
        <v>45.593787386399434</v>
      </c>
      <c r="K6" s="14">
        <f t="shared" ref="K6:K57" si="5">F6/D6*100</f>
        <v>41.087622614218112</v>
      </c>
      <c r="L6" s="14">
        <f t="shared" ref="L6:L57" si="6">F6/E6*100</f>
        <v>80.045560435581606</v>
      </c>
    </row>
    <row r="7" spans="1:244" ht="54" x14ac:dyDescent="0.35">
      <c r="A7" s="3" t="s">
        <v>91</v>
      </c>
      <c r="B7" s="2" t="s">
        <v>90</v>
      </c>
      <c r="C7" s="12">
        <v>5900200</v>
      </c>
      <c r="D7" s="12">
        <v>5900200</v>
      </c>
      <c r="E7" s="12">
        <v>3369116</v>
      </c>
      <c r="F7" s="12">
        <v>3234652.92</v>
      </c>
      <c r="G7" s="13">
        <f t="shared" si="1"/>
        <v>2665547.08</v>
      </c>
      <c r="H7" s="13">
        <f t="shared" si="2"/>
        <v>2665547.08</v>
      </c>
      <c r="I7" s="13">
        <f t="shared" si="3"/>
        <v>134463.08000000007</v>
      </c>
      <c r="J7" s="13">
        <f t="shared" si="4"/>
        <v>54.822767363818173</v>
      </c>
      <c r="K7" s="14">
        <f t="shared" si="5"/>
        <v>54.822767363818173</v>
      </c>
      <c r="L7" s="14">
        <f t="shared" si="6"/>
        <v>96.008950715855434</v>
      </c>
    </row>
    <row r="8" spans="1:244" ht="72" x14ac:dyDescent="0.35">
      <c r="A8" s="3" t="s">
        <v>89</v>
      </c>
      <c r="B8" s="2" t="s">
        <v>88</v>
      </c>
      <c r="C8" s="12">
        <v>32057500</v>
      </c>
      <c r="D8" s="12">
        <v>35968771</v>
      </c>
      <c r="E8" s="12">
        <v>16524500</v>
      </c>
      <c r="F8" s="12">
        <v>15841603.699999999</v>
      </c>
      <c r="G8" s="13">
        <f t="shared" si="1"/>
        <v>16215896.300000001</v>
      </c>
      <c r="H8" s="13">
        <f t="shared" si="2"/>
        <v>20127167.300000001</v>
      </c>
      <c r="I8" s="13">
        <f t="shared" si="3"/>
        <v>682896.30000000075</v>
      </c>
      <c r="J8" s="13">
        <f t="shared" si="4"/>
        <v>49.416216797941196</v>
      </c>
      <c r="K8" s="14">
        <f t="shared" si="5"/>
        <v>44.042660506804637</v>
      </c>
      <c r="L8" s="14">
        <f t="shared" si="6"/>
        <v>95.867370873551394</v>
      </c>
    </row>
    <row r="9" spans="1:244" ht="72" x14ac:dyDescent="0.35">
      <c r="A9" s="3" t="s">
        <v>87</v>
      </c>
      <c r="B9" s="2" t="s">
        <v>86</v>
      </c>
      <c r="C9" s="12">
        <v>212658200</v>
      </c>
      <c r="D9" s="12">
        <v>214069903</v>
      </c>
      <c r="E9" s="12">
        <v>111318201</v>
      </c>
      <c r="F9" s="12">
        <v>106991710.59</v>
      </c>
      <c r="G9" s="13">
        <f t="shared" si="1"/>
        <v>105666489.41</v>
      </c>
      <c r="H9" s="13">
        <f t="shared" si="2"/>
        <v>107078192.41</v>
      </c>
      <c r="I9" s="13">
        <f t="shared" si="3"/>
        <v>4326490.4099999964</v>
      </c>
      <c r="J9" s="13">
        <f t="shared" si="4"/>
        <v>50.311584782528961</v>
      </c>
      <c r="K9" s="14">
        <f t="shared" si="5"/>
        <v>49.979800565425585</v>
      </c>
      <c r="L9" s="14">
        <f t="shared" si="6"/>
        <v>96.113402506387985</v>
      </c>
    </row>
    <row r="10" spans="1:244" x14ac:dyDescent="0.35">
      <c r="A10" s="3" t="s">
        <v>85</v>
      </c>
      <c r="B10" s="2" t="s">
        <v>84</v>
      </c>
      <c r="C10" s="12">
        <v>12900</v>
      </c>
      <c r="D10" s="12">
        <v>12900</v>
      </c>
      <c r="E10" s="12">
        <v>0</v>
      </c>
      <c r="F10" s="12">
        <v>0</v>
      </c>
      <c r="G10" s="13">
        <f t="shared" si="1"/>
        <v>12900</v>
      </c>
      <c r="H10" s="13">
        <f t="shared" si="2"/>
        <v>12900</v>
      </c>
      <c r="I10" s="13"/>
      <c r="J10" s="13">
        <f t="shared" si="4"/>
        <v>0</v>
      </c>
      <c r="K10" s="14">
        <f t="shared" si="5"/>
        <v>0</v>
      </c>
      <c r="L10" s="14"/>
    </row>
    <row r="11" spans="1:244" ht="54" x14ac:dyDescent="0.35">
      <c r="A11" s="3" t="s">
        <v>83</v>
      </c>
      <c r="B11" s="2" t="s">
        <v>82</v>
      </c>
      <c r="C11" s="12">
        <v>95439100</v>
      </c>
      <c r="D11" s="12">
        <v>98144948</v>
      </c>
      <c r="E11" s="12">
        <v>50765478</v>
      </c>
      <c r="F11" s="12">
        <v>46823336.600000001</v>
      </c>
      <c r="G11" s="13">
        <f t="shared" si="1"/>
        <v>48615763.399999999</v>
      </c>
      <c r="H11" s="13">
        <f t="shared" si="2"/>
        <v>51321611.399999999</v>
      </c>
      <c r="I11" s="13">
        <f t="shared" si="3"/>
        <v>3942141.3999999985</v>
      </c>
      <c r="J11" s="13">
        <f t="shared" si="4"/>
        <v>49.060957825461479</v>
      </c>
      <c r="K11" s="14">
        <f t="shared" si="5"/>
        <v>47.708351325429405</v>
      </c>
      <c r="L11" s="14">
        <f t="shared" si="6"/>
        <v>92.234602026203717</v>
      </c>
    </row>
    <row r="12" spans="1:244" x14ac:dyDescent="0.35">
      <c r="A12" s="3" t="s">
        <v>107</v>
      </c>
      <c r="B12" s="2" t="s">
        <v>108</v>
      </c>
      <c r="C12" s="12">
        <v>24909803</v>
      </c>
      <c r="D12" s="12">
        <v>24909803</v>
      </c>
      <c r="E12" s="12">
        <v>24909803</v>
      </c>
      <c r="F12" s="12">
        <v>0</v>
      </c>
      <c r="G12" s="13"/>
      <c r="H12" s="13"/>
      <c r="I12" s="13"/>
      <c r="J12" s="13"/>
      <c r="K12" s="14"/>
      <c r="L12" s="14"/>
    </row>
    <row r="13" spans="1:244" x14ac:dyDescent="0.35">
      <c r="A13" s="3" t="s">
        <v>81</v>
      </c>
      <c r="B13" s="2" t="s">
        <v>80</v>
      </c>
      <c r="C13" s="12">
        <v>5000000</v>
      </c>
      <c r="D13" s="12">
        <v>47353043</v>
      </c>
      <c r="E13" s="12">
        <v>22618077</v>
      </c>
      <c r="F13" s="12">
        <v>0</v>
      </c>
      <c r="G13" s="13">
        <f t="shared" si="1"/>
        <v>5000000</v>
      </c>
      <c r="H13" s="13">
        <f t="shared" si="2"/>
        <v>47353043</v>
      </c>
      <c r="I13" s="13">
        <f t="shared" si="3"/>
        <v>22618077</v>
      </c>
      <c r="J13" s="13">
        <f t="shared" si="4"/>
        <v>0</v>
      </c>
      <c r="K13" s="14">
        <f t="shared" si="5"/>
        <v>0</v>
      </c>
      <c r="L13" s="14"/>
    </row>
    <row r="14" spans="1:244" x14ac:dyDescent="0.35">
      <c r="A14" s="3" t="s">
        <v>79</v>
      </c>
      <c r="B14" s="2" t="s">
        <v>78</v>
      </c>
      <c r="C14" s="12">
        <v>374063600</v>
      </c>
      <c r="D14" s="12">
        <v>405940320</v>
      </c>
      <c r="E14" s="12">
        <v>197716816</v>
      </c>
      <c r="F14" s="12">
        <v>169080933.19</v>
      </c>
      <c r="G14" s="13">
        <f t="shared" si="1"/>
        <v>204982666.81</v>
      </c>
      <c r="H14" s="13">
        <f t="shared" si="2"/>
        <v>236859386.81</v>
      </c>
      <c r="I14" s="13">
        <f t="shared" si="3"/>
        <v>28635882.810000002</v>
      </c>
      <c r="J14" s="13">
        <f t="shared" si="4"/>
        <v>45.201119058363339</v>
      </c>
      <c r="K14" s="14">
        <f t="shared" si="5"/>
        <v>41.651672637495082</v>
      </c>
      <c r="L14" s="14">
        <f t="shared" si="6"/>
        <v>85.516718613352538</v>
      </c>
    </row>
    <row r="15" spans="1:244" ht="36" x14ac:dyDescent="0.35">
      <c r="A15" s="3" t="s">
        <v>77</v>
      </c>
      <c r="B15" s="2" t="s">
        <v>76</v>
      </c>
      <c r="C15" s="12">
        <f>SUM(C16:C18)</f>
        <v>41632100</v>
      </c>
      <c r="D15" s="12">
        <f t="shared" ref="D15:F15" si="7">SUM(D16:D18)</f>
        <v>42127810</v>
      </c>
      <c r="E15" s="12">
        <f t="shared" si="7"/>
        <v>20212608</v>
      </c>
      <c r="F15" s="12">
        <f t="shared" si="7"/>
        <v>17307498.98</v>
      </c>
      <c r="G15" s="13">
        <f t="shared" si="1"/>
        <v>24324601.02</v>
      </c>
      <c r="H15" s="13">
        <f t="shared" si="2"/>
        <v>24820311.02</v>
      </c>
      <c r="I15" s="13">
        <f t="shared" si="3"/>
        <v>2905109.0199999996</v>
      </c>
      <c r="J15" s="13">
        <f t="shared" si="4"/>
        <v>41.572486086457324</v>
      </c>
      <c r="K15" s="14">
        <f t="shared" si="5"/>
        <v>41.083310478280261</v>
      </c>
      <c r="L15" s="14">
        <f t="shared" si="6"/>
        <v>85.627243055423634</v>
      </c>
    </row>
    <row r="16" spans="1:244" x14ac:dyDescent="0.35">
      <c r="A16" s="3" t="s">
        <v>75</v>
      </c>
      <c r="B16" s="2" t="s">
        <v>74</v>
      </c>
      <c r="C16" s="12">
        <v>10264700</v>
      </c>
      <c r="D16" s="12">
        <v>10661076</v>
      </c>
      <c r="E16" s="12">
        <v>5298920</v>
      </c>
      <c r="F16" s="12">
        <v>4550281.26</v>
      </c>
      <c r="G16" s="13">
        <f t="shared" si="1"/>
        <v>5714418.7400000002</v>
      </c>
      <c r="H16" s="13">
        <f t="shared" si="2"/>
        <v>6110794.7400000002</v>
      </c>
      <c r="I16" s="13">
        <f t="shared" si="3"/>
        <v>748638.74000000022</v>
      </c>
      <c r="J16" s="13">
        <f t="shared" si="4"/>
        <v>44.329413036912911</v>
      </c>
      <c r="K16" s="14">
        <f t="shared" si="5"/>
        <v>42.681257126391372</v>
      </c>
      <c r="L16" s="14">
        <f t="shared" si="6"/>
        <v>85.871861813350634</v>
      </c>
    </row>
    <row r="17" spans="1:12" ht="54" x14ac:dyDescent="0.35">
      <c r="A17" s="3" t="s">
        <v>111</v>
      </c>
      <c r="B17" s="2" t="s">
        <v>112</v>
      </c>
      <c r="C17" s="12">
        <v>28074100</v>
      </c>
      <c r="D17" s="12">
        <v>28074100</v>
      </c>
      <c r="E17" s="12">
        <v>13817163</v>
      </c>
      <c r="F17" s="12">
        <v>11843027.449999999</v>
      </c>
      <c r="G17" s="13">
        <f t="shared" si="1"/>
        <v>16231072.550000001</v>
      </c>
      <c r="H17" s="13">
        <f t="shared" si="2"/>
        <v>16231072.550000001</v>
      </c>
      <c r="I17" s="13">
        <f t="shared" si="3"/>
        <v>1974135.5500000007</v>
      </c>
      <c r="J17" s="13">
        <f t="shared" si="4"/>
        <v>42.184887316067119</v>
      </c>
      <c r="K17" s="14">
        <f t="shared" si="5"/>
        <v>42.184887316067119</v>
      </c>
      <c r="L17" s="14">
        <f t="shared" si="6"/>
        <v>85.712439304653202</v>
      </c>
    </row>
    <row r="18" spans="1:12" ht="36" x14ac:dyDescent="0.35">
      <c r="A18" s="3" t="s">
        <v>73</v>
      </c>
      <c r="B18" s="2" t="s">
        <v>72</v>
      </c>
      <c r="C18" s="12">
        <v>3293300</v>
      </c>
      <c r="D18" s="12">
        <v>3392634</v>
      </c>
      <c r="E18" s="12">
        <v>1096525</v>
      </c>
      <c r="F18" s="12">
        <v>914190.27</v>
      </c>
      <c r="G18" s="13">
        <f t="shared" si="1"/>
        <v>2379109.73</v>
      </c>
      <c r="H18" s="13">
        <f t="shared" si="2"/>
        <v>2478443.73</v>
      </c>
      <c r="I18" s="13">
        <f t="shared" si="3"/>
        <v>182334.72999999998</v>
      </c>
      <c r="J18" s="13">
        <f t="shared" si="4"/>
        <v>27.75909482889503</v>
      </c>
      <c r="K18" s="14">
        <f t="shared" si="5"/>
        <v>26.946327543731506</v>
      </c>
      <c r="L18" s="14">
        <f t="shared" si="6"/>
        <v>83.371584779188794</v>
      </c>
    </row>
    <row r="19" spans="1:12" x14ac:dyDescent="0.35">
      <c r="A19" s="3" t="s">
        <v>71</v>
      </c>
      <c r="B19" s="2" t="s">
        <v>70</v>
      </c>
      <c r="C19" s="12">
        <f>SUM(C20:C24)</f>
        <v>623723622</v>
      </c>
      <c r="D19" s="12">
        <f>SUM(D20:D24)</f>
        <v>751797134</v>
      </c>
      <c r="E19" s="12">
        <f>SUM(E20:E24)</f>
        <v>316989593</v>
      </c>
      <c r="F19" s="12">
        <f>SUM(F20:F24)</f>
        <v>283802452.17000002</v>
      </c>
      <c r="G19" s="13">
        <f t="shared" si="1"/>
        <v>339921169.82999998</v>
      </c>
      <c r="H19" s="13">
        <f t="shared" si="2"/>
        <v>467994681.82999998</v>
      </c>
      <c r="I19" s="13">
        <f t="shared" si="3"/>
        <v>33187140.829999983</v>
      </c>
      <c r="J19" s="13">
        <f t="shared" si="4"/>
        <v>45.501315351817802</v>
      </c>
      <c r="K19" s="14">
        <f t="shared" si="5"/>
        <v>37.749871519196297</v>
      </c>
      <c r="L19" s="14">
        <f t="shared" si="6"/>
        <v>89.530526691455137</v>
      </c>
    </row>
    <row r="20" spans="1:12" x14ac:dyDescent="0.35">
      <c r="A20" s="3" t="s">
        <v>69</v>
      </c>
      <c r="B20" s="2" t="s">
        <v>68</v>
      </c>
      <c r="C20" s="12">
        <v>3428800</v>
      </c>
      <c r="D20" s="12">
        <v>6353600</v>
      </c>
      <c r="E20" s="12">
        <v>3015400</v>
      </c>
      <c r="F20" s="12">
        <v>1360062.21</v>
      </c>
      <c r="G20" s="13">
        <f t="shared" si="1"/>
        <v>2068737.79</v>
      </c>
      <c r="H20" s="13">
        <f t="shared" si="2"/>
        <v>4993537.79</v>
      </c>
      <c r="I20" s="13">
        <f t="shared" si="3"/>
        <v>1655337.79</v>
      </c>
      <c r="J20" s="13">
        <f t="shared" si="4"/>
        <v>39.665836735884277</v>
      </c>
      <c r="K20" s="14">
        <f t="shared" si="5"/>
        <v>21.40616674011584</v>
      </c>
      <c r="L20" s="14">
        <f t="shared" si="6"/>
        <v>45.103873781256212</v>
      </c>
    </row>
    <row r="21" spans="1:12" x14ac:dyDescent="0.35">
      <c r="A21" s="3" t="s">
        <v>67</v>
      </c>
      <c r="B21" s="2" t="s">
        <v>66</v>
      </c>
      <c r="C21" s="12">
        <v>39608400</v>
      </c>
      <c r="D21" s="12">
        <v>46125349</v>
      </c>
      <c r="E21" s="12">
        <v>27276123</v>
      </c>
      <c r="F21" s="12">
        <v>21878767.149999999</v>
      </c>
      <c r="G21" s="13">
        <f t="shared" si="1"/>
        <v>17729632.850000001</v>
      </c>
      <c r="H21" s="13">
        <f t="shared" si="2"/>
        <v>24246581.850000001</v>
      </c>
      <c r="I21" s="13">
        <f t="shared" si="3"/>
        <v>5397355.8500000015</v>
      </c>
      <c r="J21" s="13">
        <f t="shared" si="4"/>
        <v>55.237694908150793</v>
      </c>
      <c r="K21" s="14">
        <f t="shared" si="5"/>
        <v>47.433282618631239</v>
      </c>
      <c r="L21" s="14">
        <f t="shared" si="6"/>
        <v>80.21215900074948</v>
      </c>
    </row>
    <row r="22" spans="1:12" x14ac:dyDescent="0.35">
      <c r="A22" s="3" t="s">
        <v>65</v>
      </c>
      <c r="B22" s="2" t="s">
        <v>64</v>
      </c>
      <c r="C22" s="12">
        <v>280299200</v>
      </c>
      <c r="D22" s="12">
        <v>297978373</v>
      </c>
      <c r="E22" s="12">
        <v>121653894</v>
      </c>
      <c r="F22" s="12">
        <v>120441269.06</v>
      </c>
      <c r="G22" s="13">
        <f>C22-F22</f>
        <v>159857930.94</v>
      </c>
      <c r="H22" s="13">
        <f>D22-F22</f>
        <v>177537103.94</v>
      </c>
      <c r="I22" s="13">
        <f t="shared" si="3"/>
        <v>1212624.9399999976</v>
      </c>
      <c r="J22" s="13">
        <f t="shared" si="4"/>
        <v>42.968823692682676</v>
      </c>
      <c r="K22" s="14">
        <f t="shared" si="5"/>
        <v>40.419466636929386</v>
      </c>
      <c r="L22" s="14">
        <f t="shared" si="6"/>
        <v>99.003217324058696</v>
      </c>
    </row>
    <row r="23" spans="1:12" x14ac:dyDescent="0.35">
      <c r="A23" s="3" t="s">
        <v>63</v>
      </c>
      <c r="B23" s="2" t="s">
        <v>62</v>
      </c>
      <c r="C23" s="12">
        <v>236382900</v>
      </c>
      <c r="D23" s="12">
        <v>336017537</v>
      </c>
      <c r="E23" s="12">
        <v>137156332</v>
      </c>
      <c r="F23" s="12">
        <v>119882091.11</v>
      </c>
      <c r="G23" s="13">
        <f t="shared" si="1"/>
        <v>116500808.89</v>
      </c>
      <c r="H23" s="13">
        <f t="shared" si="2"/>
        <v>216135445.88999999</v>
      </c>
      <c r="I23" s="13">
        <f t="shared" si="3"/>
        <v>17274240.890000001</v>
      </c>
      <c r="J23" s="13">
        <f t="shared" si="4"/>
        <v>50.715212948990803</v>
      </c>
      <c r="K23" s="14">
        <f t="shared" si="5"/>
        <v>35.677331659627036</v>
      </c>
      <c r="L23" s="14">
        <f t="shared" si="6"/>
        <v>87.405436819351507</v>
      </c>
    </row>
    <row r="24" spans="1:12" x14ac:dyDescent="0.35">
      <c r="A24" s="3" t="s">
        <v>61</v>
      </c>
      <c r="B24" s="2" t="s">
        <v>60</v>
      </c>
      <c r="C24" s="12">
        <v>64004322</v>
      </c>
      <c r="D24" s="12">
        <v>65322275</v>
      </c>
      <c r="E24" s="12">
        <v>27887844</v>
      </c>
      <c r="F24" s="12">
        <v>20240262.640000001</v>
      </c>
      <c r="G24" s="13">
        <f t="shared" si="1"/>
        <v>43764059.359999999</v>
      </c>
      <c r="H24" s="13">
        <f t="shared" si="2"/>
        <v>45082012.359999999</v>
      </c>
      <c r="I24" s="13">
        <f t="shared" si="3"/>
        <v>7647581.3599999994</v>
      </c>
      <c r="J24" s="13">
        <f t="shared" si="4"/>
        <v>31.623274815722603</v>
      </c>
      <c r="K24" s="14">
        <f t="shared" si="5"/>
        <v>30.985238404510561</v>
      </c>
      <c r="L24" s="14">
        <f t="shared" si="6"/>
        <v>72.577366109764526</v>
      </c>
    </row>
    <row r="25" spans="1:12" x14ac:dyDescent="0.35">
      <c r="A25" s="3" t="s">
        <v>59</v>
      </c>
      <c r="B25" s="2" t="s">
        <v>58</v>
      </c>
      <c r="C25" s="12">
        <f>SUM(C26:C29)</f>
        <v>2345433364</v>
      </c>
      <c r="D25" s="12">
        <f t="shared" ref="D25:F25" si="8">SUM(D26:D29)</f>
        <v>2661970260.02</v>
      </c>
      <c r="E25" s="12">
        <f t="shared" si="8"/>
        <v>484511805.19</v>
      </c>
      <c r="F25" s="12">
        <f t="shared" si="8"/>
        <v>209034027.26999998</v>
      </c>
      <c r="G25" s="13">
        <f t="shared" si="1"/>
        <v>2136399336.73</v>
      </c>
      <c r="H25" s="13">
        <f t="shared" si="2"/>
        <v>2452936232.75</v>
      </c>
      <c r="I25" s="13">
        <f t="shared" si="3"/>
        <v>275477777.92000002</v>
      </c>
      <c r="J25" s="13">
        <f t="shared" si="4"/>
        <v>8.9123839746828128</v>
      </c>
      <c r="K25" s="14">
        <f t="shared" si="5"/>
        <v>7.8526056586533572</v>
      </c>
      <c r="L25" s="14">
        <f t="shared" si="6"/>
        <v>43.143226858637192</v>
      </c>
    </row>
    <row r="26" spans="1:12" x14ac:dyDescent="0.35">
      <c r="A26" s="3" t="s">
        <v>57</v>
      </c>
      <c r="B26" s="2" t="s">
        <v>56</v>
      </c>
      <c r="C26" s="12">
        <v>1489169000</v>
      </c>
      <c r="D26" s="12">
        <v>1080029027</v>
      </c>
      <c r="E26" s="12">
        <v>115807876.95999999</v>
      </c>
      <c r="F26" s="12">
        <v>35562176.899999999</v>
      </c>
      <c r="G26" s="13">
        <f t="shared" si="1"/>
        <v>1453606823.0999999</v>
      </c>
      <c r="H26" s="13">
        <f t="shared" si="2"/>
        <v>1044466850.1</v>
      </c>
      <c r="I26" s="13">
        <f t="shared" si="3"/>
        <v>80245700.060000002</v>
      </c>
      <c r="J26" s="13">
        <f t="shared" si="4"/>
        <v>2.3880551435062105</v>
      </c>
      <c r="K26" s="14">
        <f t="shared" si="5"/>
        <v>3.2927056598451956</v>
      </c>
      <c r="L26" s="14">
        <f t="shared" si="6"/>
        <v>30.707908506329986</v>
      </c>
    </row>
    <row r="27" spans="1:12" x14ac:dyDescent="0.35">
      <c r="A27" s="3" t="s">
        <v>55</v>
      </c>
      <c r="B27" s="2" t="s">
        <v>54</v>
      </c>
      <c r="C27" s="12">
        <v>454772524</v>
      </c>
      <c r="D27" s="12">
        <v>794829955</v>
      </c>
      <c r="E27" s="12">
        <v>54339846</v>
      </c>
      <c r="F27" s="12">
        <v>24240026.649999999</v>
      </c>
      <c r="G27" s="13">
        <f t="shared" si="1"/>
        <v>430532497.35000002</v>
      </c>
      <c r="H27" s="13">
        <f t="shared" si="2"/>
        <v>770589928.35000002</v>
      </c>
      <c r="I27" s="13">
        <f t="shared" si="3"/>
        <v>30099819.350000001</v>
      </c>
      <c r="J27" s="13">
        <f t="shared" si="4"/>
        <v>5.330143175052501</v>
      </c>
      <c r="K27" s="14">
        <f t="shared" si="5"/>
        <v>3.0497122683304001</v>
      </c>
      <c r="L27" s="14">
        <f t="shared" si="6"/>
        <v>44.608199018451394</v>
      </c>
    </row>
    <row r="28" spans="1:12" x14ac:dyDescent="0.35">
      <c r="A28" s="3" t="s">
        <v>53</v>
      </c>
      <c r="B28" s="2" t="s">
        <v>52</v>
      </c>
      <c r="C28" s="12">
        <v>255856540</v>
      </c>
      <c r="D28" s="12">
        <v>634665392.01999998</v>
      </c>
      <c r="E28" s="12">
        <v>242723050.23000002</v>
      </c>
      <c r="F28" s="12">
        <v>79127079.480000004</v>
      </c>
      <c r="G28" s="13">
        <f t="shared" si="1"/>
        <v>176729460.51999998</v>
      </c>
      <c r="H28" s="13">
        <f t="shared" si="2"/>
        <v>555538312.53999996</v>
      </c>
      <c r="I28" s="13">
        <f t="shared" si="3"/>
        <v>163595970.75</v>
      </c>
      <c r="J28" s="13">
        <f t="shared" si="4"/>
        <v>30.92634625638258</v>
      </c>
      <c r="K28" s="14">
        <f t="shared" si="5"/>
        <v>12.467527058337931</v>
      </c>
      <c r="L28" s="14">
        <f t="shared" si="6"/>
        <v>32.599738428229458</v>
      </c>
    </row>
    <row r="29" spans="1:12" ht="36" x14ac:dyDescent="0.35">
      <c r="A29" s="3" t="s">
        <v>51</v>
      </c>
      <c r="B29" s="2" t="s">
        <v>50</v>
      </c>
      <c r="C29" s="12">
        <v>145635300</v>
      </c>
      <c r="D29" s="12">
        <v>152445886</v>
      </c>
      <c r="E29" s="12">
        <v>71641032</v>
      </c>
      <c r="F29" s="12">
        <v>70104744.239999995</v>
      </c>
      <c r="G29" s="13">
        <f t="shared" si="1"/>
        <v>75530555.760000005</v>
      </c>
      <c r="H29" s="13">
        <f t="shared" si="2"/>
        <v>82341141.760000005</v>
      </c>
      <c r="I29" s="13">
        <f t="shared" si="3"/>
        <v>1536287.7600000054</v>
      </c>
      <c r="J29" s="13">
        <f t="shared" si="4"/>
        <v>48.137192177995303</v>
      </c>
      <c r="K29" s="14">
        <f t="shared" si="5"/>
        <v>45.986642263340578</v>
      </c>
      <c r="L29" s="14">
        <f t="shared" si="6"/>
        <v>97.855575614823636</v>
      </c>
    </row>
    <row r="30" spans="1:12" x14ac:dyDescent="0.35">
      <c r="A30" s="3" t="s">
        <v>49</v>
      </c>
      <c r="B30" s="2" t="s">
        <v>48</v>
      </c>
      <c r="C30" s="12">
        <f>C31</f>
        <v>265221000</v>
      </c>
      <c r="D30" s="12">
        <f t="shared" ref="D30:F30" si="9">D31</f>
        <v>265667126</v>
      </c>
      <c r="E30" s="12">
        <f t="shared" si="9"/>
        <v>446126</v>
      </c>
      <c r="F30" s="12">
        <f t="shared" si="9"/>
        <v>100000</v>
      </c>
      <c r="G30" s="13">
        <f t="shared" si="1"/>
        <v>265121000</v>
      </c>
      <c r="H30" s="13">
        <f t="shared" si="2"/>
        <v>265567126</v>
      </c>
      <c r="I30" s="13"/>
      <c r="J30" s="13">
        <f t="shared" si="4"/>
        <v>3.7704405005636814E-2</v>
      </c>
      <c r="K30" s="14">
        <f t="shared" si="5"/>
        <v>3.7641089247903409E-2</v>
      </c>
      <c r="L30" s="14"/>
    </row>
    <row r="31" spans="1:12" ht="36" x14ac:dyDescent="0.35">
      <c r="A31" s="3" t="s">
        <v>47</v>
      </c>
      <c r="B31" s="2" t="s">
        <v>46</v>
      </c>
      <c r="C31" s="12">
        <v>265221000</v>
      </c>
      <c r="D31" s="12">
        <v>265667126</v>
      </c>
      <c r="E31" s="12">
        <v>446126</v>
      </c>
      <c r="F31" s="12">
        <v>100000</v>
      </c>
      <c r="G31" s="13">
        <f t="shared" si="1"/>
        <v>265121000</v>
      </c>
      <c r="H31" s="13">
        <f t="shared" si="2"/>
        <v>265567126</v>
      </c>
      <c r="I31" s="13"/>
      <c r="J31" s="13">
        <f t="shared" si="4"/>
        <v>3.7704405005636814E-2</v>
      </c>
      <c r="K31" s="14">
        <f t="shared" si="5"/>
        <v>3.7641089247903409E-2</v>
      </c>
      <c r="L31" s="14"/>
    </row>
    <row r="32" spans="1:12" x14ac:dyDescent="0.35">
      <c r="A32" s="3" t="s">
        <v>45</v>
      </c>
      <c r="B32" s="2" t="s">
        <v>44</v>
      </c>
      <c r="C32" s="12">
        <f>SUM(C33:C37)</f>
        <v>4888063368</v>
      </c>
      <c r="D32" s="12">
        <f t="shared" ref="D32:F32" si="10">SUM(D33:D37)</f>
        <v>4901856540.5600004</v>
      </c>
      <c r="E32" s="12">
        <f t="shared" si="10"/>
        <v>2736374840.5599999</v>
      </c>
      <c r="F32" s="12">
        <f t="shared" si="10"/>
        <v>2381683701.29</v>
      </c>
      <c r="G32" s="13">
        <f t="shared" si="1"/>
        <v>2506379666.71</v>
      </c>
      <c r="H32" s="13">
        <f t="shared" si="2"/>
        <v>2520172839.2700005</v>
      </c>
      <c r="I32" s="13">
        <f t="shared" si="3"/>
        <v>354691139.26999998</v>
      </c>
      <c r="J32" s="13">
        <f t="shared" si="4"/>
        <v>48.724484974598226</v>
      </c>
      <c r="K32" s="14">
        <f t="shared" si="5"/>
        <v>48.587380752230466</v>
      </c>
      <c r="L32" s="14">
        <f t="shared" si="6"/>
        <v>87.037918416271793</v>
      </c>
    </row>
    <row r="33" spans="1:12" x14ac:dyDescent="0.35">
      <c r="A33" s="3" t="s">
        <v>43</v>
      </c>
      <c r="B33" s="2" t="s">
        <v>42</v>
      </c>
      <c r="C33" s="12">
        <v>1323964570</v>
      </c>
      <c r="D33" s="12">
        <v>1512410472</v>
      </c>
      <c r="E33" s="12">
        <v>759831215</v>
      </c>
      <c r="F33" s="12">
        <v>665466814.64999998</v>
      </c>
      <c r="G33" s="13">
        <f t="shared" si="1"/>
        <v>658497755.35000002</v>
      </c>
      <c r="H33" s="13">
        <f t="shared" si="2"/>
        <v>846943657.35000002</v>
      </c>
      <c r="I33" s="13">
        <f t="shared" si="3"/>
        <v>94364400.350000024</v>
      </c>
      <c r="J33" s="13">
        <f t="shared" si="4"/>
        <v>50.263189040625157</v>
      </c>
      <c r="K33" s="14">
        <f t="shared" si="5"/>
        <v>44.000410402474387</v>
      </c>
      <c r="L33" s="14">
        <f t="shared" si="6"/>
        <v>87.58087342463287</v>
      </c>
    </row>
    <row r="34" spans="1:12" x14ac:dyDescent="0.35">
      <c r="A34" s="3" t="s">
        <v>41</v>
      </c>
      <c r="B34" s="2" t="s">
        <v>40</v>
      </c>
      <c r="C34" s="12">
        <v>2915136290</v>
      </c>
      <c r="D34" s="12">
        <v>2728349433</v>
      </c>
      <c r="E34" s="12">
        <v>1587978557</v>
      </c>
      <c r="F34" s="12">
        <v>1433127456.6800001</v>
      </c>
      <c r="G34" s="13">
        <f t="shared" si="1"/>
        <v>1482008833.3199999</v>
      </c>
      <c r="H34" s="13">
        <f t="shared" si="2"/>
        <v>1295221976.3199999</v>
      </c>
      <c r="I34" s="13">
        <f t="shared" si="3"/>
        <v>154851100.31999993</v>
      </c>
      <c r="J34" s="13">
        <f t="shared" si="4"/>
        <v>49.161593631013389</v>
      </c>
      <c r="K34" s="14">
        <f t="shared" si="5"/>
        <v>52.527269393942035</v>
      </c>
      <c r="L34" s="14">
        <f t="shared" si="6"/>
        <v>90.248539589064492</v>
      </c>
    </row>
    <row r="35" spans="1:12" x14ac:dyDescent="0.35">
      <c r="A35" s="3" t="s">
        <v>39</v>
      </c>
      <c r="B35" s="2" t="s">
        <v>38</v>
      </c>
      <c r="C35" s="12">
        <v>385912308</v>
      </c>
      <c r="D35" s="12">
        <v>391425478.56</v>
      </c>
      <c r="E35" s="12">
        <v>256748145.56</v>
      </c>
      <c r="F35" s="12">
        <v>192008296.71000001</v>
      </c>
      <c r="G35" s="13">
        <f t="shared" si="1"/>
        <v>193904011.28999999</v>
      </c>
      <c r="H35" s="13">
        <f t="shared" si="2"/>
        <v>199417181.84999999</v>
      </c>
      <c r="I35" s="13">
        <f t="shared" si="3"/>
        <v>64739848.849999994</v>
      </c>
      <c r="J35" s="13">
        <f t="shared" si="4"/>
        <v>49.754385317505864</v>
      </c>
      <c r="K35" s="14">
        <f t="shared" si="5"/>
        <v>49.053602084455996</v>
      </c>
      <c r="L35" s="14">
        <f t="shared" si="6"/>
        <v>74.784686873280336</v>
      </c>
    </row>
    <row r="36" spans="1:12" x14ac:dyDescent="0.35">
      <c r="A36" s="3" t="s">
        <v>37</v>
      </c>
      <c r="B36" s="2" t="s">
        <v>36</v>
      </c>
      <c r="C36" s="12">
        <v>129211800</v>
      </c>
      <c r="D36" s="12">
        <v>129404970</v>
      </c>
      <c r="E36" s="12">
        <v>54236333</v>
      </c>
      <c r="F36" s="12">
        <v>27935009.190000001</v>
      </c>
      <c r="G36" s="13">
        <f t="shared" si="1"/>
        <v>101276790.81</v>
      </c>
      <c r="H36" s="13">
        <f t="shared" si="2"/>
        <v>101469960.81</v>
      </c>
      <c r="I36" s="13">
        <f t="shared" si="3"/>
        <v>26301323.809999999</v>
      </c>
      <c r="J36" s="13">
        <f t="shared" si="4"/>
        <v>21.619549599959136</v>
      </c>
      <c r="K36" s="14">
        <f t="shared" si="5"/>
        <v>21.587276895160983</v>
      </c>
      <c r="L36" s="14">
        <f t="shared" si="6"/>
        <v>51.506080232231042</v>
      </c>
    </row>
    <row r="37" spans="1:12" x14ac:dyDescent="0.35">
      <c r="A37" s="3" t="s">
        <v>35</v>
      </c>
      <c r="B37" s="2" t="s">
        <v>34</v>
      </c>
      <c r="C37" s="12">
        <v>133838400</v>
      </c>
      <c r="D37" s="12">
        <v>140266187</v>
      </c>
      <c r="E37" s="12">
        <v>77580590</v>
      </c>
      <c r="F37" s="12">
        <v>63146124.060000002</v>
      </c>
      <c r="G37" s="13">
        <f t="shared" si="1"/>
        <v>70692275.939999998</v>
      </c>
      <c r="H37" s="13">
        <f t="shared" si="2"/>
        <v>77120062.939999998</v>
      </c>
      <c r="I37" s="13">
        <f t="shared" si="3"/>
        <v>14434465.939999998</v>
      </c>
      <c r="J37" s="13">
        <f t="shared" si="4"/>
        <v>47.180871902234337</v>
      </c>
      <c r="K37" s="14">
        <f t="shared" si="5"/>
        <v>45.018778517163227</v>
      </c>
      <c r="L37" s="14">
        <f t="shared" si="6"/>
        <v>81.394230257851873</v>
      </c>
    </row>
    <row r="38" spans="1:12" x14ac:dyDescent="0.35">
      <c r="A38" s="3" t="s">
        <v>33</v>
      </c>
      <c r="B38" s="2" t="s">
        <v>32</v>
      </c>
      <c r="C38" s="12">
        <f>SUM(C39:C40)</f>
        <v>461711885</v>
      </c>
      <c r="D38" s="12">
        <f t="shared" ref="D38:F38" si="11">SUM(D39:D40)</f>
        <v>480874131</v>
      </c>
      <c r="E38" s="12">
        <f t="shared" si="11"/>
        <v>241145855</v>
      </c>
      <c r="F38" s="12">
        <f t="shared" si="11"/>
        <v>216356399.41</v>
      </c>
      <c r="G38" s="13">
        <f t="shared" si="1"/>
        <v>245355485.59</v>
      </c>
      <c r="H38" s="13">
        <f t="shared" si="2"/>
        <v>264517731.59</v>
      </c>
      <c r="I38" s="13">
        <f t="shared" si="3"/>
        <v>24789455.590000004</v>
      </c>
      <c r="J38" s="13">
        <f t="shared" si="4"/>
        <v>46.859612333782572</v>
      </c>
      <c r="K38" s="14">
        <f t="shared" si="5"/>
        <v>44.992314092687174</v>
      </c>
      <c r="L38" s="14">
        <f t="shared" si="6"/>
        <v>89.720140290199055</v>
      </c>
    </row>
    <row r="39" spans="1:12" x14ac:dyDescent="0.35">
      <c r="A39" s="3" t="s">
        <v>31</v>
      </c>
      <c r="B39" s="2" t="s">
        <v>30</v>
      </c>
      <c r="C39" s="12">
        <v>435230785</v>
      </c>
      <c r="D39" s="12">
        <v>454341031</v>
      </c>
      <c r="E39" s="12">
        <v>227010230</v>
      </c>
      <c r="F39" s="12">
        <v>205294494.59999999</v>
      </c>
      <c r="G39" s="13">
        <f t="shared" si="1"/>
        <v>229936290.40000001</v>
      </c>
      <c r="H39" s="13">
        <f t="shared" si="2"/>
        <v>249046536.40000001</v>
      </c>
      <c r="I39" s="13">
        <f t="shared" si="3"/>
        <v>21715735.400000006</v>
      </c>
      <c r="J39" s="13">
        <f t="shared" si="4"/>
        <v>47.169111578354915</v>
      </c>
      <c r="K39" s="14">
        <f t="shared" si="5"/>
        <v>45.185109992850279</v>
      </c>
      <c r="L39" s="14">
        <f t="shared" si="6"/>
        <v>90.434027840947962</v>
      </c>
    </row>
    <row r="40" spans="1:12" ht="36" x14ac:dyDescent="0.35">
      <c r="A40" s="3" t="s">
        <v>29</v>
      </c>
      <c r="B40" s="2" t="s">
        <v>28</v>
      </c>
      <c r="C40" s="12">
        <v>26481100</v>
      </c>
      <c r="D40" s="12">
        <v>26533100</v>
      </c>
      <c r="E40" s="12">
        <v>14135625</v>
      </c>
      <c r="F40" s="12">
        <v>11061904.810000001</v>
      </c>
      <c r="G40" s="13">
        <f t="shared" si="1"/>
        <v>15419195.189999999</v>
      </c>
      <c r="H40" s="13">
        <f t="shared" si="2"/>
        <v>15471195.189999999</v>
      </c>
      <c r="I40" s="13">
        <f t="shared" si="3"/>
        <v>3073720.1899999995</v>
      </c>
      <c r="J40" s="13">
        <f t="shared" si="4"/>
        <v>41.772829716288221</v>
      </c>
      <c r="K40" s="14">
        <f t="shared" si="5"/>
        <v>41.690962646656445</v>
      </c>
      <c r="L40" s="14">
        <f t="shared" si="6"/>
        <v>78.255505575452105</v>
      </c>
    </row>
    <row r="41" spans="1:12" x14ac:dyDescent="0.35">
      <c r="A41" s="3" t="s">
        <v>27</v>
      </c>
      <c r="B41" s="2" t="s">
        <v>26</v>
      </c>
      <c r="C41" s="12">
        <f>C42</f>
        <v>7566800</v>
      </c>
      <c r="D41" s="12">
        <f t="shared" ref="D41:F41" si="12">D42</f>
        <v>7566800</v>
      </c>
      <c r="E41" s="12">
        <f t="shared" si="12"/>
        <v>3100000</v>
      </c>
      <c r="F41" s="12">
        <f t="shared" si="12"/>
        <v>2775865.57</v>
      </c>
      <c r="G41" s="13">
        <f t="shared" si="1"/>
        <v>4790934.43</v>
      </c>
      <c r="H41" s="13">
        <f t="shared" si="2"/>
        <v>4790934.43</v>
      </c>
      <c r="I41" s="13"/>
      <c r="J41" s="13">
        <f t="shared" si="4"/>
        <v>36.684801633451393</v>
      </c>
      <c r="K41" s="14">
        <f t="shared" si="5"/>
        <v>36.684801633451393</v>
      </c>
      <c r="L41" s="14"/>
    </row>
    <row r="42" spans="1:12" x14ac:dyDescent="0.35">
      <c r="A42" s="3" t="s">
        <v>25</v>
      </c>
      <c r="B42" s="2" t="s">
        <v>24</v>
      </c>
      <c r="C42" s="12">
        <v>7566800</v>
      </c>
      <c r="D42" s="12">
        <v>7566800</v>
      </c>
      <c r="E42" s="12">
        <v>3100000</v>
      </c>
      <c r="F42" s="12">
        <v>2775865.57</v>
      </c>
      <c r="G42" s="13">
        <f t="shared" si="1"/>
        <v>4790934.43</v>
      </c>
      <c r="H42" s="13">
        <f t="shared" si="2"/>
        <v>4790934.43</v>
      </c>
      <c r="I42" s="13"/>
      <c r="J42" s="13">
        <f t="shared" si="4"/>
        <v>36.684801633451393</v>
      </c>
      <c r="K42" s="14">
        <f t="shared" si="5"/>
        <v>36.684801633451393</v>
      </c>
      <c r="L42" s="14"/>
    </row>
    <row r="43" spans="1:12" x14ac:dyDescent="0.35">
      <c r="A43" s="3" t="s">
        <v>23</v>
      </c>
      <c r="B43" s="2" t="s">
        <v>22</v>
      </c>
      <c r="C43" s="12">
        <f>SUM(C44:C47)</f>
        <v>461890400</v>
      </c>
      <c r="D43" s="12">
        <f t="shared" ref="D43:F43" si="13">SUM(D44:D47)</f>
        <v>559281036</v>
      </c>
      <c r="E43" s="12">
        <f t="shared" si="13"/>
        <v>86938335</v>
      </c>
      <c r="F43" s="12">
        <f t="shared" si="13"/>
        <v>69009731.719999999</v>
      </c>
      <c r="G43" s="13">
        <f t="shared" si="1"/>
        <v>392880668.27999997</v>
      </c>
      <c r="H43" s="13">
        <f t="shared" si="2"/>
        <v>490271304.27999997</v>
      </c>
      <c r="I43" s="13">
        <f t="shared" si="3"/>
        <v>17928603.280000001</v>
      </c>
      <c r="J43" s="13">
        <f t="shared" si="4"/>
        <v>14.94071574555349</v>
      </c>
      <c r="K43" s="14">
        <f t="shared" si="5"/>
        <v>12.339007990251256</v>
      </c>
      <c r="L43" s="14">
        <f t="shared" si="6"/>
        <v>79.377793144991799</v>
      </c>
    </row>
    <row r="44" spans="1:12" x14ac:dyDescent="0.35">
      <c r="A44" s="3" t="s">
        <v>21</v>
      </c>
      <c r="B44" s="2" t="s">
        <v>20</v>
      </c>
      <c r="C44" s="12">
        <v>8717400</v>
      </c>
      <c r="D44" s="12">
        <v>8717400</v>
      </c>
      <c r="E44" s="12">
        <v>4358700</v>
      </c>
      <c r="F44" s="12">
        <v>4210257.8099999996</v>
      </c>
      <c r="G44" s="13">
        <f t="shared" si="1"/>
        <v>4507142.1900000004</v>
      </c>
      <c r="H44" s="13">
        <f t="shared" si="2"/>
        <v>4507142.1900000004</v>
      </c>
      <c r="I44" s="13">
        <f t="shared" si="3"/>
        <v>148442.19000000041</v>
      </c>
      <c r="J44" s="13">
        <f t="shared" si="4"/>
        <v>48.297173583866744</v>
      </c>
      <c r="K44" s="14">
        <f t="shared" si="5"/>
        <v>48.297173583866744</v>
      </c>
      <c r="L44" s="14">
        <f t="shared" si="6"/>
        <v>96.594347167733488</v>
      </c>
    </row>
    <row r="45" spans="1:12" x14ac:dyDescent="0.35">
      <c r="A45" s="3" t="s">
        <v>19</v>
      </c>
      <c r="B45" s="2" t="s">
        <v>18</v>
      </c>
      <c r="C45" s="12">
        <v>249602200</v>
      </c>
      <c r="D45" s="12">
        <v>249602200</v>
      </c>
      <c r="E45" s="12">
        <v>0</v>
      </c>
      <c r="F45" s="12">
        <v>0</v>
      </c>
      <c r="G45" s="13">
        <f t="shared" si="1"/>
        <v>249602200</v>
      </c>
      <c r="H45" s="13">
        <f t="shared" si="2"/>
        <v>249602200</v>
      </c>
      <c r="I45" s="13">
        <f t="shared" si="3"/>
        <v>0</v>
      </c>
      <c r="J45" s="13">
        <f t="shared" si="4"/>
        <v>0</v>
      </c>
      <c r="K45" s="14">
        <f t="shared" si="5"/>
        <v>0</v>
      </c>
      <c r="L45" s="14" t="e">
        <f t="shared" si="6"/>
        <v>#DIV/0!</v>
      </c>
    </row>
    <row r="46" spans="1:12" x14ac:dyDescent="0.35">
      <c r="A46" s="3" t="s">
        <v>17</v>
      </c>
      <c r="B46" s="2" t="s">
        <v>16</v>
      </c>
      <c r="C46" s="12">
        <v>165093800</v>
      </c>
      <c r="D46" s="12">
        <v>262292736</v>
      </c>
      <c r="E46" s="12">
        <v>64521336</v>
      </c>
      <c r="F46" s="12">
        <v>47829129.619999997</v>
      </c>
      <c r="G46" s="13">
        <f t="shared" si="1"/>
        <v>117264670.38</v>
      </c>
      <c r="H46" s="13">
        <f t="shared" si="2"/>
        <v>214463606.38</v>
      </c>
      <c r="I46" s="13">
        <f t="shared" si="3"/>
        <v>16692206.380000003</v>
      </c>
      <c r="J46" s="13">
        <f t="shared" si="4"/>
        <v>28.970881777510719</v>
      </c>
      <c r="K46" s="14">
        <f t="shared" si="5"/>
        <v>18.235018761632805</v>
      </c>
      <c r="L46" s="14">
        <f t="shared" si="6"/>
        <v>74.129168094101459</v>
      </c>
    </row>
    <row r="47" spans="1:12" x14ac:dyDescent="0.35">
      <c r="A47" s="3" t="s">
        <v>15</v>
      </c>
      <c r="B47" s="2" t="s">
        <v>14</v>
      </c>
      <c r="C47" s="12">
        <v>38477000</v>
      </c>
      <c r="D47" s="12">
        <v>38668700</v>
      </c>
      <c r="E47" s="12">
        <v>18058299</v>
      </c>
      <c r="F47" s="12">
        <v>16970344.289999999</v>
      </c>
      <c r="G47" s="13">
        <f t="shared" si="1"/>
        <v>21506655.710000001</v>
      </c>
      <c r="H47" s="13">
        <f t="shared" si="2"/>
        <v>21698355.710000001</v>
      </c>
      <c r="I47" s="13">
        <f t="shared" si="3"/>
        <v>1087954.7100000009</v>
      </c>
      <c r="J47" s="13">
        <f t="shared" si="4"/>
        <v>44.105164877719155</v>
      </c>
      <c r="K47" s="14">
        <f t="shared" si="5"/>
        <v>43.886513614370273</v>
      </c>
      <c r="L47" s="14">
        <f t="shared" si="6"/>
        <v>93.975320100747027</v>
      </c>
    </row>
    <row r="48" spans="1:12" x14ac:dyDescent="0.35">
      <c r="A48" s="3" t="s">
        <v>13</v>
      </c>
      <c r="B48" s="2" t="s">
        <v>12</v>
      </c>
      <c r="C48" s="12">
        <f>SUM(C49:C52)</f>
        <v>1066692989</v>
      </c>
      <c r="D48" s="12">
        <f t="shared" ref="D48:F48" si="14">SUM(D49:D52)</f>
        <v>1595546527</v>
      </c>
      <c r="E48" s="12">
        <f t="shared" si="14"/>
        <v>480722196</v>
      </c>
      <c r="F48" s="12">
        <f t="shared" si="14"/>
        <v>376027599.23000002</v>
      </c>
      <c r="G48" s="13">
        <f t="shared" si="1"/>
        <v>690665389.76999998</v>
      </c>
      <c r="H48" s="13">
        <f t="shared" si="2"/>
        <v>1219518927.77</v>
      </c>
      <c r="I48" s="13">
        <f t="shared" si="3"/>
        <v>104694596.76999998</v>
      </c>
      <c r="J48" s="13">
        <f t="shared" si="4"/>
        <v>35.251717514569698</v>
      </c>
      <c r="K48" s="14">
        <f t="shared" si="5"/>
        <v>23.567322724021071</v>
      </c>
      <c r="L48" s="14">
        <f t="shared" si="6"/>
        <v>78.221393220212363</v>
      </c>
    </row>
    <row r="49" spans="1:12" x14ac:dyDescent="0.35">
      <c r="A49" s="3" t="s">
        <v>11</v>
      </c>
      <c r="B49" s="2" t="s">
        <v>10</v>
      </c>
      <c r="C49" s="12">
        <v>595654507</v>
      </c>
      <c r="D49" s="12">
        <v>777021217</v>
      </c>
      <c r="E49" s="12">
        <v>426400188</v>
      </c>
      <c r="F49" s="12">
        <v>363023353.05000001</v>
      </c>
      <c r="G49" s="13">
        <f t="shared" si="1"/>
        <v>232631153.94999999</v>
      </c>
      <c r="H49" s="13">
        <f t="shared" si="2"/>
        <v>413997863.94999999</v>
      </c>
      <c r="I49" s="13">
        <f t="shared" si="3"/>
        <v>63376834.949999988</v>
      </c>
      <c r="J49" s="13">
        <f t="shared" si="4"/>
        <v>60.94528771021286</v>
      </c>
      <c r="K49" s="14">
        <f t="shared" si="5"/>
        <v>46.719876511428652</v>
      </c>
      <c r="L49" s="14">
        <f t="shared" si="6"/>
        <v>85.136771339791252</v>
      </c>
    </row>
    <row r="50" spans="1:12" x14ac:dyDescent="0.35">
      <c r="A50" s="3" t="s">
        <v>9</v>
      </c>
      <c r="B50" s="2" t="s">
        <v>8</v>
      </c>
      <c r="C50" s="12">
        <v>448536076</v>
      </c>
      <c r="D50" s="12">
        <v>795978904</v>
      </c>
      <c r="E50" s="12">
        <v>43137633</v>
      </c>
      <c r="F50" s="12">
        <v>2042290.55</v>
      </c>
      <c r="G50" s="13">
        <f t="shared" si="1"/>
        <v>446493785.44999999</v>
      </c>
      <c r="H50" s="13">
        <f t="shared" si="2"/>
        <v>793936613.45000005</v>
      </c>
      <c r="I50" s="13">
        <f t="shared" si="3"/>
        <v>41095342.450000003</v>
      </c>
      <c r="J50" s="13">
        <f t="shared" si="4"/>
        <v>0.45532358694822128</v>
      </c>
      <c r="K50" s="14">
        <f t="shared" si="5"/>
        <v>0.25657596448058628</v>
      </c>
      <c r="L50" s="14">
        <f t="shared" si="6"/>
        <v>4.7343593237950721</v>
      </c>
    </row>
    <row r="51" spans="1:12" x14ac:dyDescent="0.35">
      <c r="A51" s="3" t="s">
        <v>113</v>
      </c>
      <c r="B51" s="2" t="s">
        <v>114</v>
      </c>
      <c r="C51" s="12">
        <v>1328106</v>
      </c>
      <c r="D51" s="12">
        <v>1328106</v>
      </c>
      <c r="E51" s="12">
        <v>0</v>
      </c>
      <c r="F51" s="12">
        <v>0</v>
      </c>
      <c r="G51" s="13"/>
      <c r="H51" s="13"/>
      <c r="I51" s="13"/>
      <c r="J51" s="13"/>
      <c r="K51" s="14"/>
      <c r="L51" s="14"/>
    </row>
    <row r="52" spans="1:12" ht="36" x14ac:dyDescent="0.35">
      <c r="A52" s="3" t="s">
        <v>7</v>
      </c>
      <c r="B52" s="2" t="s">
        <v>6</v>
      </c>
      <c r="C52" s="12">
        <v>21174300</v>
      </c>
      <c r="D52" s="12">
        <v>21218300</v>
      </c>
      <c r="E52" s="12">
        <v>11184375</v>
      </c>
      <c r="F52" s="12">
        <v>10961955.630000001</v>
      </c>
      <c r="G52" s="13">
        <f t="shared" si="1"/>
        <v>10212344.369999999</v>
      </c>
      <c r="H52" s="13">
        <f t="shared" si="2"/>
        <v>10256344.369999999</v>
      </c>
      <c r="I52" s="13">
        <f t="shared" si="3"/>
        <v>222419.36999999918</v>
      </c>
      <c r="J52" s="13">
        <f t="shared" si="4"/>
        <v>51.770096909933272</v>
      </c>
      <c r="K52" s="14">
        <f t="shared" si="5"/>
        <v>51.662742208376734</v>
      </c>
      <c r="L52" s="14">
        <f t="shared" si="6"/>
        <v>98.011338407376371</v>
      </c>
    </row>
    <row r="53" spans="1:12" x14ac:dyDescent="0.35">
      <c r="A53" s="3" t="s">
        <v>5</v>
      </c>
      <c r="B53" s="2" t="s">
        <v>4</v>
      </c>
      <c r="C53" s="12">
        <f>SUM(C54:C55)</f>
        <v>39757700</v>
      </c>
      <c r="D53" s="12">
        <f t="shared" ref="D53:F53" si="15">SUM(D54:D55)</f>
        <v>44925678</v>
      </c>
      <c r="E53" s="12">
        <f t="shared" si="15"/>
        <v>21866986</v>
      </c>
      <c r="F53" s="12">
        <f t="shared" si="15"/>
        <v>18847917.84</v>
      </c>
      <c r="G53" s="13">
        <f t="shared" si="1"/>
        <v>20909782.16</v>
      </c>
      <c r="H53" s="13">
        <f t="shared" si="2"/>
        <v>26077760.16</v>
      </c>
      <c r="I53" s="13">
        <f t="shared" si="3"/>
        <v>3019068.16</v>
      </c>
      <c r="J53" s="13">
        <f t="shared" si="4"/>
        <v>47.406962273974599</v>
      </c>
      <c r="K53" s="14">
        <f t="shared" si="5"/>
        <v>41.953552353734089</v>
      </c>
      <c r="L53" s="14">
        <f t="shared" si="6"/>
        <v>86.19348747925298</v>
      </c>
    </row>
    <row r="54" spans="1:12" x14ac:dyDescent="0.35">
      <c r="A54" s="3" t="s">
        <v>3</v>
      </c>
      <c r="B54" s="2" t="s">
        <v>2</v>
      </c>
      <c r="C54" s="12">
        <v>23632300</v>
      </c>
      <c r="D54" s="12">
        <v>28029915</v>
      </c>
      <c r="E54" s="12">
        <v>14010136</v>
      </c>
      <c r="F54" s="12">
        <v>11421378.09</v>
      </c>
      <c r="G54" s="13">
        <f t="shared" si="1"/>
        <v>12210921.91</v>
      </c>
      <c r="H54" s="13">
        <f t="shared" si="2"/>
        <v>16608536.91</v>
      </c>
      <c r="I54" s="13">
        <f t="shared" si="3"/>
        <v>2588757.91</v>
      </c>
      <c r="J54" s="13">
        <f t="shared" si="4"/>
        <v>48.329523956618701</v>
      </c>
      <c r="K54" s="14">
        <f t="shared" si="5"/>
        <v>40.747102122856951</v>
      </c>
      <c r="L54" s="14">
        <f t="shared" si="6"/>
        <v>81.522249962455746</v>
      </c>
    </row>
    <row r="55" spans="1:12" x14ac:dyDescent="0.35">
      <c r="A55" s="3" t="s">
        <v>1</v>
      </c>
      <c r="B55" s="2" t="s">
        <v>0</v>
      </c>
      <c r="C55" s="12">
        <v>16125400</v>
      </c>
      <c r="D55" s="12">
        <v>16895763</v>
      </c>
      <c r="E55" s="12">
        <v>7856850</v>
      </c>
      <c r="F55" s="12">
        <v>7426539.75</v>
      </c>
      <c r="G55" s="13">
        <f t="shared" si="1"/>
        <v>8698860.25</v>
      </c>
      <c r="H55" s="13">
        <f t="shared" si="2"/>
        <v>9469223.25</v>
      </c>
      <c r="I55" s="13">
        <f t="shared" si="3"/>
        <v>430310.25</v>
      </c>
      <c r="J55" s="13">
        <f t="shared" si="4"/>
        <v>46.054918017537553</v>
      </c>
      <c r="K55" s="14">
        <f t="shared" si="5"/>
        <v>43.955042160570081</v>
      </c>
      <c r="L55" s="14">
        <f t="shared" si="6"/>
        <v>94.523119952652777</v>
      </c>
    </row>
    <row r="56" spans="1:12" ht="36" x14ac:dyDescent="0.35">
      <c r="A56" s="15" t="s">
        <v>103</v>
      </c>
      <c r="B56" s="16" t="s">
        <v>104</v>
      </c>
      <c r="C56" s="12">
        <f>C57</f>
        <v>1142000</v>
      </c>
      <c r="D56" s="12">
        <f t="shared" ref="D56:F56" si="16">D57</f>
        <v>1142000</v>
      </c>
      <c r="E56" s="12">
        <f t="shared" si="16"/>
        <v>833593</v>
      </c>
      <c r="F56" s="12">
        <f t="shared" si="16"/>
        <v>672917.5</v>
      </c>
      <c r="G56" s="13">
        <f t="shared" si="1"/>
        <v>469082.5</v>
      </c>
      <c r="H56" s="13">
        <f t="shared" si="2"/>
        <v>469082.5</v>
      </c>
      <c r="I56" s="13">
        <f t="shared" si="3"/>
        <v>160675.5</v>
      </c>
      <c r="J56" s="13">
        <f t="shared" si="4"/>
        <v>58.924474605954472</v>
      </c>
      <c r="K56" s="14">
        <f t="shared" si="5"/>
        <v>58.924474605954472</v>
      </c>
      <c r="L56" s="14">
        <f t="shared" si="6"/>
        <v>80.724946106793126</v>
      </c>
    </row>
    <row r="57" spans="1:12" ht="36" x14ac:dyDescent="0.35">
      <c r="A57" s="15" t="s">
        <v>105</v>
      </c>
      <c r="B57" s="16" t="s">
        <v>106</v>
      </c>
      <c r="C57" s="12">
        <v>1142000</v>
      </c>
      <c r="D57" s="12">
        <v>1142000</v>
      </c>
      <c r="E57" s="12">
        <v>833593</v>
      </c>
      <c r="F57" s="12">
        <v>672917.5</v>
      </c>
      <c r="G57" s="13">
        <f t="shared" si="1"/>
        <v>469082.5</v>
      </c>
      <c r="H57" s="13">
        <f t="shared" si="2"/>
        <v>469082.5</v>
      </c>
      <c r="I57" s="13">
        <f t="shared" si="3"/>
        <v>160675.5</v>
      </c>
      <c r="J57" s="13">
        <f t="shared" si="4"/>
        <v>58.924474605954472</v>
      </c>
      <c r="K57" s="14">
        <f t="shared" si="5"/>
        <v>58.924474605954472</v>
      </c>
      <c r="L57" s="14">
        <f t="shared" si="6"/>
        <v>80.724946106793126</v>
      </c>
    </row>
  </sheetData>
  <autoFilter ref="A4:IJ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2021-07-08T11:43:42Z</dcterms:modified>
</cp:coreProperties>
</file>