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етевой план-график\Сетевой по программе КФКиС на сайт\"/>
    </mc:Choice>
  </mc:AlternateContent>
  <bookViews>
    <workbookView xWindow="0" yWindow="0" windowWidth="21945" windowHeight="987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муниципальные!$A$4:$O$19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муниципальные!$A$1:$O$20</definedName>
  </definedNames>
  <calcPr calcId="162913"/>
</workbook>
</file>

<file path=xl/calcChain.xml><?xml version="1.0" encoding="utf-8"?>
<calcChain xmlns="http://schemas.openxmlformats.org/spreadsheetml/2006/main">
  <c r="O8" i="33" l="1"/>
  <c r="K7" i="33" l="1"/>
  <c r="E7" i="33"/>
  <c r="F7" i="33"/>
  <c r="G7" i="33"/>
  <c r="I7" i="33"/>
  <c r="J7" i="33"/>
  <c r="N13" i="33"/>
  <c r="M13" i="33"/>
  <c r="O13" i="33"/>
  <c r="H13" i="33"/>
  <c r="D13" i="33"/>
  <c r="L13" i="33" l="1"/>
  <c r="E18" i="33" l="1"/>
  <c r="F18" i="33"/>
  <c r="G18" i="33"/>
  <c r="I18" i="33"/>
  <c r="J18" i="33"/>
  <c r="K18" i="33"/>
  <c r="D20" i="33"/>
  <c r="H20" i="33"/>
  <c r="O9" i="33" l="1"/>
  <c r="O10" i="33"/>
  <c r="O11" i="33"/>
  <c r="O12" i="33"/>
  <c r="O16" i="33"/>
  <c r="O19" i="33"/>
  <c r="M11" i="33"/>
  <c r="M12" i="33"/>
  <c r="E14" i="33" l="1"/>
  <c r="F14" i="33"/>
  <c r="G14" i="33"/>
  <c r="I14" i="33"/>
  <c r="J14" i="33"/>
  <c r="K14" i="33"/>
  <c r="H17" i="33"/>
  <c r="H16" i="33"/>
  <c r="D17" i="33"/>
  <c r="D16" i="33"/>
  <c r="L16" i="33" l="1"/>
  <c r="M14" i="33"/>
  <c r="O14" i="33"/>
  <c r="H19" i="33"/>
  <c r="D19" i="33"/>
  <c r="D18" i="33" s="1"/>
  <c r="D11" i="33"/>
  <c r="H12" i="33"/>
  <c r="D12" i="33"/>
  <c r="H9" i="33"/>
  <c r="D9" i="33"/>
  <c r="D7" i="33" l="1"/>
  <c r="L19" i="33"/>
  <c r="H18" i="33"/>
  <c r="L18" i="33" s="1"/>
  <c r="L9" i="33"/>
  <c r="O18" i="33"/>
  <c r="M7" i="33"/>
  <c r="L12" i="33"/>
  <c r="O7" i="33"/>
  <c r="G6" i="33" l="1"/>
  <c r="J6" i="33"/>
  <c r="K6" i="33"/>
  <c r="O6" i="33" l="1"/>
  <c r="I6" i="33"/>
  <c r="F6" i="33" l="1"/>
  <c r="D15" i="33"/>
  <c r="D14" i="33" s="1"/>
  <c r="E6" i="33" l="1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D10" i="33" l="1"/>
  <c r="D8" i="33"/>
  <c r="D6" i="33" l="1"/>
  <c r="H15" i="33" l="1"/>
  <c r="H14" i="33" l="1"/>
  <c r="L14" i="33" s="1"/>
  <c r="H8" i="33" l="1"/>
  <c r="H10" i="33"/>
  <c r="L10" i="33" s="1"/>
  <c r="H11" i="33"/>
  <c r="L11" i="33" s="1"/>
  <c r="L8" i="33" l="1"/>
  <c r="H7" i="33"/>
  <c r="H6" i="33" s="1"/>
  <c r="L7" i="33" l="1"/>
  <c r="L6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<sst xmlns="http://schemas.openxmlformats.org/spreadsheetml/2006/main" count="186" uniqueCount="95">
  <si>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</si>
  <si>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</si>
  <si>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</si>
  <si>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</si>
  <si>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</si>
  <si>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</si>
  <si>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</si>
  <si>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</si>
  <si>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</si>
  <si>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</si>
  <si>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</si>
  <si>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</si>
  <si>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</si>
  <si>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</si>
  <si>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</si>
  <si>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</si>
  <si>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</si>
  <si>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</si>
  <si>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</si>
  <si>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</si>
  <si>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</si>
  <si>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</si>
  <si>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</si>
  <si>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</si>
  <si>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</si>
  <si>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</si>
  <si>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</si>
  <si>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</si>
  <si>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</si>
  <si>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</si>
  <si>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</si>
  <si>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</si>
  <si>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</si>
  <si>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</si>
  <si>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</si>
  <si>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</si>
  <si>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</si>
  <si>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</si>
  <si>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</si>
  <si>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</si>
  <si>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</si>
  <si>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</si>
  <si>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</si>
  <si>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</si>
  <si>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</si>
  <si>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</si>
  <si>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</si>
  <si>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</si>
  <si>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</si>
  <si>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</si>
  <si>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</si>
  <si>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</si>
  <si>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</si>
  <si>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</si>
  <si>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</si>
  <si>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</si>
  <si>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</si>
  <si>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</si>
  <si>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</si>
  <si>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</si>
  <si>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</si>
  <si>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</si>
  <si>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</si>
  <si>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</si>
  <si>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</si>
  <si>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</si>
  <si>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</si>
  <si>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</si>
  <si>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</si>
  <si>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</si>
  <si>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</si>
  <si>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</si>
  <si>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</si>
  <si>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</si>
  <si>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</si>
  <si>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</si>
  <si>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</si>
  <si>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</si>
  <si>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</si>
  <si>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</si>
  <si>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</si>
  <si>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</si>
  <si>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</si>
  <si>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</si>
  <si>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Комитет физической культуры и спорта администрации города Нефтеюганска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</si>
  <si>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</si>
  <si>
    <t>Усиление социальной направленности муниципальной политики в сфере физической культуры и спорта</t>
  </si>
  <si>
    <t>1.3.2</t>
  </si>
  <si>
    <t>ПЛАН  на 2021 год (рублей)</t>
  </si>
  <si>
    <t>% исполнения  к плану 2021  года</t>
  </si>
  <si>
    <t>Региональный проект "Спорт - норма жизни"</t>
  </si>
  <si>
    <t>1.1.5</t>
  </si>
  <si>
    <t>Подпрограмма 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</si>
  <si>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популяризация массового спорта</t>
  </si>
  <si>
    <t>Освоение на 01.09.2021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</si>
</sst>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2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view="pageBreakPreview" zoomScale="70" zoomScaleNormal="6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K20" sqref="K20"/>
    </sheetView>
  </sheetViews>
  <sheetFormatPr defaultColWidth="9.140625" defaultRowHeight="18.75" x14ac:dyDescent="0.25"/>
  <cols>
    <col min="1" max="1" width="10" style="1" customWidth="1"/>
    <col min="2" max="2" width="54.85546875" style="53" customWidth="1"/>
    <col min="3" max="3" width="13.140625" style="53" customWidth="1"/>
    <col min="4" max="4" width="25.42578125" style="53" customWidth="1"/>
    <col min="5" max="5" width="25.28515625" style="53" customWidth="1"/>
    <col min="6" max="6" width="23.28515625" style="53" customWidth="1"/>
    <col min="7" max="7" width="23.85546875" style="53" customWidth="1"/>
    <col min="8" max="8" width="24.28515625" style="56" customWidth="1"/>
    <col min="9" max="9" width="23.28515625" style="56" customWidth="1"/>
    <col min="10" max="10" width="21.7109375" style="56" customWidth="1"/>
    <col min="11" max="11" width="23.140625" style="56" customWidth="1"/>
    <col min="12" max="12" width="13.85546875" style="57" customWidth="1"/>
    <col min="13" max="13" width="14.42578125" style="57" customWidth="1"/>
    <col min="14" max="14" width="15.85546875" style="57" customWidth="1"/>
    <col min="15" max="15" width="13.5703125" style="57" customWidth="1"/>
    <col min="16" max="16384" width="9.140625" style="53"/>
  </cols>
  <sheetData>
    <row r="1" spans="1:15" ht="62.25" customHeight="1" x14ac:dyDescent="0.25">
      <c r="A1" s="61" t="s">
        <v>85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s="54" customFormat="1" ht="57" customHeight="1" x14ac:dyDescent="0.25">
      <c r="A2" s="68" t="s">
        <v>0</v>
      </c>
      <c r="B2" s="18" t="s">
        <v>1</v>
      </c>
      <c r="C2" s="69" t="s">
        <v>18</v>
      </c>
      <c r="D2" s="66" t="s">
        <v>88</v>
      </c>
      <c r="E2" s="66"/>
      <c r="F2" s="66"/>
      <c r="G2" s="66"/>
      <c r="H2" s="67" t="s">
        <v>94</v>
      </c>
      <c r="I2" s="67"/>
      <c r="J2" s="67"/>
      <c r="K2" s="67"/>
      <c r="L2" s="63" t="s">
        <v>89</v>
      </c>
      <c r="M2" s="64"/>
      <c r="N2" s="64"/>
      <c r="O2" s="65"/>
    </row>
    <row r="3" spans="1:15" s="54" customFormat="1" ht="37.5" customHeight="1" x14ac:dyDescent="0.25">
      <c r="A3" s="68"/>
      <c r="B3" s="52" t="s">
        <v>2</v>
      </c>
      <c r="C3" s="69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</row>
    <row r="4" spans="1:15" s="54" customFormat="1" ht="17.649999999999999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15" s="55" customFormat="1" ht="30.75" customHeight="1" x14ac:dyDescent="0.25">
      <c r="A5" s="74" t="s">
        <v>84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5" s="54" customFormat="1" ht="49.7" customHeight="1" x14ac:dyDescent="0.25">
      <c r="A6" s="20" t="s">
        <v>5</v>
      </c>
      <c r="B6" s="76" t="s">
        <v>68</v>
      </c>
      <c r="C6" s="76"/>
      <c r="D6" s="23">
        <f t="shared" ref="D6:K6" si="0">D7+D14+D18</f>
        <v>1597301584</v>
      </c>
      <c r="E6" s="23">
        <f t="shared" si="0"/>
        <v>444358442.50999999</v>
      </c>
      <c r="F6" s="23">
        <f t="shared" si="0"/>
        <v>378508.49</v>
      </c>
      <c r="G6" s="23">
        <f t="shared" si="0"/>
        <v>1152564633</v>
      </c>
      <c r="H6" s="23">
        <f>H7+H14+H18</f>
        <v>482226178.46999997</v>
      </c>
      <c r="I6" s="23">
        <f t="shared" si="0"/>
        <v>16393524.52</v>
      </c>
      <c r="J6" s="23">
        <f t="shared" si="0"/>
        <v>0</v>
      </c>
      <c r="K6" s="23">
        <f t="shared" si="0"/>
        <v>465832653.94999999</v>
      </c>
      <c r="L6" s="59">
        <f>H6/D6*100</f>
        <v>30.190051978937998</v>
      </c>
      <c r="M6" s="59">
        <f>I6/E6*100</f>
        <v>3.6892569042684666</v>
      </c>
      <c r="N6" s="59">
        <v>0</v>
      </c>
      <c r="O6" s="59">
        <f t="shared" ref="O6" si="1">K6/G6*100</f>
        <v>40.417052598385602</v>
      </c>
    </row>
    <row r="7" spans="1:15" s="54" customFormat="1" ht="79.5" customHeight="1" x14ac:dyDescent="0.25">
      <c r="A7" s="20" t="s">
        <v>6</v>
      </c>
      <c r="B7" s="48" t="s">
        <v>92</v>
      </c>
      <c r="C7" s="48"/>
      <c r="D7" s="23">
        <f>SUM(D8:D13)</f>
        <v>605332598</v>
      </c>
      <c r="E7" s="23">
        <f t="shared" ref="E7:J7" si="2">SUM(E8:E13)</f>
        <v>21399820.510000002</v>
      </c>
      <c r="F7" s="23">
        <f t="shared" si="2"/>
        <v>378508.49</v>
      </c>
      <c r="G7" s="23">
        <f t="shared" si="2"/>
        <v>583554269</v>
      </c>
      <c r="H7" s="23">
        <f>SUM(H8:H13)</f>
        <v>395903893.90999997</v>
      </c>
      <c r="I7" s="23">
        <f t="shared" si="2"/>
        <v>12993977.52</v>
      </c>
      <c r="J7" s="23">
        <f t="shared" si="2"/>
        <v>0</v>
      </c>
      <c r="K7" s="23">
        <f>SUM(K8:K13)</f>
        <v>382909916.38999999</v>
      </c>
      <c r="L7" s="59">
        <f t="shared" ref="L7:L19" si="3">H7/D7*100</f>
        <v>65.402705094365317</v>
      </c>
      <c r="M7" s="59">
        <f t="shared" ref="M7:M14" si="4">I7/E7*100</f>
        <v>60.720030403656864</v>
      </c>
      <c r="N7" s="59">
        <v>0</v>
      </c>
      <c r="O7" s="59">
        <f t="shared" ref="O7:O19" si="5">K7/G7*100</f>
        <v>65.616847777700002</v>
      </c>
    </row>
    <row r="8" spans="1:15" s="54" customFormat="1" ht="55.5" customHeight="1" x14ac:dyDescent="0.25">
      <c r="A8" s="70" t="s">
        <v>76</v>
      </c>
      <c r="B8" s="72" t="s">
        <v>93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3" si="6">SUM(I8:K8)</f>
        <v>27000</v>
      </c>
      <c r="I8" s="17">
        <v>0</v>
      </c>
      <c r="J8" s="17">
        <v>0</v>
      </c>
      <c r="K8" s="17">
        <v>27000</v>
      </c>
      <c r="L8" s="17">
        <f t="shared" si="3"/>
        <v>9.0249690811244445</v>
      </c>
      <c r="M8" s="17">
        <v>0</v>
      </c>
      <c r="N8" s="17">
        <v>0</v>
      </c>
      <c r="O8" s="17">
        <f t="shared" si="5"/>
        <v>9.0249690811244445</v>
      </c>
    </row>
    <row r="9" spans="1:15" s="54" customFormat="1" ht="83.1" customHeight="1" x14ac:dyDescent="0.25">
      <c r="A9" s="71"/>
      <c r="B9" s="73"/>
      <c r="C9" s="15" t="s">
        <v>4</v>
      </c>
      <c r="D9" s="16">
        <f>SUM(E9:G9)</f>
        <v>5624840</v>
      </c>
      <c r="E9" s="16">
        <v>0</v>
      </c>
      <c r="F9" s="16">
        <v>0</v>
      </c>
      <c r="G9" s="16">
        <v>5624840</v>
      </c>
      <c r="H9" s="17">
        <f t="shared" si="6"/>
        <v>2111944.31</v>
      </c>
      <c r="I9" s="17">
        <v>0</v>
      </c>
      <c r="J9" s="17">
        <v>0</v>
      </c>
      <c r="K9" s="17">
        <v>2111944.31</v>
      </c>
      <c r="L9" s="17">
        <f t="shared" si="3"/>
        <v>37.546744618513593</v>
      </c>
      <c r="M9" s="17">
        <v>0</v>
      </c>
      <c r="N9" s="17">
        <v>0</v>
      </c>
      <c r="O9" s="17">
        <f t="shared" si="5"/>
        <v>37.546744618513593</v>
      </c>
    </row>
    <row r="10" spans="1:15" s="54" customFormat="1" ht="42" customHeight="1" x14ac:dyDescent="0.25">
      <c r="A10" s="46" t="s">
        <v>77</v>
      </c>
      <c r="B10" s="47" t="s">
        <v>21</v>
      </c>
      <c r="C10" s="15" t="s">
        <v>4</v>
      </c>
      <c r="D10" s="16">
        <f t="shared" ref="D10:D13" si="7">SUM(E10:G10)</f>
        <v>745600</v>
      </c>
      <c r="E10" s="16">
        <v>0</v>
      </c>
      <c r="F10" s="16">
        <v>0</v>
      </c>
      <c r="G10" s="16">
        <v>745600</v>
      </c>
      <c r="H10" s="17">
        <f t="shared" si="6"/>
        <v>654172.54</v>
      </c>
      <c r="I10" s="17">
        <v>0</v>
      </c>
      <c r="J10" s="17">
        <v>0</v>
      </c>
      <c r="K10" s="16">
        <v>654172.54</v>
      </c>
      <c r="L10" s="17">
        <f t="shared" si="3"/>
        <v>87.73773336909872</v>
      </c>
      <c r="M10" s="17">
        <v>0</v>
      </c>
      <c r="N10" s="17">
        <v>0</v>
      </c>
      <c r="O10" s="17">
        <f t="shared" si="5"/>
        <v>87.73773336909872</v>
      </c>
    </row>
    <row r="11" spans="1:15" s="54" customFormat="1" ht="137.44999999999999" customHeight="1" x14ac:dyDescent="0.25">
      <c r="A11" s="49" t="s">
        <v>78</v>
      </c>
      <c r="B11" s="47" t="s">
        <v>69</v>
      </c>
      <c r="C11" s="15" t="s">
        <v>4</v>
      </c>
      <c r="D11" s="16">
        <f>SUM(E11:G11)</f>
        <v>2366439</v>
      </c>
      <c r="E11" s="16">
        <v>1774829</v>
      </c>
      <c r="F11" s="16">
        <v>0</v>
      </c>
      <c r="G11" s="16">
        <v>591610</v>
      </c>
      <c r="H11" s="17">
        <f t="shared" si="6"/>
        <v>1967703.36</v>
      </c>
      <c r="I11" s="17">
        <v>1475777.52</v>
      </c>
      <c r="J11" s="17">
        <v>0</v>
      </c>
      <c r="K11" s="17">
        <v>491925.84</v>
      </c>
      <c r="L11" s="17">
        <f t="shared" si="3"/>
        <v>83.150394326665506</v>
      </c>
      <c r="M11" s="17">
        <f t="shared" si="4"/>
        <v>83.150406039117001</v>
      </c>
      <c r="N11" s="17">
        <v>0</v>
      </c>
      <c r="O11" s="17">
        <f t="shared" si="5"/>
        <v>83.150359189330814</v>
      </c>
    </row>
    <row r="12" spans="1:15" s="54" customFormat="1" ht="62.85" customHeight="1" x14ac:dyDescent="0.25">
      <c r="A12" s="46" t="s">
        <v>79</v>
      </c>
      <c r="B12" s="47" t="s">
        <v>70</v>
      </c>
      <c r="C12" s="15" t="s">
        <v>4</v>
      </c>
      <c r="D12" s="16">
        <f t="shared" si="7"/>
        <v>594968443</v>
      </c>
      <c r="E12" s="16">
        <v>18741800</v>
      </c>
      <c r="F12" s="16">
        <v>0</v>
      </c>
      <c r="G12" s="16">
        <v>576226643</v>
      </c>
      <c r="H12" s="17">
        <f t="shared" si="6"/>
        <v>391143073.69999999</v>
      </c>
      <c r="I12" s="17">
        <v>11518200</v>
      </c>
      <c r="J12" s="17">
        <v>0</v>
      </c>
      <c r="K12" s="17">
        <v>379624873.69999999</v>
      </c>
      <c r="L12" s="17">
        <f t="shared" si="3"/>
        <v>65.741818461454088</v>
      </c>
      <c r="M12" s="17">
        <f t="shared" si="4"/>
        <v>61.457277315946172</v>
      </c>
      <c r="N12" s="17">
        <v>0</v>
      </c>
      <c r="O12" s="17">
        <f t="shared" si="5"/>
        <v>65.881173373651166</v>
      </c>
    </row>
    <row r="13" spans="1:15" s="54" customFormat="1" ht="62.85" customHeight="1" x14ac:dyDescent="0.25">
      <c r="A13" s="46" t="s">
        <v>91</v>
      </c>
      <c r="B13" s="47" t="s">
        <v>90</v>
      </c>
      <c r="C13" s="15" t="s">
        <v>4</v>
      </c>
      <c r="D13" s="16">
        <f t="shared" si="7"/>
        <v>1328106</v>
      </c>
      <c r="E13" s="16">
        <v>883191.51</v>
      </c>
      <c r="F13" s="16">
        <v>378508.49</v>
      </c>
      <c r="G13" s="16">
        <v>66406</v>
      </c>
      <c r="H13" s="17">
        <f t="shared" si="6"/>
        <v>0</v>
      </c>
      <c r="I13" s="17">
        <v>0</v>
      </c>
      <c r="J13" s="17">
        <v>0</v>
      </c>
      <c r="K13" s="17">
        <v>0</v>
      </c>
      <c r="L13" s="17">
        <f t="shared" ref="L13" si="8">H13/D13*100</f>
        <v>0</v>
      </c>
      <c r="M13" s="17">
        <f>I13/E13*100</f>
        <v>0</v>
      </c>
      <c r="N13" s="17">
        <f>J13/F13*100</f>
        <v>0</v>
      </c>
      <c r="O13" s="17">
        <f t="shared" ref="O13" si="9">K13/G13*100</f>
        <v>0</v>
      </c>
    </row>
    <row r="14" spans="1:15" s="55" customFormat="1" ht="69" customHeight="1" x14ac:dyDescent="0.25">
      <c r="A14" s="20" t="s">
        <v>7</v>
      </c>
      <c r="B14" s="48" t="s">
        <v>71</v>
      </c>
      <c r="C14" s="22"/>
      <c r="D14" s="21">
        <f>SUM(D15:D17)</f>
        <v>970617686</v>
      </c>
      <c r="E14" s="21">
        <f t="shared" ref="E14:K14" si="10">SUM(E15:E17)</f>
        <v>422958622</v>
      </c>
      <c r="F14" s="21">
        <f t="shared" si="10"/>
        <v>0</v>
      </c>
      <c r="G14" s="21">
        <f t="shared" si="10"/>
        <v>547659064</v>
      </c>
      <c r="H14" s="21">
        <f t="shared" si="10"/>
        <v>70896150.980000004</v>
      </c>
      <c r="I14" s="21">
        <f t="shared" si="10"/>
        <v>3399547</v>
      </c>
      <c r="J14" s="21">
        <f t="shared" si="10"/>
        <v>0</v>
      </c>
      <c r="K14" s="21">
        <f t="shared" si="10"/>
        <v>67496603.980000004</v>
      </c>
      <c r="L14" s="59">
        <f t="shared" si="3"/>
        <v>7.3042302857852528</v>
      </c>
      <c r="M14" s="59">
        <f t="shared" si="4"/>
        <v>0.80375403719752048</v>
      </c>
      <c r="N14" s="17">
        <v>0</v>
      </c>
      <c r="O14" s="59">
        <f t="shared" si="5"/>
        <v>12.32456621588938</v>
      </c>
    </row>
    <row r="15" spans="1:15" s="54" customFormat="1" ht="80.650000000000006" customHeight="1" x14ac:dyDescent="0.25">
      <c r="A15" s="46" t="s">
        <v>80</v>
      </c>
      <c r="B15" s="47" t="s">
        <v>72</v>
      </c>
      <c r="C15" s="15" t="s">
        <v>4</v>
      </c>
      <c r="D15" s="16">
        <f>SUM(E15:G15)</f>
        <v>18394188</v>
      </c>
      <c r="E15" s="16">
        <v>4066522</v>
      </c>
      <c r="F15" s="16">
        <v>0</v>
      </c>
      <c r="G15" s="16">
        <v>14327666</v>
      </c>
      <c r="H15" s="17">
        <f>SUM(I15:K15)</f>
        <v>3399547</v>
      </c>
      <c r="I15" s="17">
        <v>3399547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</row>
    <row r="16" spans="1:15" s="54" customFormat="1" ht="42" customHeight="1" x14ac:dyDescent="0.25">
      <c r="A16" s="70" t="s">
        <v>81</v>
      </c>
      <c r="B16" s="72" t="s">
        <v>75</v>
      </c>
      <c r="C16" s="15" t="s">
        <v>53</v>
      </c>
      <c r="D16" s="16">
        <f>SUM(E16:G16)</f>
        <v>952223498</v>
      </c>
      <c r="E16" s="16">
        <v>418892100</v>
      </c>
      <c r="F16" s="16">
        <v>0</v>
      </c>
      <c r="G16" s="16">
        <v>533331398</v>
      </c>
      <c r="H16" s="17">
        <f>SUM(I16:K16)</f>
        <v>67496603.980000004</v>
      </c>
      <c r="I16" s="17">
        <v>0</v>
      </c>
      <c r="J16" s="17">
        <v>0</v>
      </c>
      <c r="K16" s="17">
        <v>67496603.980000004</v>
      </c>
      <c r="L16" s="17">
        <f t="shared" si="3"/>
        <v>7.0883153085138426</v>
      </c>
      <c r="M16" s="17">
        <v>0</v>
      </c>
      <c r="N16" s="17">
        <v>0</v>
      </c>
      <c r="O16" s="17">
        <f t="shared" si="5"/>
        <v>12.655659170473216</v>
      </c>
    </row>
    <row r="17" spans="1:15" s="54" customFormat="1" ht="52.35" customHeight="1" x14ac:dyDescent="0.25">
      <c r="A17" s="71"/>
      <c r="B17" s="73"/>
      <c r="C17" s="15" t="s">
        <v>4</v>
      </c>
      <c r="D17" s="16">
        <f>SUM(E17:G17)</f>
        <v>0</v>
      </c>
      <c r="E17" s="16">
        <v>0</v>
      </c>
      <c r="F17" s="16">
        <v>0</v>
      </c>
      <c r="G17" s="16">
        <v>0</v>
      </c>
      <c r="H17" s="17">
        <f>SUM(I17:K17)</f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</row>
    <row r="18" spans="1:15" s="55" customFormat="1" ht="62.25" customHeight="1" x14ac:dyDescent="0.25">
      <c r="A18" s="20" t="s">
        <v>82</v>
      </c>
      <c r="B18" s="48" t="s">
        <v>73</v>
      </c>
      <c r="C18" s="15" t="s">
        <v>4</v>
      </c>
      <c r="D18" s="21">
        <f>D19+D20</f>
        <v>21351300</v>
      </c>
      <c r="E18" s="21">
        <f t="shared" ref="E18:K18" si="11">E19+E20</f>
        <v>0</v>
      </c>
      <c r="F18" s="21">
        <f t="shared" si="11"/>
        <v>0</v>
      </c>
      <c r="G18" s="21">
        <f t="shared" si="11"/>
        <v>21351300</v>
      </c>
      <c r="H18" s="21">
        <f t="shared" si="11"/>
        <v>15426133.58</v>
      </c>
      <c r="I18" s="21">
        <f t="shared" si="11"/>
        <v>0</v>
      </c>
      <c r="J18" s="21">
        <f t="shared" si="11"/>
        <v>0</v>
      </c>
      <c r="K18" s="21">
        <f t="shared" si="11"/>
        <v>15426133.58</v>
      </c>
      <c r="L18" s="59">
        <f>H18/D18*100</f>
        <v>72.249153822015515</v>
      </c>
      <c r="M18" s="59">
        <v>0</v>
      </c>
      <c r="N18" s="17">
        <v>0</v>
      </c>
      <c r="O18" s="59">
        <f t="shared" si="5"/>
        <v>72.249153822015515</v>
      </c>
    </row>
    <row r="19" spans="1:15" s="54" customFormat="1" ht="69.400000000000006" customHeight="1" x14ac:dyDescent="0.25">
      <c r="A19" s="46" t="s">
        <v>83</v>
      </c>
      <c r="B19" s="47" t="s">
        <v>74</v>
      </c>
      <c r="C19" s="15" t="s">
        <v>4</v>
      </c>
      <c r="D19" s="16">
        <f>SUM(E19:G19)</f>
        <v>21351300</v>
      </c>
      <c r="E19" s="16">
        <v>0</v>
      </c>
      <c r="F19" s="16">
        <v>0</v>
      </c>
      <c r="G19" s="16">
        <v>21351300</v>
      </c>
      <c r="H19" s="17">
        <f>SUM(I19:K19)</f>
        <v>15426133.58</v>
      </c>
      <c r="I19" s="17">
        <v>0</v>
      </c>
      <c r="J19" s="17">
        <v>0</v>
      </c>
      <c r="K19" s="17">
        <v>15426133.58</v>
      </c>
      <c r="L19" s="17">
        <f t="shared" si="3"/>
        <v>72.249153822015515</v>
      </c>
      <c r="M19" s="17">
        <v>0</v>
      </c>
      <c r="N19" s="17">
        <v>0</v>
      </c>
      <c r="O19" s="17">
        <f t="shared" si="5"/>
        <v>72.249153822015515</v>
      </c>
    </row>
    <row r="20" spans="1:15" ht="67.5" customHeight="1" x14ac:dyDescent="0.25">
      <c r="A20" s="46" t="s">
        <v>87</v>
      </c>
      <c r="B20" s="60" t="s">
        <v>86</v>
      </c>
      <c r="C20" s="15" t="s">
        <v>4</v>
      </c>
      <c r="D20" s="16">
        <f>SUM(E20:G20)</f>
        <v>0</v>
      </c>
      <c r="E20" s="16">
        <v>0</v>
      </c>
      <c r="F20" s="16">
        <v>0</v>
      </c>
      <c r="G20" s="16">
        <v>0</v>
      </c>
      <c r="H20" s="17">
        <f>SUM(I20:K20)</f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</row>
  </sheetData>
  <mergeCells count="12">
    <mergeCell ref="A8:A9"/>
    <mergeCell ref="B8:B9"/>
    <mergeCell ref="A5:O5"/>
    <mergeCell ref="B6:C6"/>
    <mergeCell ref="B16:B17"/>
    <mergeCell ref="A16:A17"/>
    <mergeCell ref="A1:O1"/>
    <mergeCell ref="L2:O2"/>
    <mergeCell ref="D2:G2"/>
    <mergeCell ref="H2:K2"/>
    <mergeCell ref="A2:A3"/>
    <mergeCell ref="C2:C3"/>
  </mergeCells>
  <pageMargins left="0" right="0" top="0.19685039370078741" bottom="0" header="0.31496062992125984" footer="0.31496062992125984"/>
  <pageSetup paperSize="9" scale="45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78" t="s">
        <v>41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32.25" customHeight="1" x14ac:dyDescent="0.25">
      <c r="A2" s="80" t="s">
        <v>0</v>
      </c>
      <c r="B2" s="2" t="s">
        <v>1</v>
      </c>
      <c r="C2" s="81" t="s">
        <v>18</v>
      </c>
      <c r="D2" s="82" t="s">
        <v>38</v>
      </c>
      <c r="E2" s="82"/>
      <c r="F2" s="82"/>
      <c r="G2" s="83" t="s">
        <v>46</v>
      </c>
      <c r="H2" s="83"/>
      <c r="I2" s="83"/>
      <c r="J2" s="84" t="s">
        <v>44</v>
      </c>
      <c r="K2" s="85"/>
      <c r="L2" s="86"/>
      <c r="M2" s="87" t="s">
        <v>39</v>
      </c>
      <c r="N2" s="87" t="s">
        <v>40</v>
      </c>
    </row>
    <row r="3" spans="1:14" ht="25.5" x14ac:dyDescent="0.25">
      <c r="A3" s="80"/>
      <c r="B3" s="3" t="s">
        <v>2</v>
      </c>
      <c r="C3" s="81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88"/>
      <c r="N3" s="88"/>
    </row>
    <row r="4" spans="1:14" ht="14.45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" customHeight="1" x14ac:dyDescent="0.25">
      <c r="A5" s="8">
        <v>1</v>
      </c>
      <c r="B5" s="77" t="s">
        <v>42</v>
      </c>
      <c r="C5" s="77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7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96" t="s">
        <v>0</v>
      </c>
      <c r="B1" s="27" t="s">
        <v>1</v>
      </c>
      <c r="C1" s="97" t="s">
        <v>18</v>
      </c>
      <c r="D1" s="98" t="s">
        <v>56</v>
      </c>
      <c r="E1" s="98"/>
      <c r="F1" s="98"/>
      <c r="G1" s="98"/>
      <c r="H1" s="98" t="s">
        <v>57</v>
      </c>
      <c r="I1" s="98"/>
      <c r="J1" s="98"/>
      <c r="K1" s="98"/>
      <c r="L1" s="99" t="s">
        <v>67</v>
      </c>
      <c r="M1" s="100"/>
      <c r="N1" s="100"/>
      <c r="O1" s="101"/>
      <c r="P1" s="93" t="s">
        <v>58</v>
      </c>
      <c r="Q1" s="93"/>
      <c r="R1" s="93"/>
      <c r="S1" s="93"/>
      <c r="T1" s="93" t="s">
        <v>59</v>
      </c>
      <c r="U1" s="94"/>
      <c r="V1" s="94"/>
      <c r="W1" s="94"/>
    </row>
    <row r="2" spans="1:23" ht="22.5" x14ac:dyDescent="0.25">
      <c r="A2" s="96"/>
      <c r="B2" s="27" t="s">
        <v>2</v>
      </c>
      <c r="C2" s="97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ht="14.45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95" t="s">
        <v>25</v>
      </c>
      <c r="B4" s="95"/>
      <c r="C4" s="95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" customHeight="1" x14ac:dyDescent="0.25">
      <c r="A5" s="31">
        <v>1</v>
      </c>
      <c r="B5" s="77" t="s">
        <v>10</v>
      </c>
      <c r="C5" s="77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77" t="s">
        <v>61</v>
      </c>
      <c r="C7" s="77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5.5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8.25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5.5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95" customHeight="1" x14ac:dyDescent="0.25">
      <c r="A12" s="31" t="s">
        <v>26</v>
      </c>
      <c r="B12" s="77" t="s">
        <v>12</v>
      </c>
      <c r="C12" s="77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89" t="s">
        <v>13</v>
      </c>
      <c r="C14" s="90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8.25" x14ac:dyDescent="0.25">
      <c r="A15" s="87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8.25" x14ac:dyDescent="0.25">
      <c r="A16" s="91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8.25" x14ac:dyDescent="0.25">
      <c r="A17" s="91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5.5" x14ac:dyDescent="0.25">
      <c r="A18" s="92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2021-09-08T08:58:17Z</cp:lastPrinted>
  <dcterms:created xsi:type="dcterms:W3CDTF">2012-05-22T08:33:39Z</dcterms:created>
  <dcterms:modified xsi:type="dcterms:W3CDTF">2021-09-08T09:08:04Z</dcterms:modified>
</cp:coreProperties>
</file>