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usovaVA\Desktop\"/>
    </mc:Choice>
  </mc:AlternateContent>
  <bookViews>
    <workbookView xWindow="0" yWindow="0" windowWidth="23040" windowHeight="8808"/>
  </bookViews>
  <sheets>
    <sheet name="2021" sheetId="3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'2021'!$A$4:$IJ$4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>#REF!</definedName>
    <definedName name="елена">[1]доходы!#REF!</definedName>
    <definedName name="жжжжжжжж">#REF!</definedName>
    <definedName name="_xlnm.Print_Titles" localSheetId="0">'2021'!$4:$4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K51" i="3" l="1"/>
  <c r="J51" i="3"/>
  <c r="L42" i="3"/>
  <c r="L41" i="3"/>
  <c r="L13" i="3"/>
  <c r="L12" i="3"/>
  <c r="K12" i="3"/>
  <c r="J12" i="3"/>
  <c r="I12" i="3"/>
  <c r="H12" i="3"/>
  <c r="G12" i="3"/>
  <c r="L10" i="3"/>
  <c r="L31" i="3"/>
  <c r="L30" i="3"/>
  <c r="I51" i="3"/>
  <c r="H51" i="3"/>
  <c r="G51" i="3"/>
  <c r="E48" i="3"/>
  <c r="I10" i="3"/>
  <c r="I42" i="3"/>
  <c r="I31" i="3"/>
  <c r="I30" i="3"/>
  <c r="I29" i="3"/>
  <c r="G7" i="3"/>
  <c r="H7" i="3"/>
  <c r="I7" i="3"/>
  <c r="G8" i="3"/>
  <c r="H8" i="3"/>
  <c r="I8" i="3"/>
  <c r="G9" i="3"/>
  <c r="H9" i="3"/>
  <c r="I9" i="3"/>
  <c r="G10" i="3"/>
  <c r="H10" i="3"/>
  <c r="G11" i="3"/>
  <c r="H11" i="3"/>
  <c r="I11" i="3"/>
  <c r="L57" i="3" l="1"/>
  <c r="K57" i="3"/>
  <c r="J57" i="3"/>
  <c r="I57" i="3"/>
  <c r="H57" i="3"/>
  <c r="G57" i="3"/>
  <c r="F56" i="3"/>
  <c r="E56" i="3"/>
  <c r="I56" i="3" s="1"/>
  <c r="D56" i="3"/>
  <c r="C56" i="3"/>
  <c r="L55" i="3"/>
  <c r="K55" i="3"/>
  <c r="J55" i="3"/>
  <c r="I55" i="3"/>
  <c r="H55" i="3"/>
  <c r="G55" i="3"/>
  <c r="L54" i="3"/>
  <c r="K54" i="3"/>
  <c r="J54" i="3"/>
  <c r="I54" i="3"/>
  <c r="H54" i="3"/>
  <c r="G54" i="3"/>
  <c r="F53" i="3"/>
  <c r="E53" i="3"/>
  <c r="D53" i="3"/>
  <c r="C53" i="3"/>
  <c r="L52" i="3"/>
  <c r="K52" i="3"/>
  <c r="J52" i="3"/>
  <c r="I52" i="3"/>
  <c r="H52" i="3"/>
  <c r="G52" i="3"/>
  <c r="L50" i="3"/>
  <c r="K50" i="3"/>
  <c r="J50" i="3"/>
  <c r="I50" i="3"/>
  <c r="H50" i="3"/>
  <c r="G50" i="3"/>
  <c r="L49" i="3"/>
  <c r="K49" i="3"/>
  <c r="J49" i="3"/>
  <c r="I49" i="3"/>
  <c r="H49" i="3"/>
  <c r="G49" i="3"/>
  <c r="F48" i="3"/>
  <c r="D48" i="3"/>
  <c r="C48" i="3"/>
  <c r="L47" i="3"/>
  <c r="K47" i="3"/>
  <c r="J47" i="3"/>
  <c r="I47" i="3"/>
  <c r="H47" i="3"/>
  <c r="G47" i="3"/>
  <c r="L46" i="3"/>
  <c r="K46" i="3"/>
  <c r="J46" i="3"/>
  <c r="I46" i="3"/>
  <c r="H46" i="3"/>
  <c r="G46" i="3"/>
  <c r="L45" i="3"/>
  <c r="K45" i="3"/>
  <c r="J45" i="3"/>
  <c r="I45" i="3"/>
  <c r="H45" i="3"/>
  <c r="G45" i="3"/>
  <c r="L44" i="3"/>
  <c r="K44" i="3"/>
  <c r="J44" i="3"/>
  <c r="I44" i="3"/>
  <c r="H44" i="3"/>
  <c r="G44" i="3"/>
  <c r="F43" i="3"/>
  <c r="E43" i="3"/>
  <c r="D43" i="3"/>
  <c r="C43" i="3"/>
  <c r="K42" i="3"/>
  <c r="J42" i="3"/>
  <c r="H42" i="3"/>
  <c r="G42" i="3"/>
  <c r="F41" i="3"/>
  <c r="E41" i="3"/>
  <c r="I41" i="3" s="1"/>
  <c r="D41" i="3"/>
  <c r="C41" i="3"/>
  <c r="L40" i="3"/>
  <c r="K40" i="3"/>
  <c r="J40" i="3"/>
  <c r="I40" i="3"/>
  <c r="H40" i="3"/>
  <c r="G40" i="3"/>
  <c r="L39" i="3"/>
  <c r="K39" i="3"/>
  <c r="J39" i="3"/>
  <c r="I39" i="3"/>
  <c r="H39" i="3"/>
  <c r="G39" i="3"/>
  <c r="F38" i="3"/>
  <c r="E38" i="3"/>
  <c r="D38" i="3"/>
  <c r="C38" i="3"/>
  <c r="L37" i="3"/>
  <c r="K37" i="3"/>
  <c r="J37" i="3"/>
  <c r="I37" i="3"/>
  <c r="H37" i="3"/>
  <c r="G37" i="3"/>
  <c r="L36" i="3"/>
  <c r="K36" i="3"/>
  <c r="J36" i="3"/>
  <c r="I36" i="3"/>
  <c r="H36" i="3"/>
  <c r="G36" i="3"/>
  <c r="L35" i="3"/>
  <c r="K35" i="3"/>
  <c r="J35" i="3"/>
  <c r="I35" i="3"/>
  <c r="H35" i="3"/>
  <c r="G35" i="3"/>
  <c r="L34" i="3"/>
  <c r="K34" i="3"/>
  <c r="J34" i="3"/>
  <c r="I34" i="3"/>
  <c r="H34" i="3"/>
  <c r="G34" i="3"/>
  <c r="L33" i="3"/>
  <c r="K33" i="3"/>
  <c r="J33" i="3"/>
  <c r="I33" i="3"/>
  <c r="H33" i="3"/>
  <c r="G33" i="3"/>
  <c r="F32" i="3"/>
  <c r="E32" i="3"/>
  <c r="D32" i="3"/>
  <c r="C32" i="3"/>
  <c r="K31" i="3"/>
  <c r="J31" i="3"/>
  <c r="H31" i="3"/>
  <c r="G31" i="3"/>
  <c r="F30" i="3"/>
  <c r="E30" i="3"/>
  <c r="D30" i="3"/>
  <c r="C30" i="3"/>
  <c r="L29" i="3"/>
  <c r="K29" i="3"/>
  <c r="J29" i="3"/>
  <c r="H29" i="3"/>
  <c r="G29" i="3"/>
  <c r="L28" i="3"/>
  <c r="K28" i="3"/>
  <c r="J28" i="3"/>
  <c r="I28" i="3"/>
  <c r="H28" i="3"/>
  <c r="G28" i="3"/>
  <c r="L27" i="3"/>
  <c r="K27" i="3"/>
  <c r="J27" i="3"/>
  <c r="I27" i="3"/>
  <c r="H27" i="3"/>
  <c r="G27" i="3"/>
  <c r="L26" i="3"/>
  <c r="K26" i="3"/>
  <c r="J26" i="3"/>
  <c r="I26" i="3"/>
  <c r="H26" i="3"/>
  <c r="G26" i="3"/>
  <c r="F25" i="3"/>
  <c r="E25" i="3"/>
  <c r="D25" i="3"/>
  <c r="C25" i="3"/>
  <c r="L24" i="3"/>
  <c r="K24" i="3"/>
  <c r="J24" i="3"/>
  <c r="I24" i="3"/>
  <c r="H24" i="3"/>
  <c r="G24" i="3"/>
  <c r="L23" i="3"/>
  <c r="K23" i="3"/>
  <c r="J23" i="3"/>
  <c r="I23" i="3"/>
  <c r="H23" i="3"/>
  <c r="G23" i="3"/>
  <c r="L22" i="3"/>
  <c r="K22" i="3"/>
  <c r="J22" i="3"/>
  <c r="I22" i="3"/>
  <c r="H22" i="3"/>
  <c r="G22" i="3"/>
  <c r="L21" i="3"/>
  <c r="K21" i="3"/>
  <c r="J21" i="3"/>
  <c r="I21" i="3"/>
  <c r="H21" i="3"/>
  <c r="G21" i="3"/>
  <c r="L20" i="3"/>
  <c r="K20" i="3"/>
  <c r="J20" i="3"/>
  <c r="I20" i="3"/>
  <c r="H20" i="3"/>
  <c r="G20" i="3"/>
  <c r="F19" i="3"/>
  <c r="E19" i="3"/>
  <c r="D19" i="3"/>
  <c r="C19" i="3"/>
  <c r="L18" i="3"/>
  <c r="K18" i="3"/>
  <c r="J18" i="3"/>
  <c r="I18" i="3"/>
  <c r="H18" i="3"/>
  <c r="G18" i="3"/>
  <c r="L17" i="3"/>
  <c r="K17" i="3"/>
  <c r="J17" i="3"/>
  <c r="I17" i="3"/>
  <c r="H17" i="3"/>
  <c r="G17" i="3"/>
  <c r="L16" i="3"/>
  <c r="K16" i="3"/>
  <c r="J16" i="3"/>
  <c r="I16" i="3"/>
  <c r="H16" i="3"/>
  <c r="G16" i="3"/>
  <c r="F15" i="3"/>
  <c r="E15" i="3"/>
  <c r="D15" i="3"/>
  <c r="C15" i="3"/>
  <c r="L14" i="3"/>
  <c r="K14" i="3"/>
  <c r="J14" i="3"/>
  <c r="I14" i="3"/>
  <c r="H14" i="3"/>
  <c r="G14" i="3"/>
  <c r="K13" i="3"/>
  <c r="J13" i="3"/>
  <c r="I13" i="3"/>
  <c r="H13" i="3"/>
  <c r="G13" i="3"/>
  <c r="L11" i="3"/>
  <c r="K11" i="3"/>
  <c r="J11" i="3"/>
  <c r="K10" i="3"/>
  <c r="J10" i="3"/>
  <c r="L9" i="3"/>
  <c r="K9" i="3"/>
  <c r="J9" i="3"/>
  <c r="L8" i="3"/>
  <c r="K8" i="3"/>
  <c r="J8" i="3"/>
  <c r="L7" i="3"/>
  <c r="K7" i="3"/>
  <c r="J7" i="3"/>
  <c r="F6" i="3"/>
  <c r="E6" i="3"/>
  <c r="D6" i="3"/>
  <c r="C6" i="3"/>
  <c r="H19" i="3" l="1"/>
  <c r="G19" i="3"/>
  <c r="K15" i="3"/>
  <c r="H30" i="3"/>
  <c r="K41" i="3"/>
  <c r="H56" i="3"/>
  <c r="G30" i="3"/>
  <c r="I15" i="3"/>
  <c r="K19" i="3"/>
  <c r="G56" i="3"/>
  <c r="G53" i="3"/>
  <c r="G41" i="3"/>
  <c r="I38" i="3"/>
  <c r="I32" i="3"/>
  <c r="I25" i="3"/>
  <c r="I19" i="3"/>
  <c r="H15" i="3"/>
  <c r="K6" i="3"/>
  <c r="J32" i="3"/>
  <c r="H41" i="3"/>
  <c r="J53" i="3"/>
  <c r="G6" i="3"/>
  <c r="L15" i="3"/>
  <c r="L19" i="3"/>
  <c r="J38" i="3"/>
  <c r="L43" i="3"/>
  <c r="J48" i="3"/>
  <c r="L56" i="3"/>
  <c r="H53" i="3"/>
  <c r="K53" i="3"/>
  <c r="F5" i="3"/>
  <c r="I53" i="3"/>
  <c r="L53" i="3"/>
  <c r="H48" i="3"/>
  <c r="L48" i="3"/>
  <c r="I48" i="3"/>
  <c r="G48" i="3"/>
  <c r="K48" i="3"/>
  <c r="H43" i="3"/>
  <c r="I43" i="3"/>
  <c r="G43" i="3"/>
  <c r="J41" i="3"/>
  <c r="G38" i="3"/>
  <c r="K38" i="3"/>
  <c r="H38" i="3"/>
  <c r="L38" i="3"/>
  <c r="G32" i="3"/>
  <c r="K32" i="3"/>
  <c r="H32" i="3"/>
  <c r="L32" i="3"/>
  <c r="K30" i="3"/>
  <c r="G25" i="3"/>
  <c r="H25" i="3"/>
  <c r="L25" i="3"/>
  <c r="J19" i="3"/>
  <c r="D5" i="3"/>
  <c r="E5" i="3"/>
  <c r="J15" i="3"/>
  <c r="L6" i="3"/>
  <c r="C5" i="3"/>
  <c r="H6" i="3"/>
  <c r="G15" i="3"/>
  <c r="I6" i="3"/>
  <c r="J25" i="3"/>
  <c r="J56" i="3"/>
  <c r="J6" i="3"/>
  <c r="K25" i="3"/>
  <c r="J30" i="3"/>
  <c r="K43" i="3"/>
  <c r="K56" i="3"/>
  <c r="J43" i="3"/>
  <c r="G5" i="3" l="1"/>
  <c r="H5" i="3"/>
  <c r="I5" i="3"/>
  <c r="L5" i="3"/>
  <c r="K5" i="3"/>
  <c r="J5" i="3"/>
</calcChain>
</file>

<file path=xl/sharedStrings.xml><?xml version="1.0" encoding="utf-8"?>
<sst xmlns="http://schemas.openxmlformats.org/spreadsheetml/2006/main" count="119" uniqueCount="119">
  <si>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</si>
  <si>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</si>
  <si>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</si>
  <si>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</si>
  <si>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</si>
  <si>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</si>
  <si>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</si>
  <si>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</si>
  <si>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</si>
  <si>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</si>
  <si>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</si>
  <si>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</si>
  <si>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</si>
  <si>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</si>
  <si>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</si>
  <si>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</si>
  <si>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</si>
  <si>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</si>
  <si>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</si>
  <si>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</si>
  <si>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</si>
  <si>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</si>
  <si>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</si>
  <si>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</si>
  <si>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</si>
  <si>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</si>
  <si>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</si>
  <si>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</si>
  <si>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</si>
  <si>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</si>
  <si>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</si>
  <si>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</si>
  <si>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</si>
  <si>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</si>
  <si>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</si>
  <si>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</si>
  <si>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</si>
  <si>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</si>
  <si>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</si>
  <si>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</si>
  <si>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</si>
  <si>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</si>
  <si>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</si>
  <si>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</si>
  <si>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</si>
  <si>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</si>
  <si>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</si>
  <si>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</si>
  <si>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</si>
  <si>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</si>
  <si>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</si>
  <si>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</si>
  <si>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</si>
  <si>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</si>
  <si>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</si>
  <si>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</si>
  <si>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</si>
  <si>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</si>
  <si>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</si>
  <si>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</si>
  <si>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</si>
  <si>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</si>
  <si>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</si>
  <si>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</si>
  <si>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</si>
  <si>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</si>
  <si>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</si>
  <si>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</si>
  <si>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</si>
  <si>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</si>
  <si>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</si>
  <si>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</si>
  <si>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</si>
  <si>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</si>
  <si>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</si>
  <si>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</si>
  <si>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</si>
  <si>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</si>
  <si>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</si>
  <si>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</si>
  <si>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</si>
  <si>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</si>
  <si>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</si>
  <si>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</si>
  <si>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</si>
  <si>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</si>
  <si>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</si>
  <si>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</si>
  <si>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</si>
  <si>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</si>
  <si>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</si>
  <si>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</si>
  <si>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</si>
  <si>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</si>
  <si>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</si>
  <si>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</si>
  <si>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</si>
  <si>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</si>
  <si>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</si>
  <si>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</si>
  <si>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</si>
  <si>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</si>
  <si>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</si>
  <si>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</si>
  <si>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</si>
  <si>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</si>
  <si>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</si>
  <si>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Обеспечение проведения выборов и референдумов</t>
  </si>
  <si>
    <t>0107</t>
  </si>
  <si>
    <t>Первоначальный план на 2021год, руб.</t>
  </si>
  <si>
    <t>Уточненный план на 2021 год, руб.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</si>
  <si>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</si>
  <si>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</si>
  <si>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</si>
  <si>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</si>
  <si>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Анализ исполнения расходов бюджета города Нефтеюганска за 9 месяцев 2021 года по разделам, подразделам классификации расходов</t>
  </si>
  <si>
    <t xml:space="preserve">План 9 месяцев  2021 года </t>
  </si>
  <si>
    <t xml:space="preserve">Отклонение от плана                              9 месяцев                   (гр.5-гр.6),  руб. </t>
  </si>
  <si>
    <t>% исполнения к плану 9 месяцев     (гр.6/гр.5)*100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</si>
</sst>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/>
    </xf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wrapText="1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J57"/>
  <sheetViews>
    <sheetView tabSelected="1" zoomScale="75" zoomScaleNormal="75" workbookViewId="0">
      <selection activeCell="D7" sqref="D7:F55"/>
    </sheetView>
  </sheetViews>
  <sheetFormatPr defaultColWidth="9.109375" defaultRowHeight="18" x14ac:dyDescent="0.35"/>
  <cols>
    <col min="1" max="1" width="61" style="1" customWidth="1"/>
    <col min="2" max="2" width="8.44140625" style="1" customWidth="1"/>
    <col min="3" max="3" width="21.88671875" style="6" customWidth="1"/>
    <col min="4" max="4" width="23.109375" style="1" customWidth="1"/>
    <col min="5" max="5" width="20.33203125" style="1" customWidth="1"/>
    <col min="6" max="6" width="20.44140625" style="1" customWidth="1"/>
    <col min="7" max="7" width="21.109375" style="1" customWidth="1"/>
    <col min="8" max="8" width="21.88671875" style="1" customWidth="1"/>
    <col min="9" max="9" width="21.33203125" style="1" customWidth="1"/>
    <col min="10" max="10" width="15.33203125" style="1" customWidth="1"/>
    <col min="11" max="11" width="17.5546875" style="1" customWidth="1"/>
    <col min="12" max="12" width="16.6640625" style="1" customWidth="1"/>
    <col min="13" max="16384" width="9.109375" style="1"/>
  </cols>
  <sheetData>
    <row r="1" spans="1:244" customFormat="1" ht="36" customHeight="1" x14ac:dyDescent="0.25">
      <c r="A1" s="17" t="s">
        <v>115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44" customFormat="1" x14ac:dyDescent="0.35">
      <c r="A2" s="1"/>
      <c r="B2" s="1"/>
      <c r="C2" s="10"/>
      <c r="D2" s="5"/>
      <c r="E2" s="5"/>
      <c r="G2" s="6"/>
      <c r="K2" s="5"/>
      <c r="L2" s="5"/>
    </row>
    <row r="3" spans="1:244" customFormat="1" ht="85.5" customHeight="1" x14ac:dyDescent="0.35">
      <c r="A3" s="7" t="s">
        <v>97</v>
      </c>
      <c r="B3" s="7" t="s">
        <v>96</v>
      </c>
      <c r="C3" s="8" t="s">
        <v>109</v>
      </c>
      <c r="D3" s="9" t="s">
        <v>110</v>
      </c>
      <c r="E3" s="9" t="s">
        <v>116</v>
      </c>
      <c r="F3" s="9" t="s">
        <v>98</v>
      </c>
      <c r="G3" s="9" t="s">
        <v>99</v>
      </c>
      <c r="H3" s="9" t="s">
        <v>100</v>
      </c>
      <c r="I3" s="9" t="s">
        <v>117</v>
      </c>
      <c r="J3" s="9" t="s">
        <v>101</v>
      </c>
      <c r="K3" s="9" t="s">
        <v>102</v>
      </c>
      <c r="L3" s="9" t="s">
        <v>118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</row>
    <row r="4" spans="1:244" customFormat="1" x14ac:dyDescent="0.35">
      <c r="A4" s="4">
        <v>1</v>
      </c>
      <c r="B4" s="4">
        <v>2</v>
      </c>
      <c r="C4" s="11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</row>
    <row r="5" spans="1:244" x14ac:dyDescent="0.35">
      <c r="A5" s="3" t="s">
        <v>95</v>
      </c>
      <c r="B5" s="2" t="s">
        <v>94</v>
      </c>
      <c r="C5" s="12">
        <f>C6+C15+C19+C25+C30+C32+C38+C41+C43+C48+C53+C56</f>
        <v>10952876531</v>
      </c>
      <c r="D5" s="12">
        <f>D6+D15+D19+D25+D30+D32+D38+D41+D43+D48+D53+D56</f>
        <v>12085909264.520002</v>
      </c>
      <c r="E5" s="12">
        <f>E6+E15+E19+E25+E30+E32+E38+E41+E43+E48+E53+E56</f>
        <v>7637330375.04</v>
      </c>
      <c r="F5" s="12">
        <f>F6+F15+F19+F25+F30+F32+F38+F41+F43+F48+F53+F56</f>
        <v>5909710927.71</v>
      </c>
      <c r="G5" s="13">
        <f>C5-F5</f>
        <v>5043165603.29</v>
      </c>
      <c r="H5" s="13">
        <f>D5-F5</f>
        <v>6176198336.8100023</v>
      </c>
      <c r="I5" s="13">
        <f>E5-F5</f>
        <v>1727619447.3299999</v>
      </c>
      <c r="J5" s="13">
        <f>F5/C5*100</f>
        <v>53.955788791955293</v>
      </c>
      <c r="K5" s="14">
        <f>F5/D5*100</f>
        <v>48.897528505023963</v>
      </c>
      <c r="L5" s="14">
        <f>F5/E5*100</f>
        <v>77.379275709007786</v>
      </c>
    </row>
    <row r="6" spans="1:244" x14ac:dyDescent="0.35">
      <c r="A6" s="3" t="s">
        <v>93</v>
      </c>
      <c r="B6" s="2" t="s">
        <v>92</v>
      </c>
      <c r="C6" s="12">
        <f>SUM(C7:C14)</f>
        <v>750041303</v>
      </c>
      <c r="D6" s="12">
        <f t="shared" ref="D6:F6" si="0">SUM(D7:D14)</f>
        <v>838519875</v>
      </c>
      <c r="E6" s="12">
        <f t="shared" si="0"/>
        <v>642343429</v>
      </c>
      <c r="F6" s="12">
        <f t="shared" si="0"/>
        <v>549729836.80999994</v>
      </c>
      <c r="G6" s="13">
        <f t="shared" ref="G6:G57" si="1">C6-F6</f>
        <v>200311466.19000006</v>
      </c>
      <c r="H6" s="13">
        <f t="shared" ref="H6:H57" si="2">D6-F6</f>
        <v>288790038.19000006</v>
      </c>
      <c r="I6" s="13">
        <f t="shared" ref="I6:I57" si="3">E6-F6</f>
        <v>92613592.190000057</v>
      </c>
      <c r="J6" s="13">
        <f t="shared" ref="J6:J57" si="4">F6/C6*100</f>
        <v>73.293275265135634</v>
      </c>
      <c r="K6" s="14">
        <f t="shared" ref="K6:K57" si="5">F6/D6*100</f>
        <v>65.559547626703534</v>
      </c>
      <c r="L6" s="14">
        <f t="shared" ref="L6:L57" si="6">F6/E6*100</f>
        <v>85.581919576233418</v>
      </c>
    </row>
    <row r="7" spans="1:244" ht="54" x14ac:dyDescent="0.35">
      <c r="A7" s="3" t="s">
        <v>91</v>
      </c>
      <c r="B7" s="2" t="s">
        <v>90</v>
      </c>
      <c r="C7" s="12">
        <v>5900200</v>
      </c>
      <c r="D7" s="12">
        <v>7515719</v>
      </c>
      <c r="E7" s="12">
        <v>5483896</v>
      </c>
      <c r="F7" s="12">
        <v>5403677.6500000004</v>
      </c>
      <c r="G7" s="13">
        <f>C7-F7</f>
        <v>496522.34999999963</v>
      </c>
      <c r="H7" s="13">
        <f t="shared" si="2"/>
        <v>2112041.3499999996</v>
      </c>
      <c r="I7" s="13">
        <f t="shared" si="3"/>
        <v>80218.349999999627</v>
      </c>
      <c r="J7" s="13">
        <f t="shared" si="4"/>
        <v>91.584652215179148</v>
      </c>
      <c r="K7" s="14">
        <f t="shared" si="5"/>
        <v>71.898345986591579</v>
      </c>
      <c r="L7" s="14">
        <f t="shared" si="6"/>
        <v>98.537201471362707</v>
      </c>
    </row>
    <row r="8" spans="1:244" ht="72" x14ac:dyDescent="0.35">
      <c r="A8" s="3" t="s">
        <v>89</v>
      </c>
      <c r="B8" s="2" t="s">
        <v>88</v>
      </c>
      <c r="C8" s="12">
        <v>32057500</v>
      </c>
      <c r="D8" s="12">
        <v>37391571</v>
      </c>
      <c r="E8" s="12">
        <v>28805572</v>
      </c>
      <c r="F8" s="12">
        <v>27413944.739999998</v>
      </c>
      <c r="G8" s="13">
        <f t="shared" si="1"/>
        <v>4643555.2600000016</v>
      </c>
      <c r="H8" s="13">
        <f t="shared" si="2"/>
        <v>9977626.2600000016</v>
      </c>
      <c r="I8" s="13">
        <f t="shared" si="3"/>
        <v>1391627.2600000016</v>
      </c>
      <c r="J8" s="13">
        <f t="shared" si="4"/>
        <v>85.514917694767206</v>
      </c>
      <c r="K8" s="14">
        <f t="shared" si="5"/>
        <v>73.315840995287402</v>
      </c>
      <c r="L8" s="14">
        <f t="shared" si="6"/>
        <v>95.168895587284283</v>
      </c>
    </row>
    <row r="9" spans="1:244" ht="72" x14ac:dyDescent="0.35">
      <c r="A9" s="3" t="s">
        <v>87</v>
      </c>
      <c r="B9" s="2" t="s">
        <v>86</v>
      </c>
      <c r="C9" s="12">
        <v>212658200</v>
      </c>
      <c r="D9" s="12">
        <v>220146954</v>
      </c>
      <c r="E9" s="12">
        <v>168044080</v>
      </c>
      <c r="F9" s="12">
        <v>162475904.71000001</v>
      </c>
      <c r="G9" s="13">
        <f t="shared" si="1"/>
        <v>50182295.289999992</v>
      </c>
      <c r="H9" s="13">
        <f t="shared" si="2"/>
        <v>57671049.289999992</v>
      </c>
      <c r="I9" s="13">
        <f t="shared" si="3"/>
        <v>5568175.2899999917</v>
      </c>
      <c r="J9" s="13">
        <f t="shared" si="4"/>
        <v>76.402369957988924</v>
      </c>
      <c r="K9" s="14">
        <f t="shared" si="5"/>
        <v>73.803385310523083</v>
      </c>
      <c r="L9" s="14">
        <f t="shared" si="6"/>
        <v>96.686479351132164</v>
      </c>
    </row>
    <row r="10" spans="1:244" x14ac:dyDescent="0.35">
      <c r="A10" s="3" t="s">
        <v>85</v>
      </c>
      <c r="B10" s="2" t="s">
        <v>84</v>
      </c>
      <c r="C10" s="12">
        <v>12900</v>
      </c>
      <c r="D10" s="12">
        <v>12900</v>
      </c>
      <c r="E10" s="12">
        <v>4500</v>
      </c>
      <c r="F10" s="12">
        <v>4488</v>
      </c>
      <c r="G10" s="13">
        <f t="shared" si="1"/>
        <v>8412</v>
      </c>
      <c r="H10" s="13">
        <f t="shared" si="2"/>
        <v>8412</v>
      </c>
      <c r="I10" s="13">
        <f t="shared" si="3"/>
        <v>12</v>
      </c>
      <c r="J10" s="13">
        <f t="shared" si="4"/>
        <v>34.790697674418603</v>
      </c>
      <c r="K10" s="14">
        <f t="shared" si="5"/>
        <v>34.790697674418603</v>
      </c>
      <c r="L10" s="14">
        <f t="shared" si="6"/>
        <v>99.733333333333334</v>
      </c>
    </row>
    <row r="11" spans="1:244" ht="54" x14ac:dyDescent="0.35">
      <c r="A11" s="3" t="s">
        <v>83</v>
      </c>
      <c r="B11" s="2" t="s">
        <v>82</v>
      </c>
      <c r="C11" s="12">
        <v>95439100</v>
      </c>
      <c r="D11" s="12">
        <v>101253748</v>
      </c>
      <c r="E11" s="12">
        <v>77149261</v>
      </c>
      <c r="F11" s="12">
        <v>71652751.200000003</v>
      </c>
      <c r="G11" s="13">
        <f t="shared" si="1"/>
        <v>23786348.799999997</v>
      </c>
      <c r="H11" s="13">
        <f t="shared" si="2"/>
        <v>29600996.799999997</v>
      </c>
      <c r="I11" s="13">
        <f t="shared" si="3"/>
        <v>5496509.799999997</v>
      </c>
      <c r="J11" s="13">
        <f t="shared" si="4"/>
        <v>75.076935134551775</v>
      </c>
      <c r="K11" s="14">
        <f t="shared" si="5"/>
        <v>70.765529785623343</v>
      </c>
      <c r="L11" s="14">
        <f t="shared" si="6"/>
        <v>92.875486130709675</v>
      </c>
    </row>
    <row r="12" spans="1:244" x14ac:dyDescent="0.35">
      <c r="A12" s="3" t="s">
        <v>107</v>
      </c>
      <c r="B12" s="2" t="s">
        <v>108</v>
      </c>
      <c r="C12" s="12">
        <v>24909803</v>
      </c>
      <c r="D12" s="12">
        <v>24909803</v>
      </c>
      <c r="E12" s="12">
        <v>24909803</v>
      </c>
      <c r="F12" s="12">
        <v>24909803</v>
      </c>
      <c r="G12" s="13">
        <f>C12-F12</f>
        <v>0</v>
      </c>
      <c r="H12" s="13">
        <f>D12-F12</f>
        <v>0</v>
      </c>
      <c r="I12" s="13">
        <f>E12-F12</f>
        <v>0</v>
      </c>
      <c r="J12" s="13">
        <f t="shared" si="4"/>
        <v>100</v>
      </c>
      <c r="K12" s="14">
        <f t="shared" si="5"/>
        <v>100</v>
      </c>
      <c r="L12" s="14">
        <f t="shared" si="6"/>
        <v>100</v>
      </c>
    </row>
    <row r="13" spans="1:244" x14ac:dyDescent="0.35">
      <c r="A13" s="3" t="s">
        <v>81</v>
      </c>
      <c r="B13" s="2" t="s">
        <v>80</v>
      </c>
      <c r="C13" s="12">
        <v>5000000</v>
      </c>
      <c r="D13" s="12">
        <v>45126823</v>
      </c>
      <c r="E13" s="12">
        <v>32262104</v>
      </c>
      <c r="F13" s="12">
        <v>0</v>
      </c>
      <c r="G13" s="13">
        <f t="shared" si="1"/>
        <v>5000000</v>
      </c>
      <c r="H13" s="13">
        <f t="shared" si="2"/>
        <v>45126823</v>
      </c>
      <c r="I13" s="13">
        <f t="shared" si="3"/>
        <v>32262104</v>
      </c>
      <c r="J13" s="13">
        <f t="shared" si="4"/>
        <v>0</v>
      </c>
      <c r="K13" s="14">
        <f t="shared" si="5"/>
        <v>0</v>
      </c>
      <c r="L13" s="14">
        <f t="shared" si="6"/>
        <v>0</v>
      </c>
    </row>
    <row r="14" spans="1:244" x14ac:dyDescent="0.35">
      <c r="A14" s="3" t="s">
        <v>79</v>
      </c>
      <c r="B14" s="2" t="s">
        <v>78</v>
      </c>
      <c r="C14" s="12">
        <v>374063600</v>
      </c>
      <c r="D14" s="12">
        <v>402162357</v>
      </c>
      <c r="E14" s="12">
        <v>305684213</v>
      </c>
      <c r="F14" s="12">
        <v>257869267.50999999</v>
      </c>
      <c r="G14" s="13">
        <f t="shared" si="1"/>
        <v>116194332.49000001</v>
      </c>
      <c r="H14" s="13">
        <f t="shared" si="2"/>
        <v>144293089.49000001</v>
      </c>
      <c r="I14" s="13">
        <f t="shared" si="3"/>
        <v>47814945.49000001</v>
      </c>
      <c r="J14" s="13">
        <f t="shared" si="4"/>
        <v>68.937278984108588</v>
      </c>
      <c r="K14" s="14">
        <f t="shared" si="5"/>
        <v>64.120687334742271</v>
      </c>
      <c r="L14" s="14">
        <f t="shared" si="6"/>
        <v>84.358058592315984</v>
      </c>
    </row>
    <row r="15" spans="1:244" ht="36" x14ac:dyDescent="0.35">
      <c r="A15" s="3" t="s">
        <v>77</v>
      </c>
      <c r="B15" s="2" t="s">
        <v>76</v>
      </c>
      <c r="C15" s="12">
        <f>SUM(C16:C18)</f>
        <v>41632100</v>
      </c>
      <c r="D15" s="12">
        <f t="shared" ref="D15:F15" si="7">SUM(D16:D18)</f>
        <v>42544036</v>
      </c>
      <c r="E15" s="12">
        <f t="shared" si="7"/>
        <v>31258866</v>
      </c>
      <c r="F15" s="12">
        <f t="shared" si="7"/>
        <v>27170038.950000003</v>
      </c>
      <c r="G15" s="13">
        <f t="shared" si="1"/>
        <v>14462061.049999997</v>
      </c>
      <c r="H15" s="13">
        <f t="shared" si="2"/>
        <v>15373997.049999997</v>
      </c>
      <c r="I15" s="13">
        <f t="shared" si="3"/>
        <v>4088827.049999997</v>
      </c>
      <c r="J15" s="13">
        <f t="shared" si="4"/>
        <v>65.262235030181046</v>
      </c>
      <c r="K15" s="14">
        <f t="shared" si="5"/>
        <v>63.863331983829653</v>
      </c>
      <c r="L15" s="14">
        <f t="shared" si="6"/>
        <v>86.919464544875055</v>
      </c>
    </row>
    <row r="16" spans="1:244" x14ac:dyDescent="0.35">
      <c r="A16" s="3" t="s">
        <v>75</v>
      </c>
      <c r="B16" s="2" t="s">
        <v>74</v>
      </c>
      <c r="C16" s="12">
        <v>10264700</v>
      </c>
      <c r="D16" s="12">
        <v>10899802</v>
      </c>
      <c r="E16" s="12">
        <v>8099239</v>
      </c>
      <c r="F16" s="12">
        <v>7171607.25</v>
      </c>
      <c r="G16" s="13">
        <f t="shared" si="1"/>
        <v>3093092.75</v>
      </c>
      <c r="H16" s="13">
        <f t="shared" si="2"/>
        <v>3728194.75</v>
      </c>
      <c r="I16" s="13">
        <f t="shared" si="3"/>
        <v>927631.75</v>
      </c>
      <c r="J16" s="13">
        <f t="shared" si="4"/>
        <v>69.86670092647617</v>
      </c>
      <c r="K16" s="14">
        <f t="shared" si="5"/>
        <v>65.795757115587975</v>
      </c>
      <c r="L16" s="14">
        <f t="shared" si="6"/>
        <v>88.546680126367434</v>
      </c>
    </row>
    <row r="17" spans="1:12" ht="54" x14ac:dyDescent="0.35">
      <c r="A17" s="3" t="s">
        <v>111</v>
      </c>
      <c r="B17" s="2" t="s">
        <v>112</v>
      </c>
      <c r="C17" s="12">
        <v>28074100</v>
      </c>
      <c r="D17" s="12">
        <v>28074100</v>
      </c>
      <c r="E17" s="12">
        <v>21171321</v>
      </c>
      <c r="F17" s="12">
        <v>18237943.440000001</v>
      </c>
      <c r="G17" s="13">
        <f t="shared" si="1"/>
        <v>9836156.5599999987</v>
      </c>
      <c r="H17" s="13">
        <f t="shared" si="2"/>
        <v>9836156.5599999987</v>
      </c>
      <c r="I17" s="13">
        <f t="shared" si="3"/>
        <v>2933377.5599999987</v>
      </c>
      <c r="J17" s="13">
        <f t="shared" si="4"/>
        <v>64.963590782963664</v>
      </c>
      <c r="K17" s="14">
        <f t="shared" si="5"/>
        <v>64.963590782963664</v>
      </c>
      <c r="L17" s="14">
        <f t="shared" si="6"/>
        <v>86.144570005811175</v>
      </c>
    </row>
    <row r="18" spans="1:12" ht="36" x14ac:dyDescent="0.35">
      <c r="A18" s="3" t="s">
        <v>73</v>
      </c>
      <c r="B18" s="2" t="s">
        <v>72</v>
      </c>
      <c r="C18" s="12">
        <v>3293300</v>
      </c>
      <c r="D18" s="12">
        <v>3570134</v>
      </c>
      <c r="E18" s="12">
        <v>1988306</v>
      </c>
      <c r="F18" s="12">
        <v>1760488.26</v>
      </c>
      <c r="G18" s="13">
        <f t="shared" si="1"/>
        <v>1532811.74</v>
      </c>
      <c r="H18" s="13">
        <f t="shared" si="2"/>
        <v>1809645.74</v>
      </c>
      <c r="I18" s="13">
        <f t="shared" si="3"/>
        <v>227817.74</v>
      </c>
      <c r="J18" s="13">
        <f t="shared" si="4"/>
        <v>53.456662314395899</v>
      </c>
      <c r="K18" s="14">
        <f t="shared" si="5"/>
        <v>49.311545729095883</v>
      </c>
      <c r="L18" s="14">
        <f t="shared" si="6"/>
        <v>88.542118768439053</v>
      </c>
    </row>
    <row r="19" spans="1:12" x14ac:dyDescent="0.35">
      <c r="A19" s="3" t="s">
        <v>71</v>
      </c>
      <c r="B19" s="2" t="s">
        <v>70</v>
      </c>
      <c r="C19" s="12">
        <f>SUM(C20:C24)</f>
        <v>623723622</v>
      </c>
      <c r="D19" s="12">
        <f>SUM(D20:D24)</f>
        <v>755931635</v>
      </c>
      <c r="E19" s="12">
        <f>SUM(E20:E24)</f>
        <v>506777036</v>
      </c>
      <c r="F19" s="12">
        <f>SUM(F20:F24)</f>
        <v>470862649.94999999</v>
      </c>
      <c r="G19" s="13">
        <f t="shared" si="1"/>
        <v>152860972.05000001</v>
      </c>
      <c r="H19" s="13">
        <f t="shared" si="2"/>
        <v>285068985.05000001</v>
      </c>
      <c r="I19" s="13">
        <f t="shared" si="3"/>
        <v>35914386.050000012</v>
      </c>
      <c r="J19" s="13">
        <f t="shared" si="4"/>
        <v>75.492194513999024</v>
      </c>
      <c r="K19" s="14">
        <f t="shared" si="5"/>
        <v>62.289052097945344</v>
      </c>
      <c r="L19" s="14">
        <f t="shared" si="6"/>
        <v>92.913178084493936</v>
      </c>
    </row>
    <row r="20" spans="1:12" x14ac:dyDescent="0.35">
      <c r="A20" s="3" t="s">
        <v>69</v>
      </c>
      <c r="B20" s="2" t="s">
        <v>68</v>
      </c>
      <c r="C20" s="12">
        <v>3428800</v>
      </c>
      <c r="D20" s="12">
        <v>6353600</v>
      </c>
      <c r="E20" s="12">
        <v>5285818</v>
      </c>
      <c r="F20" s="12">
        <v>4170537.83</v>
      </c>
      <c r="G20" s="13">
        <f t="shared" si="1"/>
        <v>-741737.83000000007</v>
      </c>
      <c r="H20" s="13">
        <f t="shared" si="2"/>
        <v>2183062.17</v>
      </c>
      <c r="I20" s="13">
        <f t="shared" si="3"/>
        <v>1115280.17</v>
      </c>
      <c r="J20" s="13">
        <f t="shared" si="4"/>
        <v>121.63257786980867</v>
      </c>
      <c r="K20" s="14">
        <f t="shared" si="5"/>
        <v>65.640547563586011</v>
      </c>
      <c r="L20" s="14">
        <f t="shared" si="6"/>
        <v>78.900518897926489</v>
      </c>
    </row>
    <row r="21" spans="1:12" x14ac:dyDescent="0.35">
      <c r="A21" s="3" t="s">
        <v>67</v>
      </c>
      <c r="B21" s="2" t="s">
        <v>66</v>
      </c>
      <c r="C21" s="12">
        <v>39608400</v>
      </c>
      <c r="D21" s="12">
        <v>46125349</v>
      </c>
      <c r="E21" s="12">
        <v>41351056</v>
      </c>
      <c r="F21" s="12">
        <v>31292044.27</v>
      </c>
      <c r="G21" s="13">
        <f t="shared" si="1"/>
        <v>8316355.7300000004</v>
      </c>
      <c r="H21" s="13">
        <f t="shared" si="2"/>
        <v>14833304.73</v>
      </c>
      <c r="I21" s="13">
        <f t="shared" si="3"/>
        <v>10059011.73</v>
      </c>
      <c r="J21" s="13">
        <f t="shared" si="4"/>
        <v>79.003555483180335</v>
      </c>
      <c r="K21" s="14">
        <f t="shared" si="5"/>
        <v>67.841317081416548</v>
      </c>
      <c r="L21" s="14">
        <f t="shared" si="6"/>
        <v>75.674111611563205</v>
      </c>
    </row>
    <row r="22" spans="1:12" x14ac:dyDescent="0.35">
      <c r="A22" s="3" t="s">
        <v>65</v>
      </c>
      <c r="B22" s="2" t="s">
        <v>64</v>
      </c>
      <c r="C22" s="12">
        <v>280299200</v>
      </c>
      <c r="D22" s="12">
        <v>297978373</v>
      </c>
      <c r="E22" s="12">
        <v>202336197</v>
      </c>
      <c r="F22" s="12">
        <v>197056165.77000001</v>
      </c>
      <c r="G22" s="13">
        <f>C22-F22</f>
        <v>83243034.229999989</v>
      </c>
      <c r="H22" s="13">
        <f>D22-F22</f>
        <v>100922207.22999999</v>
      </c>
      <c r="I22" s="13">
        <f t="shared" si="3"/>
        <v>5280031.2299999893</v>
      </c>
      <c r="J22" s="13">
        <f t="shared" si="4"/>
        <v>70.30207926743995</v>
      </c>
      <c r="K22" s="14">
        <f t="shared" si="5"/>
        <v>66.131029505956789</v>
      </c>
      <c r="L22" s="14">
        <f t="shared" si="6"/>
        <v>97.390466308902717</v>
      </c>
    </row>
    <row r="23" spans="1:12" x14ac:dyDescent="0.35">
      <c r="A23" s="3" t="s">
        <v>63</v>
      </c>
      <c r="B23" s="2" t="s">
        <v>62</v>
      </c>
      <c r="C23" s="12">
        <v>236382900</v>
      </c>
      <c r="D23" s="12">
        <v>346111747</v>
      </c>
      <c r="E23" s="12">
        <v>215936040</v>
      </c>
      <c r="F23" s="12">
        <v>205570371.77000001</v>
      </c>
      <c r="G23" s="13">
        <f t="shared" si="1"/>
        <v>30812528.229999989</v>
      </c>
      <c r="H23" s="13">
        <f t="shared" si="2"/>
        <v>140541375.22999999</v>
      </c>
      <c r="I23" s="13">
        <f t="shared" si="3"/>
        <v>10365668.229999989</v>
      </c>
      <c r="J23" s="13">
        <f t="shared" si="4"/>
        <v>86.964992717324307</v>
      </c>
      <c r="K23" s="14">
        <f t="shared" si="5"/>
        <v>59.394219800924589</v>
      </c>
      <c r="L23" s="14">
        <f t="shared" si="6"/>
        <v>95.199658088571056</v>
      </c>
    </row>
    <row r="24" spans="1:12" x14ac:dyDescent="0.35">
      <c r="A24" s="3" t="s">
        <v>61</v>
      </c>
      <c r="B24" s="2" t="s">
        <v>60</v>
      </c>
      <c r="C24" s="12">
        <v>64004322</v>
      </c>
      <c r="D24" s="12">
        <v>59362566</v>
      </c>
      <c r="E24" s="12">
        <v>41867925</v>
      </c>
      <c r="F24" s="12">
        <v>32773530.309999999</v>
      </c>
      <c r="G24" s="13">
        <f t="shared" si="1"/>
        <v>31230791.690000001</v>
      </c>
      <c r="H24" s="13">
        <f t="shared" si="2"/>
        <v>26589035.690000001</v>
      </c>
      <c r="I24" s="13">
        <f t="shared" si="3"/>
        <v>9094394.6900000013</v>
      </c>
      <c r="J24" s="13">
        <f t="shared" si="4"/>
        <v>51.205183159349765</v>
      </c>
      <c r="K24" s="14">
        <f t="shared" si="5"/>
        <v>55.209086328916435</v>
      </c>
      <c r="L24" s="14">
        <f t="shared" si="6"/>
        <v>78.278372548914234</v>
      </c>
    </row>
    <row r="25" spans="1:12" x14ac:dyDescent="0.35">
      <c r="A25" s="3" t="s">
        <v>59</v>
      </c>
      <c r="B25" s="2" t="s">
        <v>58</v>
      </c>
      <c r="C25" s="12">
        <f>SUM(C26:C29)</f>
        <v>2345433364</v>
      </c>
      <c r="D25" s="12">
        <f t="shared" ref="D25:F25" si="8">SUM(D26:D29)</f>
        <v>2649202719.02</v>
      </c>
      <c r="E25" s="12">
        <f t="shared" si="8"/>
        <v>1516629679.54</v>
      </c>
      <c r="F25" s="12">
        <f t="shared" si="8"/>
        <v>676395694</v>
      </c>
      <c r="G25" s="13">
        <f t="shared" si="1"/>
        <v>1669037670</v>
      </c>
      <c r="H25" s="13">
        <f t="shared" si="2"/>
        <v>1972807025.02</v>
      </c>
      <c r="I25" s="13">
        <f t="shared" si="3"/>
        <v>840233985.53999996</v>
      </c>
      <c r="J25" s="13">
        <f t="shared" si="4"/>
        <v>28.838836540060409</v>
      </c>
      <c r="K25" s="14">
        <f t="shared" si="5"/>
        <v>25.532047402178947</v>
      </c>
      <c r="L25" s="14">
        <f t="shared" si="6"/>
        <v>44.59860591711179</v>
      </c>
    </row>
    <row r="26" spans="1:12" x14ac:dyDescent="0.35">
      <c r="A26" s="3" t="s">
        <v>57</v>
      </c>
      <c r="B26" s="2" t="s">
        <v>56</v>
      </c>
      <c r="C26" s="12">
        <v>1489169000</v>
      </c>
      <c r="D26" s="12">
        <v>1077167918</v>
      </c>
      <c r="E26" s="12">
        <v>742178582</v>
      </c>
      <c r="F26" s="12">
        <v>151378596.16999999</v>
      </c>
      <c r="G26" s="13">
        <f t="shared" si="1"/>
        <v>1337790403.8299999</v>
      </c>
      <c r="H26" s="13">
        <f t="shared" si="2"/>
        <v>925789321.83000004</v>
      </c>
      <c r="I26" s="13">
        <f t="shared" si="3"/>
        <v>590799985.83000004</v>
      </c>
      <c r="J26" s="13">
        <f t="shared" si="4"/>
        <v>10.165306702597219</v>
      </c>
      <c r="K26" s="14">
        <f t="shared" si="5"/>
        <v>14.053388857984906</v>
      </c>
      <c r="L26" s="14">
        <f t="shared" si="6"/>
        <v>20.396519091411882</v>
      </c>
    </row>
    <row r="27" spans="1:12" x14ac:dyDescent="0.35">
      <c r="A27" s="3" t="s">
        <v>55</v>
      </c>
      <c r="B27" s="2" t="s">
        <v>54</v>
      </c>
      <c r="C27" s="12">
        <v>454772524</v>
      </c>
      <c r="D27" s="12">
        <v>787117704</v>
      </c>
      <c r="E27" s="12">
        <v>110248418.72</v>
      </c>
      <c r="F27" s="12">
        <v>29566212.109999999</v>
      </c>
      <c r="G27" s="13">
        <f t="shared" si="1"/>
        <v>425206311.88999999</v>
      </c>
      <c r="H27" s="13">
        <f t="shared" si="2"/>
        <v>757551491.88999999</v>
      </c>
      <c r="I27" s="13">
        <f t="shared" si="3"/>
        <v>80682206.609999999</v>
      </c>
      <c r="J27" s="13">
        <f t="shared" si="4"/>
        <v>6.5013189121337511</v>
      </c>
      <c r="K27" s="14">
        <f t="shared" si="5"/>
        <v>3.7562631306283003</v>
      </c>
      <c r="L27" s="14">
        <f t="shared" si="6"/>
        <v>26.817810589274636</v>
      </c>
    </row>
    <row r="28" spans="1:12" x14ac:dyDescent="0.35">
      <c r="A28" s="3" t="s">
        <v>53</v>
      </c>
      <c r="B28" s="2" t="s">
        <v>52</v>
      </c>
      <c r="C28" s="12">
        <v>255856540</v>
      </c>
      <c r="D28" s="12">
        <v>628826677.01999998</v>
      </c>
      <c r="E28" s="12">
        <v>552776552.81999993</v>
      </c>
      <c r="F28" s="12">
        <v>387020168.16000003</v>
      </c>
      <c r="G28" s="13">
        <f t="shared" si="1"/>
        <v>-131163628.16000003</v>
      </c>
      <c r="H28" s="13">
        <f t="shared" si="2"/>
        <v>241806508.85999995</v>
      </c>
      <c r="I28" s="13">
        <f t="shared" si="3"/>
        <v>165756384.65999991</v>
      </c>
      <c r="J28" s="13">
        <f t="shared" si="4"/>
        <v>151.26452040663102</v>
      </c>
      <c r="K28" s="14">
        <f t="shared" si="5"/>
        <v>61.54639780775247</v>
      </c>
      <c r="L28" s="14">
        <f t="shared" si="6"/>
        <v>70.013853913594815</v>
      </c>
    </row>
    <row r="29" spans="1:12" ht="36" x14ac:dyDescent="0.35">
      <c r="A29" s="3" t="s">
        <v>51</v>
      </c>
      <c r="B29" s="2" t="s">
        <v>50</v>
      </c>
      <c r="C29" s="12">
        <v>145635300</v>
      </c>
      <c r="D29" s="12">
        <v>156090420</v>
      </c>
      <c r="E29" s="12">
        <v>111426126</v>
      </c>
      <c r="F29" s="12">
        <v>108430717.56</v>
      </c>
      <c r="G29" s="13">
        <f t="shared" si="1"/>
        <v>37204582.439999998</v>
      </c>
      <c r="H29" s="13">
        <f t="shared" si="2"/>
        <v>47659702.439999998</v>
      </c>
      <c r="I29" s="13">
        <f>E29-F29</f>
        <v>2995408.4399999976</v>
      </c>
      <c r="J29" s="13">
        <f t="shared" si="4"/>
        <v>74.453595769706936</v>
      </c>
      <c r="K29" s="14">
        <f t="shared" si="5"/>
        <v>69.466606317030866</v>
      </c>
      <c r="L29" s="14">
        <f t="shared" si="6"/>
        <v>97.311753941799978</v>
      </c>
    </row>
    <row r="30" spans="1:12" x14ac:dyDescent="0.35">
      <c r="A30" s="3" t="s">
        <v>49</v>
      </c>
      <c r="B30" s="2" t="s">
        <v>48</v>
      </c>
      <c r="C30" s="12">
        <f>C31</f>
        <v>265221000</v>
      </c>
      <c r="D30" s="12">
        <f t="shared" ref="D30:F30" si="9">D31</f>
        <v>131995802</v>
      </c>
      <c r="E30" s="12">
        <f t="shared" si="9"/>
        <v>8025130</v>
      </c>
      <c r="F30" s="12">
        <f t="shared" si="9"/>
        <v>8015462.04</v>
      </c>
      <c r="G30" s="13">
        <f t="shared" si="1"/>
        <v>257205537.96000001</v>
      </c>
      <c r="H30" s="13">
        <f t="shared" si="2"/>
        <v>123980339.95999999</v>
      </c>
      <c r="I30" s="13">
        <f>E30-F30</f>
        <v>9667.9599999999627</v>
      </c>
      <c r="J30" s="13">
        <f t="shared" si="4"/>
        <v>3.0221822706346781</v>
      </c>
      <c r="K30" s="14">
        <f t="shared" si="5"/>
        <v>6.0725128515829621</v>
      </c>
      <c r="L30" s="14">
        <f t="shared" si="6"/>
        <v>99.879528929749426</v>
      </c>
    </row>
    <row r="31" spans="1:12" ht="36" x14ac:dyDescent="0.35">
      <c r="A31" s="3" t="s">
        <v>47</v>
      </c>
      <c r="B31" s="2" t="s">
        <v>46</v>
      </c>
      <c r="C31" s="12">
        <v>265221000</v>
      </c>
      <c r="D31" s="12">
        <v>131995802</v>
      </c>
      <c r="E31" s="12">
        <v>8025130</v>
      </c>
      <c r="F31" s="12">
        <v>8015462.04</v>
      </c>
      <c r="G31" s="13">
        <f t="shared" si="1"/>
        <v>257205537.96000001</v>
      </c>
      <c r="H31" s="13">
        <f t="shared" si="2"/>
        <v>123980339.95999999</v>
      </c>
      <c r="I31" s="13">
        <f>E31-F31</f>
        <v>9667.9599999999627</v>
      </c>
      <c r="J31" s="13">
        <f t="shared" si="4"/>
        <v>3.0221822706346781</v>
      </c>
      <c r="K31" s="14">
        <f t="shared" si="5"/>
        <v>6.0725128515829621</v>
      </c>
      <c r="L31" s="14">
        <f t="shared" si="6"/>
        <v>99.879528929749426</v>
      </c>
    </row>
    <row r="32" spans="1:12" x14ac:dyDescent="0.35">
      <c r="A32" s="3" t="s">
        <v>45</v>
      </c>
      <c r="B32" s="2" t="s">
        <v>44</v>
      </c>
      <c r="C32" s="12">
        <f>SUM(C33:C37)</f>
        <v>4888063368</v>
      </c>
      <c r="D32" s="12">
        <f t="shared" ref="D32:F32" si="10">SUM(D33:D37)</f>
        <v>4923130172.5600004</v>
      </c>
      <c r="E32" s="12">
        <f t="shared" si="10"/>
        <v>3704644028.5599999</v>
      </c>
      <c r="F32" s="12">
        <f t="shared" si="10"/>
        <v>3177266233.6000004</v>
      </c>
      <c r="G32" s="13">
        <f t="shared" si="1"/>
        <v>1710797134.3999996</v>
      </c>
      <c r="H32" s="13">
        <f t="shared" si="2"/>
        <v>1745863938.96</v>
      </c>
      <c r="I32" s="13">
        <f t="shared" si="3"/>
        <v>527377794.95999956</v>
      </c>
      <c r="J32" s="13">
        <f t="shared" si="4"/>
        <v>65.000512358333253</v>
      </c>
      <c r="K32" s="14">
        <f t="shared" si="5"/>
        <v>64.537522312716746</v>
      </c>
      <c r="L32" s="14">
        <f t="shared" si="6"/>
        <v>85.764413776483892</v>
      </c>
    </row>
    <row r="33" spans="1:12" x14ac:dyDescent="0.35">
      <c r="A33" s="3" t="s">
        <v>43</v>
      </c>
      <c r="B33" s="2" t="s">
        <v>42</v>
      </c>
      <c r="C33" s="12">
        <v>1323964570</v>
      </c>
      <c r="D33" s="12">
        <v>1524844454</v>
      </c>
      <c r="E33" s="12">
        <v>1111807306</v>
      </c>
      <c r="F33" s="12">
        <v>940592215.00999999</v>
      </c>
      <c r="G33" s="13">
        <f t="shared" si="1"/>
        <v>383372354.99000001</v>
      </c>
      <c r="H33" s="13">
        <f t="shared" si="2"/>
        <v>584252238.99000001</v>
      </c>
      <c r="I33" s="13">
        <f t="shared" si="3"/>
        <v>171215090.99000001</v>
      </c>
      <c r="J33" s="13">
        <f t="shared" si="4"/>
        <v>71.043609196430381</v>
      </c>
      <c r="K33" s="14">
        <f t="shared" si="5"/>
        <v>61.684469687555421</v>
      </c>
      <c r="L33" s="14">
        <f t="shared" si="6"/>
        <v>84.600290889795602</v>
      </c>
    </row>
    <row r="34" spans="1:12" x14ac:dyDescent="0.35">
      <c r="A34" s="3" t="s">
        <v>41</v>
      </c>
      <c r="B34" s="2" t="s">
        <v>40</v>
      </c>
      <c r="C34" s="12">
        <v>2915136290</v>
      </c>
      <c r="D34" s="12">
        <v>2735216091</v>
      </c>
      <c r="E34" s="12">
        <v>2076774560</v>
      </c>
      <c r="F34" s="12">
        <v>1826884689.25</v>
      </c>
      <c r="G34" s="13">
        <f t="shared" si="1"/>
        <v>1088251600.75</v>
      </c>
      <c r="H34" s="13">
        <f t="shared" si="2"/>
        <v>908331401.75</v>
      </c>
      <c r="I34" s="13">
        <f t="shared" si="3"/>
        <v>249889870.75</v>
      </c>
      <c r="J34" s="13">
        <f t="shared" si="4"/>
        <v>62.668928911382046</v>
      </c>
      <c r="K34" s="14">
        <f t="shared" si="5"/>
        <v>66.791238003505882</v>
      </c>
      <c r="L34" s="14">
        <f t="shared" si="6"/>
        <v>87.967405053825388</v>
      </c>
    </row>
    <row r="35" spans="1:12" x14ac:dyDescent="0.35">
      <c r="A35" s="3" t="s">
        <v>39</v>
      </c>
      <c r="B35" s="2" t="s">
        <v>38</v>
      </c>
      <c r="C35" s="12">
        <v>385912308</v>
      </c>
      <c r="D35" s="12">
        <v>392847282.56</v>
      </c>
      <c r="E35" s="12">
        <v>312561737.56</v>
      </c>
      <c r="F35" s="12">
        <v>258554005.22</v>
      </c>
      <c r="G35" s="13">
        <f t="shared" si="1"/>
        <v>127358302.78</v>
      </c>
      <c r="H35" s="13">
        <f t="shared" si="2"/>
        <v>134293277.34</v>
      </c>
      <c r="I35" s="13">
        <f t="shared" si="3"/>
        <v>54007732.340000004</v>
      </c>
      <c r="J35" s="13">
        <f t="shared" si="4"/>
        <v>66.998123630718723</v>
      </c>
      <c r="K35" s="14">
        <f t="shared" si="5"/>
        <v>65.815398679895608</v>
      </c>
      <c r="L35" s="14">
        <f t="shared" si="6"/>
        <v>82.720939305748331</v>
      </c>
    </row>
    <row r="36" spans="1:12" x14ac:dyDescent="0.35">
      <c r="A36" s="3" t="s">
        <v>37</v>
      </c>
      <c r="B36" s="2" t="s">
        <v>36</v>
      </c>
      <c r="C36" s="12">
        <v>129211800</v>
      </c>
      <c r="D36" s="12">
        <v>129527158</v>
      </c>
      <c r="E36" s="12">
        <v>95302480</v>
      </c>
      <c r="F36" s="12">
        <v>57085088.590000004</v>
      </c>
      <c r="G36" s="13">
        <f t="shared" si="1"/>
        <v>72126711.409999996</v>
      </c>
      <c r="H36" s="13">
        <f t="shared" si="2"/>
        <v>72442069.409999996</v>
      </c>
      <c r="I36" s="13">
        <f t="shared" si="3"/>
        <v>38217391.409999996</v>
      </c>
      <c r="J36" s="13">
        <f t="shared" si="4"/>
        <v>44.179470133532703</v>
      </c>
      <c r="K36" s="14">
        <f t="shared" si="5"/>
        <v>44.071906981854724</v>
      </c>
      <c r="L36" s="14">
        <f t="shared" si="6"/>
        <v>59.898849001620945</v>
      </c>
    </row>
    <row r="37" spans="1:12" x14ac:dyDescent="0.35">
      <c r="A37" s="3" t="s">
        <v>35</v>
      </c>
      <c r="B37" s="2" t="s">
        <v>34</v>
      </c>
      <c r="C37" s="12">
        <v>133838400</v>
      </c>
      <c r="D37" s="12">
        <v>140695187</v>
      </c>
      <c r="E37" s="12">
        <v>108197945</v>
      </c>
      <c r="F37" s="12">
        <v>94150235.530000001</v>
      </c>
      <c r="G37" s="13">
        <f t="shared" si="1"/>
        <v>39688164.469999999</v>
      </c>
      <c r="H37" s="13">
        <f t="shared" si="2"/>
        <v>46544951.469999999</v>
      </c>
      <c r="I37" s="13">
        <f t="shared" si="3"/>
        <v>14047709.469999999</v>
      </c>
      <c r="J37" s="13">
        <f t="shared" si="4"/>
        <v>70.346205222118613</v>
      </c>
      <c r="K37" s="14">
        <f t="shared" si="5"/>
        <v>66.917879379910843</v>
      </c>
      <c r="L37" s="14">
        <f t="shared" si="6"/>
        <v>87.016657784027231</v>
      </c>
    </row>
    <row r="38" spans="1:12" x14ac:dyDescent="0.35">
      <c r="A38" s="3" t="s">
        <v>33</v>
      </c>
      <c r="B38" s="2" t="s">
        <v>32</v>
      </c>
      <c r="C38" s="12">
        <f>SUM(C39:C40)</f>
        <v>461711885</v>
      </c>
      <c r="D38" s="12">
        <f t="shared" ref="D38:F38" si="11">SUM(D39:D40)</f>
        <v>494971217.94</v>
      </c>
      <c r="E38" s="12">
        <f t="shared" si="11"/>
        <v>357072047.94</v>
      </c>
      <c r="F38" s="12">
        <f t="shared" si="11"/>
        <v>314378622.40999997</v>
      </c>
      <c r="G38" s="13">
        <f t="shared" si="1"/>
        <v>147333262.59000003</v>
      </c>
      <c r="H38" s="13">
        <f t="shared" si="2"/>
        <v>180592595.53000003</v>
      </c>
      <c r="I38" s="13">
        <f t="shared" si="3"/>
        <v>42693425.530000031</v>
      </c>
      <c r="J38" s="13">
        <f t="shared" si="4"/>
        <v>68.089783395980803</v>
      </c>
      <c r="K38" s="14">
        <f t="shared" si="5"/>
        <v>63.514525898778359</v>
      </c>
      <c r="L38" s="14">
        <f t="shared" si="6"/>
        <v>88.043470281052649</v>
      </c>
    </row>
    <row r="39" spans="1:12" x14ac:dyDescent="0.35">
      <c r="A39" s="3" t="s">
        <v>31</v>
      </c>
      <c r="B39" s="2" t="s">
        <v>30</v>
      </c>
      <c r="C39" s="12">
        <v>435230785</v>
      </c>
      <c r="D39" s="12">
        <v>468258497.94</v>
      </c>
      <c r="E39" s="12">
        <v>337088871.94</v>
      </c>
      <c r="F39" s="12">
        <v>296440771.76999998</v>
      </c>
      <c r="G39" s="13">
        <f t="shared" si="1"/>
        <v>138790013.23000002</v>
      </c>
      <c r="H39" s="13">
        <f t="shared" si="2"/>
        <v>171817726.17000002</v>
      </c>
      <c r="I39" s="13">
        <f t="shared" si="3"/>
        <v>40648100.170000017</v>
      </c>
      <c r="J39" s="13">
        <f t="shared" si="4"/>
        <v>68.111168140369486</v>
      </c>
      <c r="K39" s="14">
        <f t="shared" si="5"/>
        <v>63.3070778371617</v>
      </c>
      <c r="L39" s="14">
        <f t="shared" si="6"/>
        <v>87.941429233168165</v>
      </c>
    </row>
    <row r="40" spans="1:12" ht="36" x14ac:dyDescent="0.35">
      <c r="A40" s="3" t="s">
        <v>29</v>
      </c>
      <c r="B40" s="2" t="s">
        <v>28</v>
      </c>
      <c r="C40" s="12">
        <v>26481100</v>
      </c>
      <c r="D40" s="12">
        <v>26712720</v>
      </c>
      <c r="E40" s="12">
        <v>19983176</v>
      </c>
      <c r="F40" s="12">
        <v>17937850.640000001</v>
      </c>
      <c r="G40" s="13">
        <f t="shared" si="1"/>
        <v>8543249.3599999994</v>
      </c>
      <c r="H40" s="13">
        <f t="shared" si="2"/>
        <v>8774869.3599999994</v>
      </c>
      <c r="I40" s="13">
        <f t="shared" si="3"/>
        <v>2045325.3599999994</v>
      </c>
      <c r="J40" s="13">
        <f t="shared" si="4"/>
        <v>67.738313891794533</v>
      </c>
      <c r="K40" s="14">
        <f t="shared" si="5"/>
        <v>67.150970174508629</v>
      </c>
      <c r="L40" s="14">
        <f t="shared" si="6"/>
        <v>89.76476331890386</v>
      </c>
    </row>
    <row r="41" spans="1:12" x14ac:dyDescent="0.35">
      <c r="A41" s="3" t="s">
        <v>27</v>
      </c>
      <c r="B41" s="2" t="s">
        <v>26</v>
      </c>
      <c r="C41" s="12">
        <f>C42</f>
        <v>7566800</v>
      </c>
      <c r="D41" s="12">
        <f t="shared" ref="D41:F41" si="12">D42</f>
        <v>7566800</v>
      </c>
      <c r="E41" s="12">
        <f t="shared" si="12"/>
        <v>7566800</v>
      </c>
      <c r="F41" s="12">
        <f t="shared" si="12"/>
        <v>7522173.6299999999</v>
      </c>
      <c r="G41" s="13">
        <f t="shared" si="1"/>
        <v>44626.370000000112</v>
      </c>
      <c r="H41" s="13">
        <f t="shared" si="2"/>
        <v>44626.370000000112</v>
      </c>
      <c r="I41" s="13">
        <f t="shared" si="3"/>
        <v>44626.370000000112</v>
      </c>
      <c r="J41" s="13">
        <f t="shared" si="4"/>
        <v>99.410234577364278</v>
      </c>
      <c r="K41" s="14">
        <f t="shared" si="5"/>
        <v>99.410234577364278</v>
      </c>
      <c r="L41" s="14">
        <f t="shared" si="6"/>
        <v>99.410234577364278</v>
      </c>
    </row>
    <row r="42" spans="1:12" x14ac:dyDescent="0.35">
      <c r="A42" s="3" t="s">
        <v>25</v>
      </c>
      <c r="B42" s="2" t="s">
        <v>24</v>
      </c>
      <c r="C42" s="12">
        <v>7566800</v>
      </c>
      <c r="D42" s="12">
        <v>7566800</v>
      </c>
      <c r="E42" s="12">
        <v>7566800</v>
      </c>
      <c r="F42" s="12">
        <v>7522173.6299999999</v>
      </c>
      <c r="G42" s="13">
        <f t="shared" si="1"/>
        <v>44626.370000000112</v>
      </c>
      <c r="H42" s="13">
        <f t="shared" si="2"/>
        <v>44626.370000000112</v>
      </c>
      <c r="I42" s="13">
        <f t="shared" si="3"/>
        <v>44626.370000000112</v>
      </c>
      <c r="J42" s="13">
        <f t="shared" si="4"/>
        <v>99.410234577364278</v>
      </c>
      <c r="K42" s="14">
        <f t="shared" si="5"/>
        <v>99.410234577364278</v>
      </c>
      <c r="L42" s="14">
        <f t="shared" si="6"/>
        <v>99.410234577364278</v>
      </c>
    </row>
    <row r="43" spans="1:12" x14ac:dyDescent="0.35">
      <c r="A43" s="3" t="s">
        <v>23</v>
      </c>
      <c r="B43" s="2" t="s">
        <v>22</v>
      </c>
      <c r="C43" s="12">
        <f>SUM(C44:C47)</f>
        <v>461890400</v>
      </c>
      <c r="D43" s="12">
        <f t="shared" ref="D43:F43" si="13">SUM(D44:D47)</f>
        <v>595929207</v>
      </c>
      <c r="E43" s="12">
        <f t="shared" si="13"/>
        <v>134349453</v>
      </c>
      <c r="F43" s="12">
        <f t="shared" si="13"/>
        <v>98290602.629999995</v>
      </c>
      <c r="G43" s="13">
        <f t="shared" si="1"/>
        <v>363599797.37</v>
      </c>
      <c r="H43" s="13">
        <f t="shared" si="2"/>
        <v>497638604.37</v>
      </c>
      <c r="I43" s="13">
        <f t="shared" si="3"/>
        <v>36058850.370000005</v>
      </c>
      <c r="J43" s="13">
        <f t="shared" si="4"/>
        <v>21.280070473428328</v>
      </c>
      <c r="K43" s="14">
        <f t="shared" si="5"/>
        <v>16.493670972230095</v>
      </c>
      <c r="L43" s="14">
        <f t="shared" si="6"/>
        <v>73.160404032311163</v>
      </c>
    </row>
    <row r="44" spans="1:12" x14ac:dyDescent="0.35">
      <c r="A44" s="3" t="s">
        <v>21</v>
      </c>
      <c r="B44" s="2" t="s">
        <v>20</v>
      </c>
      <c r="C44" s="12">
        <v>8717400</v>
      </c>
      <c r="D44" s="12">
        <v>8717400</v>
      </c>
      <c r="E44" s="12">
        <v>6538050</v>
      </c>
      <c r="F44" s="12">
        <v>6325063.6699999999</v>
      </c>
      <c r="G44" s="13">
        <f t="shared" si="1"/>
        <v>2392336.33</v>
      </c>
      <c r="H44" s="13">
        <f t="shared" si="2"/>
        <v>2392336.33</v>
      </c>
      <c r="I44" s="13">
        <f t="shared" si="3"/>
        <v>212986.33000000007</v>
      </c>
      <c r="J44" s="13">
        <f t="shared" si="4"/>
        <v>72.556767728910003</v>
      </c>
      <c r="K44" s="14">
        <f t="shared" si="5"/>
        <v>72.556767728910003</v>
      </c>
      <c r="L44" s="14">
        <f t="shared" si="6"/>
        <v>96.74235697188</v>
      </c>
    </row>
    <row r="45" spans="1:12" x14ac:dyDescent="0.35">
      <c r="A45" s="3" t="s">
        <v>19</v>
      </c>
      <c r="B45" s="2" t="s">
        <v>18</v>
      </c>
      <c r="C45" s="12">
        <v>249602200</v>
      </c>
      <c r="D45" s="12">
        <v>249602200</v>
      </c>
      <c r="E45" s="12">
        <v>10395018</v>
      </c>
      <c r="F45" s="12">
        <v>1890036</v>
      </c>
      <c r="G45" s="13">
        <f t="shared" si="1"/>
        <v>247712164</v>
      </c>
      <c r="H45" s="13">
        <f t="shared" si="2"/>
        <v>247712164</v>
      </c>
      <c r="I45" s="13">
        <f t="shared" si="3"/>
        <v>8504982</v>
      </c>
      <c r="J45" s="13">
        <f t="shared" si="4"/>
        <v>0.75721928732999955</v>
      </c>
      <c r="K45" s="14">
        <f t="shared" si="5"/>
        <v>0.75721928732999955</v>
      </c>
      <c r="L45" s="14">
        <f t="shared" si="6"/>
        <v>18.182133017951486</v>
      </c>
    </row>
    <row r="46" spans="1:12" x14ac:dyDescent="0.35">
      <c r="A46" s="3" t="s">
        <v>17</v>
      </c>
      <c r="B46" s="2" t="s">
        <v>16</v>
      </c>
      <c r="C46" s="12">
        <v>165093800</v>
      </c>
      <c r="D46" s="12">
        <v>298560352</v>
      </c>
      <c r="E46" s="12">
        <v>88136336</v>
      </c>
      <c r="F46" s="12">
        <v>64220484.689999998</v>
      </c>
      <c r="G46" s="13">
        <f t="shared" si="1"/>
        <v>100873315.31</v>
      </c>
      <c r="H46" s="13">
        <f t="shared" si="2"/>
        <v>234339867.31</v>
      </c>
      <c r="I46" s="13">
        <f t="shared" si="3"/>
        <v>23915851.310000002</v>
      </c>
      <c r="J46" s="13">
        <f t="shared" si="4"/>
        <v>38.899392157670363</v>
      </c>
      <c r="K46" s="14">
        <f t="shared" si="5"/>
        <v>21.510051237479782</v>
      </c>
      <c r="L46" s="14">
        <f t="shared" si="6"/>
        <v>72.864935853471366</v>
      </c>
    </row>
    <row r="47" spans="1:12" x14ac:dyDescent="0.35">
      <c r="A47" s="3" t="s">
        <v>15</v>
      </c>
      <c r="B47" s="2" t="s">
        <v>14</v>
      </c>
      <c r="C47" s="12">
        <v>38477000</v>
      </c>
      <c r="D47" s="12">
        <v>39049255</v>
      </c>
      <c r="E47" s="12">
        <v>29280049</v>
      </c>
      <c r="F47" s="12">
        <v>25855018.27</v>
      </c>
      <c r="G47" s="13">
        <f t="shared" si="1"/>
        <v>12621981.73</v>
      </c>
      <c r="H47" s="13">
        <f t="shared" si="2"/>
        <v>13194236.73</v>
      </c>
      <c r="I47" s="13">
        <f t="shared" si="3"/>
        <v>3425030.7300000004</v>
      </c>
      <c r="J47" s="13">
        <f t="shared" si="4"/>
        <v>67.19603469605218</v>
      </c>
      <c r="K47" s="14">
        <f t="shared" si="5"/>
        <v>66.211297168153393</v>
      </c>
      <c r="L47" s="14">
        <f t="shared" si="6"/>
        <v>88.302510251946643</v>
      </c>
    </row>
    <row r="48" spans="1:12" x14ac:dyDescent="0.35">
      <c r="A48" s="3" t="s">
        <v>13</v>
      </c>
      <c r="B48" s="2" t="s">
        <v>12</v>
      </c>
      <c r="C48" s="12">
        <f>SUM(C49:C52)</f>
        <v>1066692989</v>
      </c>
      <c r="D48" s="12">
        <f t="shared" ref="D48:F48" si="14">SUM(D49:D52)</f>
        <v>1599548861</v>
      </c>
      <c r="E48" s="12">
        <f t="shared" si="14"/>
        <v>694281190</v>
      </c>
      <c r="F48" s="12">
        <f t="shared" si="14"/>
        <v>550391305.54999995</v>
      </c>
      <c r="G48" s="13">
        <f t="shared" si="1"/>
        <v>516301683.45000005</v>
      </c>
      <c r="H48" s="13">
        <f t="shared" si="2"/>
        <v>1049157555.45</v>
      </c>
      <c r="I48" s="13">
        <f t="shared" si="3"/>
        <v>143889884.45000005</v>
      </c>
      <c r="J48" s="13">
        <f t="shared" si="4"/>
        <v>51.597911603973238</v>
      </c>
      <c r="K48" s="14">
        <f t="shared" si="5"/>
        <v>34.409158667770136</v>
      </c>
      <c r="L48" s="14">
        <f t="shared" si="6"/>
        <v>79.274984469909086</v>
      </c>
    </row>
    <row r="49" spans="1:12" x14ac:dyDescent="0.35">
      <c r="A49" s="3" t="s">
        <v>11</v>
      </c>
      <c r="B49" s="2" t="s">
        <v>10</v>
      </c>
      <c r="C49" s="12">
        <v>595654507</v>
      </c>
      <c r="D49" s="12">
        <v>778470017</v>
      </c>
      <c r="E49" s="12">
        <v>628952803</v>
      </c>
      <c r="F49" s="12">
        <v>529785055.07999998</v>
      </c>
      <c r="G49" s="13">
        <f t="shared" si="1"/>
        <v>65869451.920000017</v>
      </c>
      <c r="H49" s="13">
        <f t="shared" si="2"/>
        <v>248684961.92000002</v>
      </c>
      <c r="I49" s="13">
        <f t="shared" si="3"/>
        <v>99167747.920000017</v>
      </c>
      <c r="J49" s="13">
        <f t="shared" si="4"/>
        <v>88.941668174098112</v>
      </c>
      <c r="K49" s="14">
        <f t="shared" si="5"/>
        <v>68.054651240344427</v>
      </c>
      <c r="L49" s="14">
        <f t="shared" si="6"/>
        <v>84.232879248333674</v>
      </c>
    </row>
    <row r="50" spans="1:12" x14ac:dyDescent="0.35">
      <c r="A50" s="3" t="s">
        <v>9</v>
      </c>
      <c r="B50" s="2" t="s">
        <v>8</v>
      </c>
      <c r="C50" s="12">
        <v>448536076</v>
      </c>
      <c r="D50" s="12">
        <v>797417952</v>
      </c>
      <c r="E50" s="12">
        <v>48122320</v>
      </c>
      <c r="F50" s="12">
        <v>3683359.81</v>
      </c>
      <c r="G50" s="13">
        <f t="shared" si="1"/>
        <v>444852716.19</v>
      </c>
      <c r="H50" s="13">
        <f t="shared" si="2"/>
        <v>793734592.19000006</v>
      </c>
      <c r="I50" s="13">
        <f t="shared" si="3"/>
        <v>44438960.189999998</v>
      </c>
      <c r="J50" s="13">
        <f t="shared" si="4"/>
        <v>0.82119588748531347</v>
      </c>
      <c r="K50" s="14">
        <f t="shared" si="5"/>
        <v>0.46191082113987825</v>
      </c>
      <c r="L50" s="14">
        <f t="shared" si="6"/>
        <v>7.6541609174287526</v>
      </c>
    </row>
    <row r="51" spans="1:12" x14ac:dyDescent="0.35">
      <c r="A51" s="3" t="s">
        <v>113</v>
      </c>
      <c r="B51" s="2" t="s">
        <v>114</v>
      </c>
      <c r="C51" s="12">
        <v>1328106</v>
      </c>
      <c r="D51" s="12">
        <v>1328106</v>
      </c>
      <c r="E51" s="12">
        <v>0</v>
      </c>
      <c r="F51" s="12">
        <v>0</v>
      </c>
      <c r="G51" s="13">
        <f t="shared" si="1"/>
        <v>1328106</v>
      </c>
      <c r="H51" s="13">
        <f t="shared" si="2"/>
        <v>1328106</v>
      </c>
      <c r="I51" s="13">
        <f t="shared" si="3"/>
        <v>0</v>
      </c>
      <c r="J51" s="13">
        <f t="shared" si="4"/>
        <v>0</v>
      </c>
      <c r="K51" s="14">
        <f t="shared" si="5"/>
        <v>0</v>
      </c>
      <c r="L51" s="14"/>
    </row>
    <row r="52" spans="1:12" ht="36" x14ac:dyDescent="0.35">
      <c r="A52" s="3" t="s">
        <v>7</v>
      </c>
      <c r="B52" s="2" t="s">
        <v>6</v>
      </c>
      <c r="C52" s="12">
        <v>21174300</v>
      </c>
      <c r="D52" s="12">
        <v>22332786</v>
      </c>
      <c r="E52" s="12">
        <v>17206067</v>
      </c>
      <c r="F52" s="12">
        <v>16922890.66</v>
      </c>
      <c r="G52" s="13">
        <f t="shared" si="1"/>
        <v>4251409.34</v>
      </c>
      <c r="H52" s="13">
        <f t="shared" si="2"/>
        <v>5409895.3399999999</v>
      </c>
      <c r="I52" s="13">
        <f t="shared" si="3"/>
        <v>283176.33999999985</v>
      </c>
      <c r="J52" s="13">
        <f t="shared" si="4"/>
        <v>79.921842327727475</v>
      </c>
      <c r="K52" s="14">
        <f t="shared" si="5"/>
        <v>75.775994360936423</v>
      </c>
      <c r="L52" s="14">
        <f t="shared" si="6"/>
        <v>98.354206455199787</v>
      </c>
    </row>
    <row r="53" spans="1:12" x14ac:dyDescent="0.35">
      <c r="A53" s="3" t="s">
        <v>5</v>
      </c>
      <c r="B53" s="2" t="s">
        <v>4</v>
      </c>
      <c r="C53" s="12">
        <f>SUM(C54:C55)</f>
        <v>39757700</v>
      </c>
      <c r="D53" s="12">
        <f t="shared" ref="D53:F53" si="15">SUM(D54:D55)</f>
        <v>45414739</v>
      </c>
      <c r="E53" s="12">
        <f t="shared" si="15"/>
        <v>33325339</v>
      </c>
      <c r="F53" s="12">
        <f t="shared" si="15"/>
        <v>28759709.82</v>
      </c>
      <c r="G53" s="13">
        <f t="shared" si="1"/>
        <v>10997990.18</v>
      </c>
      <c r="H53" s="13">
        <f t="shared" si="2"/>
        <v>16655029.18</v>
      </c>
      <c r="I53" s="13">
        <f t="shared" si="3"/>
        <v>4565629.18</v>
      </c>
      <c r="J53" s="13">
        <f t="shared" si="4"/>
        <v>72.337458706112272</v>
      </c>
      <c r="K53" s="14">
        <f t="shared" si="5"/>
        <v>63.326819559614776</v>
      </c>
      <c r="L53" s="14">
        <f t="shared" si="6"/>
        <v>86.299826747448833</v>
      </c>
    </row>
    <row r="54" spans="1:12" x14ac:dyDescent="0.35">
      <c r="A54" s="3" t="s">
        <v>3</v>
      </c>
      <c r="B54" s="2" t="s">
        <v>2</v>
      </c>
      <c r="C54" s="12">
        <v>23632300</v>
      </c>
      <c r="D54" s="12">
        <v>28226726</v>
      </c>
      <c r="E54" s="12">
        <v>20625326</v>
      </c>
      <c r="F54" s="12">
        <v>16760810.140000001</v>
      </c>
      <c r="G54" s="13">
        <f t="shared" si="1"/>
        <v>6871489.8599999994</v>
      </c>
      <c r="H54" s="13">
        <f t="shared" si="2"/>
        <v>11465915.859999999</v>
      </c>
      <c r="I54" s="13">
        <f t="shared" si="3"/>
        <v>3864515.8599999994</v>
      </c>
      <c r="J54" s="13">
        <f t="shared" si="4"/>
        <v>70.923313177303953</v>
      </c>
      <c r="K54" s="14">
        <f t="shared" si="5"/>
        <v>59.379221451329499</v>
      </c>
      <c r="L54" s="14">
        <f t="shared" si="6"/>
        <v>81.263249560273621</v>
      </c>
    </row>
    <row r="55" spans="1:12" x14ac:dyDescent="0.35">
      <c r="A55" s="3" t="s">
        <v>1</v>
      </c>
      <c r="B55" s="2" t="s">
        <v>0</v>
      </c>
      <c r="C55" s="12">
        <v>16125400</v>
      </c>
      <c r="D55" s="12">
        <v>17188013</v>
      </c>
      <c r="E55" s="12">
        <v>12700013</v>
      </c>
      <c r="F55" s="12">
        <v>11998899.68</v>
      </c>
      <c r="G55" s="13">
        <f t="shared" si="1"/>
        <v>4126500.3200000003</v>
      </c>
      <c r="H55" s="13">
        <f t="shared" si="2"/>
        <v>5189113.32</v>
      </c>
      <c r="I55" s="13">
        <f t="shared" si="3"/>
        <v>701113.3200000003</v>
      </c>
      <c r="J55" s="13">
        <f t="shared" si="4"/>
        <v>74.40993513339204</v>
      </c>
      <c r="K55" s="14">
        <f t="shared" si="5"/>
        <v>69.809696327318349</v>
      </c>
      <c r="L55" s="14">
        <f t="shared" si="6"/>
        <v>94.479428328144238</v>
      </c>
    </row>
    <row r="56" spans="1:12" ht="36" x14ac:dyDescent="0.35">
      <c r="A56" s="15" t="s">
        <v>103</v>
      </c>
      <c r="B56" s="16" t="s">
        <v>104</v>
      </c>
      <c r="C56" s="12">
        <f>C57</f>
        <v>1142000</v>
      </c>
      <c r="D56" s="12">
        <f t="shared" ref="D56:F56" si="16">D57</f>
        <v>1154200</v>
      </c>
      <c r="E56" s="12">
        <f t="shared" si="16"/>
        <v>1057376</v>
      </c>
      <c r="F56" s="12">
        <f t="shared" si="16"/>
        <v>928598.32</v>
      </c>
      <c r="G56" s="13">
        <f t="shared" si="1"/>
        <v>213401.68000000005</v>
      </c>
      <c r="H56" s="13">
        <f t="shared" si="2"/>
        <v>225601.68000000005</v>
      </c>
      <c r="I56" s="13">
        <f t="shared" si="3"/>
        <v>128777.68000000005</v>
      </c>
      <c r="J56" s="13">
        <f t="shared" si="4"/>
        <v>81.313338003502622</v>
      </c>
      <c r="K56" s="14">
        <f t="shared" si="5"/>
        <v>80.453848553110376</v>
      </c>
      <c r="L56" s="14">
        <f t="shared" si="6"/>
        <v>87.821013527827375</v>
      </c>
    </row>
    <row r="57" spans="1:12" ht="36" x14ac:dyDescent="0.35">
      <c r="A57" s="15" t="s">
        <v>105</v>
      </c>
      <c r="B57" s="16" t="s">
        <v>106</v>
      </c>
      <c r="C57" s="12">
        <v>1142000</v>
      </c>
      <c r="D57" s="12">
        <v>1154200</v>
      </c>
      <c r="E57" s="12">
        <v>1057376</v>
      </c>
      <c r="F57" s="12">
        <v>928598.32</v>
      </c>
      <c r="G57" s="13">
        <f t="shared" si="1"/>
        <v>213401.68000000005</v>
      </c>
      <c r="H57" s="13">
        <f t="shared" si="2"/>
        <v>225601.68000000005</v>
      </c>
      <c r="I57" s="13">
        <f t="shared" si="3"/>
        <v>128777.68000000005</v>
      </c>
      <c r="J57" s="13">
        <f t="shared" si="4"/>
        <v>81.313338003502622</v>
      </c>
      <c r="K57" s="14">
        <f t="shared" si="5"/>
        <v>80.453848553110376</v>
      </c>
      <c r="L57" s="14">
        <f t="shared" si="6"/>
        <v>87.821013527827375</v>
      </c>
    </row>
  </sheetData>
  <autoFilter ref="A4:IJ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Трусова Вера Альбертовна</cp:lastModifiedBy>
  <dcterms:created xsi:type="dcterms:W3CDTF">2018-03-26T08:21:38Z</dcterms:created>
  <dcterms:modified xsi:type="dcterms:W3CDTF">2021-10-05T06:29:45Z</dcterms:modified>
</cp:coreProperties>
</file>