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1 год\Изменение в бюджет 2021-2023\изменение 09.2021\Приложения к заключению\"/>
    </mc:Choice>
  </mc:AlternateContent>
  <bookViews>
    <workbookView xWindow="0" yWindow="0" windowWidth="28200" windowHeight="13035"/>
  </bookViews>
  <sheets>
    <sheet name="Приложение № 1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1'!#REF!,'Приложение № 1'!$40:$40,'Приложение № 1'!$48:$48,'Приложение № 1'!$51:$53,'Приложение № 1'!#REF!,'Приложение № 1'!#REF!,'Приложение № 1'!#REF!,'Приложение № 1'!#REF!,'Приложение № 1'!#REF!,'Приложение № 1'!#REF!,'Приложение № 1'!#REF!</definedName>
    <definedName name="Z_AF23204C_253F_4CB4_B2B0_513D6962C84F_.wvu.Cols" localSheetId="0" hidden="1">'Приложение № 1'!#REF!</definedName>
    <definedName name="Z_AF23204C_253F_4CB4_B2B0_513D6962C84F_.wvu.PrintArea" localSheetId="0" hidden="1">'Приложение № 1'!$A$3:$B$70</definedName>
    <definedName name="Z_AF23204C_253F_4CB4_B2B0_513D6962C84F_.wvu.PrintTitles" localSheetId="0" hidden="1">'Приложение № 1'!$7:$7</definedName>
    <definedName name="Z_AF23204C_253F_4CB4_B2B0_513D6962C84F_.wvu.Rows" localSheetId="0" hidden="1">'Приложение № 1'!#REF!,'Приложение № 1'!$40:$40,'Приложение № 1'!#REF!,'Приложение № 1'!#REF!,'Приложение № 1'!#REF!,'Приложение № 1'!#REF!,'Приложение № 1'!#REF!,'Приложение № 1'!#REF!,'Приложение № 1'!#REF!</definedName>
    <definedName name="Z_D98D50BE_849C_46DA_8784_1BBDD0B23E96_.wvu.PrintArea" localSheetId="0" hidden="1">'Приложение № 1'!$A$3:$B$70</definedName>
    <definedName name="Z_D98D50BE_849C_46DA_8784_1BBDD0B23E96_.wvu.Rows" localSheetId="0" hidden="1">'Приложение № 1'!#REF!,'Приложение № 1'!#REF!,'Приложение № 1'!$40:$40,'Приложение № 1'!$48:$48,'Приложение № 1'!$51:$53,'Приложение № 1'!#REF!,'Приложение № 1'!#REF!,'Приложение № 1'!#REF!,'Приложение № 1'!#REF!,'Приложение № 1'!#REF!,'Приложение № 1'!#REF!,'Приложение № 1'!#REF!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 1'!$7:$7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F66" i="1" l="1"/>
  <c r="F65" i="1"/>
  <c r="F48" i="1"/>
  <c r="F44" i="1"/>
  <c r="F41" i="1"/>
  <c r="F39" i="1"/>
  <c r="F31" i="1"/>
  <c r="F30" i="1" s="1"/>
  <c r="F27" i="1"/>
  <c r="F24" i="1"/>
  <c r="F19" i="1" s="1"/>
  <c r="F11" i="1" s="1"/>
  <c r="F21" i="1"/>
  <c r="F15" i="1"/>
  <c r="F13" i="1"/>
  <c r="C66" i="1"/>
  <c r="C65" i="1"/>
  <c r="C48" i="1"/>
  <c r="C44" i="1"/>
  <c r="C41" i="1"/>
  <c r="C39" i="1"/>
  <c r="C31" i="1"/>
  <c r="C30" i="1" s="1"/>
  <c r="C27" i="1"/>
  <c r="C24" i="1"/>
  <c r="C19" i="1" s="1"/>
  <c r="C11" i="1" s="1"/>
  <c r="C21" i="1"/>
  <c r="C15" i="1"/>
  <c r="C13" i="1"/>
  <c r="F10" i="1" l="1"/>
  <c r="F71" i="1" s="1"/>
  <c r="C10" i="1"/>
  <c r="C71" i="1" s="1"/>
  <c r="H66" i="1"/>
  <c r="H65" i="1"/>
  <c r="H48" i="1"/>
  <c r="H44" i="1"/>
  <c r="H41" i="1"/>
  <c r="H39" i="1"/>
  <c r="H31" i="1"/>
  <c r="H30" i="1" s="1"/>
  <c r="H27" i="1"/>
  <c r="H24" i="1"/>
  <c r="H19" i="1" s="1"/>
  <c r="H11" i="1" s="1"/>
  <c r="H21" i="1"/>
  <c r="G21" i="1" s="1"/>
  <c r="H15" i="1"/>
  <c r="G15" i="1" s="1"/>
  <c r="H13" i="1"/>
  <c r="G13" i="1"/>
  <c r="G14" i="1"/>
  <c r="G16" i="1"/>
  <c r="G17" i="1"/>
  <c r="G18" i="1"/>
  <c r="G20" i="1"/>
  <c r="G22" i="1"/>
  <c r="G23" i="1"/>
  <c r="G25" i="1"/>
  <c r="G26" i="1"/>
  <c r="G28" i="1"/>
  <c r="G29" i="1"/>
  <c r="G32" i="1"/>
  <c r="G33" i="1"/>
  <c r="G34" i="1"/>
  <c r="G35" i="1"/>
  <c r="G36" i="1"/>
  <c r="G37" i="1"/>
  <c r="G38" i="1"/>
  <c r="G39" i="1"/>
  <c r="G40" i="1"/>
  <c r="G41" i="1"/>
  <c r="G42" i="1"/>
  <c r="G43" i="1"/>
  <c r="G45" i="1"/>
  <c r="G46" i="1"/>
  <c r="G47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7" i="1"/>
  <c r="G68" i="1"/>
  <c r="G69" i="1"/>
  <c r="G70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7" i="1"/>
  <c r="D68" i="1"/>
  <c r="D69" i="1"/>
  <c r="D70" i="1"/>
  <c r="G66" i="1"/>
  <c r="G48" i="1"/>
  <c r="G44" i="1"/>
  <c r="G27" i="1"/>
  <c r="E66" i="1"/>
  <c r="D66" i="1" s="1"/>
  <c r="E65" i="1"/>
  <c r="D65" i="1" s="1"/>
  <c r="E48" i="1"/>
  <c r="E44" i="1"/>
  <c r="E41" i="1"/>
  <c r="E39" i="1"/>
  <c r="E31" i="1"/>
  <c r="E30" i="1" s="1"/>
  <c r="E27" i="1"/>
  <c r="E24" i="1"/>
  <c r="E19" i="1" s="1"/>
  <c r="E11" i="1" s="1"/>
  <c r="E21" i="1"/>
  <c r="E15" i="1"/>
  <c r="E13" i="1"/>
  <c r="H10" i="1" l="1"/>
  <c r="H71" i="1" s="1"/>
  <c r="G24" i="1"/>
  <c r="G65" i="1"/>
  <c r="G30" i="1"/>
  <c r="G31" i="1"/>
  <c r="G71" i="1"/>
  <c r="G19" i="1"/>
  <c r="E10" i="1"/>
  <c r="E71" i="1" s="1"/>
  <c r="D71" i="1" s="1"/>
  <c r="D27" i="1" l="1"/>
  <c r="D25" i="1"/>
  <c r="D24" i="1"/>
  <c r="D23" i="1"/>
  <c r="D22" i="1"/>
  <c r="D21" i="1"/>
  <c r="D20" i="1"/>
  <c r="D18" i="1"/>
  <c r="D17" i="1"/>
  <c r="D16" i="1"/>
  <c r="D15" i="1"/>
  <c r="G12" i="1"/>
  <c r="D12" i="1"/>
  <c r="D19" i="1" l="1"/>
  <c r="D26" i="1"/>
  <c r="D13" i="1"/>
  <c r="D14" i="1"/>
  <c r="D11" i="1" l="1"/>
  <c r="G11" i="1" l="1"/>
  <c r="G10" i="1" l="1"/>
  <c r="D10" i="1"/>
</calcChain>
</file>

<file path=xl/sharedStrings.xml><?xml version="1.0" encoding="utf-8"?>
<sst xmlns="http://schemas.openxmlformats.org/spreadsheetml/2006/main" count="135" uniqueCount="133">
  <si>
    <t xml:space="preserve">к заключению Счётной палаты </t>
  </si>
  <si>
    <t>в рублях</t>
  </si>
  <si>
    <t>Код бюджетной классификации</t>
  </si>
  <si>
    <t xml:space="preserve">Наименование </t>
  </si>
  <si>
    <t>Поправки вносимые в бюджет, в рублях (гр.5-гр.3)</t>
  </si>
  <si>
    <t>Бюджет с учётом поправок, в рублях</t>
  </si>
  <si>
    <t>Поправки вносимые в бюджет, в рублях (гр.8-гр.6)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</si>
  <si>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</si>
  <si>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</si>
  <si>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</si>
  <si>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</si>
  <si>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</si>
  <si>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</si>
  <si>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</si>
  <si>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</si>
  <si>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</si>
  <si>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</si>
  <si>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</si>
  <si>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</si>
  <si>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</si>
  <si>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000 1 05 03000 01 0000 110</t>
  </si>
  <si>
    <t xml:space="preserve">Единый сельскохозяйственный налог </t>
  </si>
  <si>
    <t>000 1 06 00000 00 0000 000</t>
  </si>
  <si>
    <t>Налоги на имущество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</si>
  <si>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</si>
  <si>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</si>
  <si>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</si>
  <si>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</si>
  <si>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</si>
  <si>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</si>
  <si>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</si>
  <si>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</si>
  <si>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</si>
  <si>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</si>
  <si>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</si>
  <si>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</si>
  <si>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</si>
  <si>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</si>
  <si>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</si>
  <si>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</si>
  <si>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000 1 14 00000 00 0000 000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</si>
  <si>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</si>
  <si>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</si>
  <si>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</si>
  <si>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</si>
  <si>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</si>
  <si>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</si>
  <si>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</si>
  <si>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</si>
  <si>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</si>
  <si>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</si>
  <si>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</si>
  <si>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</si>
  <si>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000 2 02 40000 00 0000 150</t>
  </si>
  <si>
    <t>Иные межбюджетные трансферты</t>
  </si>
  <si>
    <t>ИТОГО ДОХОДОВ</t>
  </si>
  <si>
    <t xml:space="preserve">План на 2022 год </t>
  </si>
  <si>
    <t>000 1 06 04000 02 0000 110</t>
  </si>
  <si>
    <t>Транспортный налог</t>
  </si>
  <si>
    <t>000 1 14 02000 00 0000 000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</si>
  <si>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</si>
  <si>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</si>
  <si>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</si>
  <si>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</si>
  <si>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</si>
  <si>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</si>
  <si>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</si>
  <si>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000 1 16 07090 04 0000 140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</si>
  <si>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</si>
  <si>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 xml:space="preserve">Поправки, вносимые в доходную часть бюджета города на 2022 и 2023 годы </t>
  </si>
  <si>
    <t xml:space="preserve">План на 2023 год 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</si>
  <si>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</si>
  <si>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</si>
  <si>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</si>
  <si>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</si>
  <si>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</si>
  <si>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</si>
  <si>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</si>
  <si>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</si>
  <si>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</si>
  <si>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</si>
  <si>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</si>
  <si>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</si>
  <si>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</si>
  <si>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</si>
  <si>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</si>
  <si>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</si>
  <si>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</si>
  <si>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</si>
  <si>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</si>
  <si>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</si>
  <si>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</si>
  <si>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</si>
  <si>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</si>
  <si>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</si>
  <si>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</si>
  <si>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</si>
  <si>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</si>
  <si>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</si>
  <si>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</si>
  <si>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</si>
  <si>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</si>
  <si>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</si>
  <si>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</si>
  <si>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</si>
  <si>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</si>
  <si>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</si>
  <si>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</si>
  <si>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</si>
  <si>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</si>
  <si>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</si>
  <si>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</si>
  <si>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</si>
  <si>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</si>
  <si>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</si>
  <si>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</si>
  <si>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</si>
  <si>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</si>
  <si>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</si>
  <si>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</si>
  <si>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</si>
  <si>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</si>
  <si>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</si>
  <si>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</si>
  <si>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</si>
  <si>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</si>
  <si>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</si>
  <si>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</si>
  <si>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Дотации бюджетам бюджетной системы Российской Федерации </t>
  </si>
  <si>
    <t xml:space="preserve">Субвенции бюджетам бюджетной системы Российской Федерации </t>
  </si>
  <si>
    <t>Доходы от оказания платных услуг и компенсации затрат государства</t>
  </si>
  <si>
    <t xml:space="preserve">     Приложение № 1</t>
  </si>
  <si>
    <t>Уточнённый бюджет, в рублях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</si>
</sst>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11" x14ac:knownFonts="1">
    <font>
      <sz val="10"/>
      <name val="Arial Cyr"/>
      <charset val="204"/>
    </font>
    <font>
      <b/>
      <sz val="14"/>
      <name val="Times New Roman"/>
      <charset val="204"/>
    </font>
    <font>
      <b/>
      <sz val="14"/>
      <name val="Arial Cyr"/>
      <charset val="204"/>
    </font>
    <font>
      <sz val="14"/>
      <name val="Times New Roman"/>
      <charset val="204"/>
    </font>
    <font>
      <sz val="16"/>
      <name val="Times New Roman"/>
      <charset val="204"/>
    </font>
    <font>
      <b/>
      <sz val="14"/>
      <name val="Times New Roman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Arial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6" fillId="0" borderId="0"/>
    <xf numFmtId="0" fontId="6" fillId="0" borderId="0"/>
    <xf numFmtId="0" fontId="8" fillId="0" borderId="0"/>
  </cellStyleXfs>
  <cellXfs count="72">
    <xf numFmtId="0" fontId="0" fillId="0" borderId="0" xfId="0"/>
    <xf numFmtId="0" fontId="1" fillId="0" borderId="0" xfId="0" applyFont="1" applyFill="1" applyBorder="1"/>
    <xf numFmtId="0" fontId="2" fillId="0" borderId="0" xfId="0" applyFont="1"/>
    <xf numFmtId="0" fontId="0" fillId="0" borderId="0" xfId="0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1" fontId="3" fillId="0" borderId="0" xfId="0" applyNumberFormat="1" applyFont="1" applyFill="1" applyAlignment="1">
      <alignment wrapText="1"/>
    </xf>
    <xf numFmtId="3" fontId="4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center"/>
    </xf>
    <xf numFmtId="1" fontId="3" fillId="0" borderId="0" xfId="0" applyNumberFormat="1" applyFont="1" applyFill="1" applyBorder="1" applyAlignment="1">
      <alignment wrapText="1"/>
    </xf>
    <xf numFmtId="3" fontId="4" fillId="0" borderId="0" xfId="0" applyNumberFormat="1" applyFont="1" applyFill="1" applyBorder="1" applyAlignment="1">
      <alignment horizontal="center" vertical="center" wrapText="1"/>
    </xf>
    <xf numFmtId="4" fontId="5" fillId="0" borderId="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1" fontId="3" fillId="0" borderId="6" xfId="0" applyNumberFormat="1" applyFont="1" applyFill="1" applyBorder="1" applyAlignment="1">
      <alignment horizontal="center" vertical="center" wrapText="1"/>
    </xf>
    <xf numFmtId="3" fontId="4" fillId="0" borderId="6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4" fontId="1" fillId="0" borderId="6" xfId="0" applyNumberFormat="1" applyFont="1" applyFill="1" applyBorder="1" applyAlignment="1">
      <alignment horizontal="center" vertical="center"/>
    </xf>
    <xf numFmtId="4" fontId="3" fillId="0" borderId="6" xfId="0" applyNumberFormat="1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left"/>
    </xf>
    <xf numFmtId="0" fontId="7" fillId="0" borderId="6" xfId="0" applyFont="1" applyFill="1" applyBorder="1" applyAlignment="1">
      <alignment wrapText="1"/>
    </xf>
    <xf numFmtId="4" fontId="7" fillId="0" borderId="6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1" fontId="7" fillId="0" borderId="6" xfId="0" applyNumberFormat="1" applyFont="1" applyFill="1" applyBorder="1" applyAlignment="1">
      <alignment wrapText="1"/>
    </xf>
    <xf numFmtId="0" fontId="7" fillId="0" borderId="6" xfId="1" applyNumberFormat="1" applyFont="1" applyFill="1" applyBorder="1" applyAlignment="1">
      <alignment horizontal="left" vertical="top" wrapText="1"/>
    </xf>
    <xf numFmtId="0" fontId="7" fillId="0" borderId="6" xfId="1" applyNumberFormat="1" applyFont="1" applyFill="1" applyBorder="1" applyAlignment="1">
      <alignment horizontal="justify" wrapText="1"/>
    </xf>
    <xf numFmtId="0" fontId="7" fillId="0" borderId="6" xfId="0" applyFont="1" applyFill="1" applyBorder="1" applyAlignment="1"/>
    <xf numFmtId="0" fontId="7" fillId="0" borderId="6" xfId="0" applyFont="1" applyFill="1" applyBorder="1" applyAlignment="1">
      <alignment vertical="center" wrapText="1"/>
    </xf>
    <xf numFmtId="4" fontId="7" fillId="0" borderId="6" xfId="0" applyNumberFormat="1" applyFont="1" applyFill="1" applyBorder="1" applyAlignment="1">
      <alignment horizontal="center"/>
    </xf>
    <xf numFmtId="0" fontId="10" fillId="0" borderId="6" xfId="0" applyFont="1" applyFill="1" applyBorder="1"/>
    <xf numFmtId="1" fontId="10" fillId="0" borderId="6" xfId="0" applyNumberFormat="1" applyFont="1" applyFill="1" applyBorder="1" applyAlignment="1">
      <alignment horizontal="left" wrapText="1"/>
    </xf>
    <xf numFmtId="4" fontId="10" fillId="0" borderId="6" xfId="0" applyNumberFormat="1" applyFont="1" applyFill="1" applyBorder="1" applyAlignment="1">
      <alignment horizontal="center"/>
    </xf>
    <xf numFmtId="0" fontId="10" fillId="0" borderId="6" xfId="0" applyFont="1" applyFill="1" applyBorder="1" applyAlignment="1">
      <alignment wrapText="1"/>
    </xf>
    <xf numFmtId="49" fontId="7" fillId="0" borderId="6" xfId="0" applyNumberFormat="1" applyFont="1" applyFill="1" applyBorder="1" applyAlignment="1">
      <alignment horizontal="left" wrapText="1"/>
    </xf>
    <xf numFmtId="0" fontId="7" fillId="0" borderId="6" xfId="2" applyFont="1" applyFill="1" applyBorder="1" applyAlignment="1">
      <alignment horizontal="left"/>
    </xf>
    <xf numFmtId="164" fontId="7" fillId="0" borderId="6" xfId="2" applyNumberFormat="1" applyFont="1" applyFill="1" applyBorder="1" applyAlignment="1">
      <alignment horizontal="left" wrapText="1"/>
    </xf>
    <xf numFmtId="0" fontId="7" fillId="0" borderId="6" xfId="0" applyFont="1" applyFill="1" applyBorder="1" applyAlignment="1">
      <alignment vertical="justify" wrapText="1"/>
    </xf>
    <xf numFmtId="0" fontId="7" fillId="0" borderId="6" xfId="0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horizontal="left"/>
    </xf>
    <xf numFmtId="1" fontId="10" fillId="0" borderId="6" xfId="0" applyNumberFormat="1" applyFont="1" applyFill="1" applyBorder="1" applyAlignment="1">
      <alignment wrapText="1"/>
    </xf>
    <xf numFmtId="49" fontId="7" fillId="0" borderId="6" xfId="3" applyNumberFormat="1" applyFont="1" applyFill="1" applyBorder="1" applyAlignment="1" applyProtection="1">
      <alignment horizontal="center" vertical="center" wrapText="1"/>
    </xf>
    <xf numFmtId="49" fontId="7" fillId="0" borderId="6" xfId="3" applyNumberFormat="1" applyFont="1" applyFill="1" applyBorder="1" applyAlignment="1" applyProtection="1">
      <alignment horizontal="left" vertical="center" wrapText="1"/>
    </xf>
    <xf numFmtId="49" fontId="7" fillId="0" borderId="6" xfId="3" applyNumberFormat="1" applyFont="1" applyFill="1" applyBorder="1" applyAlignment="1" applyProtection="1">
      <alignment horizontal="center" wrapText="1"/>
    </xf>
    <xf numFmtId="0" fontId="7" fillId="0" borderId="6" xfId="0" applyFont="1" applyFill="1" applyBorder="1"/>
    <xf numFmtId="0" fontId="7" fillId="0" borderId="6" xfId="0" applyFont="1" applyFill="1" applyBorder="1" applyAlignment="1">
      <alignment horizontal="left" vertical="center"/>
    </xf>
    <xf numFmtId="1" fontId="7" fillId="0" borderId="6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/>
    </xf>
    <xf numFmtId="4" fontId="3" fillId="0" borderId="6" xfId="0" applyNumberFormat="1" applyFont="1" applyFill="1" applyBorder="1" applyAlignment="1">
      <alignment horizontal="center" wrapText="1"/>
    </xf>
    <xf numFmtId="3" fontId="4" fillId="0" borderId="0" xfId="0" applyNumberFormat="1" applyFont="1" applyFill="1" applyAlignment="1">
      <alignment horizontal="center" wrapText="1"/>
    </xf>
    <xf numFmtId="3" fontId="4" fillId="0" borderId="0" xfId="0" applyNumberFormat="1" applyFont="1" applyFill="1" applyBorder="1" applyAlignment="1">
      <alignment horizontal="center" wrapText="1"/>
    </xf>
    <xf numFmtId="4" fontId="5" fillId="0" borderId="6" xfId="0" applyNumberFormat="1" applyFont="1" applyFill="1" applyBorder="1" applyAlignment="1">
      <alignment horizontal="center" wrapText="1"/>
    </xf>
    <xf numFmtId="3" fontId="4" fillId="0" borderId="6" xfId="0" applyNumberFormat="1" applyFont="1" applyFill="1" applyBorder="1" applyAlignment="1">
      <alignment horizontal="center" wrapText="1"/>
    </xf>
    <xf numFmtId="4" fontId="1" fillId="0" borderId="6" xfId="0" applyNumberFormat="1" applyFont="1" applyFill="1" applyBorder="1" applyAlignment="1">
      <alignment horizontal="center" wrapText="1"/>
    </xf>
    <xf numFmtId="4" fontId="10" fillId="0" borderId="6" xfId="0" applyNumberFormat="1" applyFont="1" applyFill="1" applyBorder="1" applyAlignment="1">
      <alignment horizontal="center" wrapText="1"/>
    </xf>
    <xf numFmtId="4" fontId="10" fillId="0" borderId="6" xfId="0" applyNumberFormat="1" applyFont="1" applyFill="1" applyBorder="1" applyAlignment="1">
      <alignment horizontal="center" vertical="center"/>
    </xf>
    <xf numFmtId="4" fontId="3" fillId="0" borderId="6" xfId="0" applyNumberFormat="1" applyFont="1" applyFill="1" applyBorder="1" applyAlignment="1">
      <alignment horizontal="center"/>
    </xf>
    <xf numFmtId="4" fontId="7" fillId="0" borderId="6" xfId="0" applyNumberFormat="1" applyFont="1" applyFill="1" applyBorder="1" applyAlignment="1">
      <alignment horizontal="center" wrapText="1"/>
    </xf>
    <xf numFmtId="0" fontId="3" fillId="0" borderId="0" xfId="0" applyFont="1" applyFill="1" applyAlignment="1">
      <alignment horizontal="right" vertical="center"/>
    </xf>
    <xf numFmtId="1" fontId="9" fillId="0" borderId="0" xfId="0" applyNumberFormat="1" applyFont="1" applyFill="1" applyBorder="1" applyAlignment="1">
      <alignment horizont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3" fontId="1" fillId="0" borderId="2" xfId="0" applyNumberFormat="1" applyFont="1" applyFill="1" applyBorder="1" applyAlignment="1">
      <alignment horizontal="center" vertical="center" wrapText="1"/>
    </xf>
    <xf numFmtId="3" fontId="1" fillId="0" borderId="3" xfId="0" applyNumberFormat="1" applyFont="1" applyFill="1" applyBorder="1" applyAlignment="1">
      <alignment horizontal="center" vertical="center" wrapText="1"/>
    </xf>
    <xf numFmtId="3" fontId="1" fillId="0" borderId="4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1" fontId="1" fillId="0" borderId="5" xfId="0" applyNumberFormat="1" applyFont="1" applyFill="1" applyBorder="1" applyAlignment="1">
      <alignment horizontal="center" vertical="center" wrapText="1"/>
    </xf>
    <xf numFmtId="4" fontId="1" fillId="0" borderId="6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3" xfId="3"/>
    <cellStyle name="Обычный_Уточненные Приложения 1,6,7,8,9,13июль 2008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1"/>
  <sheetViews>
    <sheetView tabSelected="1" zoomScale="75" zoomScaleNormal="75" workbookViewId="0">
      <selection activeCell="E72" sqref="E72"/>
    </sheetView>
  </sheetViews>
  <sheetFormatPr defaultColWidth="9.140625" defaultRowHeight="20.25" x14ac:dyDescent="0.3"/>
  <cols>
    <col min="1" max="1" width="33.28515625" style="5" customWidth="1"/>
    <col min="2" max="2" width="123.5703125" style="6" customWidth="1"/>
    <col min="3" max="3" width="23.5703125" style="7" customWidth="1"/>
    <col min="4" max="4" width="23.42578125" style="49" customWidth="1"/>
    <col min="5" max="5" width="22.42578125" style="7" customWidth="1"/>
    <col min="6" max="6" width="24.42578125" style="8" customWidth="1"/>
    <col min="7" max="7" width="23.42578125" style="8" customWidth="1"/>
    <col min="8" max="8" width="22.28515625" style="8" customWidth="1"/>
    <col min="9" max="16384" width="9.140625" style="4"/>
  </cols>
  <sheetData>
    <row r="1" spans="1:8" x14ac:dyDescent="0.3">
      <c r="H1" s="9" t="s">
        <v>131</v>
      </c>
    </row>
    <row r="2" spans="1:8" x14ac:dyDescent="0.3">
      <c r="G2" s="58" t="s">
        <v>0</v>
      </c>
      <c r="H2" s="58"/>
    </row>
    <row r="3" spans="1:8" ht="19.5" customHeight="1" x14ac:dyDescent="0.3">
      <c r="A3" s="4"/>
      <c r="B3" s="10"/>
      <c r="C3" s="11"/>
      <c r="D3" s="50"/>
      <c r="E3" s="11"/>
    </row>
    <row r="4" spans="1:8" ht="41.25" customHeight="1" x14ac:dyDescent="0.3">
      <c r="A4" s="59" t="s">
        <v>69</v>
      </c>
      <c r="B4" s="59"/>
      <c r="C4" s="60"/>
      <c r="D4" s="60"/>
      <c r="E4" s="60"/>
      <c r="F4" s="60"/>
    </row>
    <row r="5" spans="1:8" x14ac:dyDescent="0.3">
      <c r="A5" s="4"/>
      <c r="B5" s="10"/>
      <c r="C5" s="11"/>
      <c r="D5" s="50"/>
      <c r="E5" s="11"/>
    </row>
    <row r="6" spans="1:8" x14ac:dyDescent="0.3">
      <c r="A6" s="4"/>
      <c r="B6" s="10"/>
      <c r="C6" s="11"/>
      <c r="D6" s="50"/>
      <c r="E6" s="11"/>
      <c r="H6" s="9" t="s">
        <v>1</v>
      </c>
    </row>
    <row r="7" spans="1:8" s="1" customFormat="1" ht="18.75" x14ac:dyDescent="0.3">
      <c r="A7" s="67" t="s">
        <v>2</v>
      </c>
      <c r="B7" s="69" t="s">
        <v>3</v>
      </c>
      <c r="C7" s="61" t="s">
        <v>56</v>
      </c>
      <c r="D7" s="62"/>
      <c r="E7" s="63"/>
      <c r="F7" s="64" t="s">
        <v>70</v>
      </c>
      <c r="G7" s="65"/>
      <c r="H7" s="66"/>
    </row>
    <row r="8" spans="1:8" s="2" customFormat="1" ht="75" x14ac:dyDescent="0.3">
      <c r="A8" s="68"/>
      <c r="B8" s="70"/>
      <c r="C8" s="71" t="s">
        <v>132</v>
      </c>
      <c r="D8" s="51" t="s">
        <v>4</v>
      </c>
      <c r="E8" s="12" t="s">
        <v>5</v>
      </c>
      <c r="F8" s="71" t="s">
        <v>132</v>
      </c>
      <c r="G8" s="12" t="s">
        <v>6</v>
      </c>
      <c r="H8" s="12" t="s">
        <v>5</v>
      </c>
    </row>
    <row r="9" spans="1:8" s="3" customFormat="1" x14ac:dyDescent="0.3">
      <c r="A9" s="13">
        <v>1</v>
      </c>
      <c r="B9" s="14">
        <v>2</v>
      </c>
      <c r="C9" s="15">
        <v>3</v>
      </c>
      <c r="D9" s="52">
        <v>4</v>
      </c>
      <c r="E9" s="15">
        <v>5</v>
      </c>
      <c r="F9" s="16">
        <v>6</v>
      </c>
      <c r="G9" s="17">
        <v>7</v>
      </c>
      <c r="H9" s="17">
        <v>8</v>
      </c>
    </row>
    <row r="10" spans="1:8" s="1" customFormat="1" ht="27" customHeight="1" x14ac:dyDescent="0.3">
      <c r="A10" s="30" t="s">
        <v>7</v>
      </c>
      <c r="B10" s="31" t="s">
        <v>8</v>
      </c>
      <c r="C10" s="32">
        <f>C11+C30</f>
        <v>3111885087</v>
      </c>
      <c r="D10" s="53">
        <f>E10-C10</f>
        <v>68480550</v>
      </c>
      <c r="E10" s="32">
        <f>E11+E30</f>
        <v>3180365637</v>
      </c>
      <c r="F10" s="32">
        <f>F11+F30</f>
        <v>3193873987</v>
      </c>
      <c r="G10" s="18">
        <f>H10-F10</f>
        <v>0</v>
      </c>
      <c r="H10" s="32">
        <f>H11+H30</f>
        <v>3193873987</v>
      </c>
    </row>
    <row r="11" spans="1:8" s="1" customFormat="1" ht="21" customHeight="1" x14ac:dyDescent="0.3">
      <c r="A11" s="30"/>
      <c r="B11" s="33" t="s">
        <v>9</v>
      </c>
      <c r="C11" s="32">
        <f>C12+C15+C19+C27+C13</f>
        <v>2714331400</v>
      </c>
      <c r="D11" s="53">
        <f t="shared" ref="D11:D71" si="0">E11-C11</f>
        <v>68480550</v>
      </c>
      <c r="E11" s="32">
        <f>E12+E15+E19+E27+E13</f>
        <v>2782811950</v>
      </c>
      <c r="F11" s="32">
        <f>F12+F15+F19+F27+F13</f>
        <v>2804450000</v>
      </c>
      <c r="G11" s="18">
        <f t="shared" ref="G11:G71" si="1">H11-F11</f>
        <v>0</v>
      </c>
      <c r="H11" s="32">
        <f>H12+H15+H19+H27+H13</f>
        <v>2804450000</v>
      </c>
    </row>
    <row r="12" spans="1:8" ht="22.5" customHeight="1" x14ac:dyDescent="0.3">
      <c r="A12" s="20" t="s">
        <v>10</v>
      </c>
      <c r="B12" s="34" t="s">
        <v>11</v>
      </c>
      <c r="C12" s="29">
        <v>2053817000</v>
      </c>
      <c r="D12" s="48">
        <f t="shared" si="0"/>
        <v>68480550</v>
      </c>
      <c r="E12" s="29">
        <v>2122297550</v>
      </c>
      <c r="F12" s="29">
        <v>2137170000</v>
      </c>
      <c r="G12" s="19">
        <f t="shared" si="1"/>
        <v>0</v>
      </c>
      <c r="H12" s="29">
        <v>2137170000</v>
      </c>
    </row>
    <row r="13" spans="1:8" ht="18.75" x14ac:dyDescent="0.3">
      <c r="A13" s="35" t="s">
        <v>12</v>
      </c>
      <c r="B13" s="34" t="s">
        <v>13</v>
      </c>
      <c r="C13" s="29">
        <f>C14</f>
        <v>8192400</v>
      </c>
      <c r="D13" s="48">
        <f t="shared" si="0"/>
        <v>0</v>
      </c>
      <c r="E13" s="29">
        <f>E14</f>
        <v>8192400</v>
      </c>
      <c r="F13" s="29">
        <f>F14</f>
        <v>8192400</v>
      </c>
      <c r="G13" s="19">
        <f t="shared" si="1"/>
        <v>0</v>
      </c>
      <c r="H13" s="29">
        <f>H14</f>
        <v>8192400</v>
      </c>
    </row>
    <row r="14" spans="1:8" ht="23.25" customHeight="1" x14ac:dyDescent="0.3">
      <c r="A14" s="35" t="s">
        <v>14</v>
      </c>
      <c r="B14" s="36" t="s">
        <v>15</v>
      </c>
      <c r="C14" s="29">
        <v>8192400</v>
      </c>
      <c r="D14" s="48">
        <f t="shared" si="0"/>
        <v>0</v>
      </c>
      <c r="E14" s="29">
        <v>8192400</v>
      </c>
      <c r="F14" s="29">
        <v>8192400</v>
      </c>
      <c r="G14" s="19">
        <f t="shared" si="1"/>
        <v>0</v>
      </c>
      <c r="H14" s="29">
        <v>8192400</v>
      </c>
    </row>
    <row r="15" spans="1:8" ht="23.25" customHeight="1" x14ac:dyDescent="0.3">
      <c r="A15" s="20" t="s">
        <v>16</v>
      </c>
      <c r="B15" s="34" t="s">
        <v>17</v>
      </c>
      <c r="C15" s="29">
        <f>C17+C18+C16</f>
        <v>457740000</v>
      </c>
      <c r="D15" s="48">
        <f t="shared" si="0"/>
        <v>0</v>
      </c>
      <c r="E15" s="29">
        <f>E17+E18+E16</f>
        <v>457740000</v>
      </c>
      <c r="F15" s="29">
        <f>F17+F18+F16</f>
        <v>457740000</v>
      </c>
      <c r="G15" s="19">
        <f t="shared" si="1"/>
        <v>0</v>
      </c>
      <c r="H15" s="29">
        <f>H17+H18+H16</f>
        <v>457740000</v>
      </c>
    </row>
    <row r="16" spans="1:8" ht="23.25" customHeight="1" x14ac:dyDescent="0.3">
      <c r="A16" s="20" t="s">
        <v>18</v>
      </c>
      <c r="B16" s="24" t="s">
        <v>19</v>
      </c>
      <c r="C16" s="29">
        <v>430496400</v>
      </c>
      <c r="D16" s="48">
        <f t="shared" si="0"/>
        <v>0</v>
      </c>
      <c r="E16" s="29">
        <v>430496400</v>
      </c>
      <c r="F16" s="29">
        <v>430496400</v>
      </c>
      <c r="G16" s="19">
        <f t="shared" si="1"/>
        <v>0</v>
      </c>
      <c r="H16" s="29">
        <v>430496400</v>
      </c>
    </row>
    <row r="17" spans="1:8" ht="23.25" customHeight="1" x14ac:dyDescent="0.3">
      <c r="A17" s="20" t="s">
        <v>20</v>
      </c>
      <c r="B17" s="24" t="s">
        <v>21</v>
      </c>
      <c r="C17" s="29">
        <v>1243600</v>
      </c>
      <c r="D17" s="48">
        <f t="shared" si="0"/>
        <v>0</v>
      </c>
      <c r="E17" s="29">
        <v>1243600</v>
      </c>
      <c r="F17" s="29">
        <v>1243600</v>
      </c>
      <c r="G17" s="19">
        <f t="shared" si="1"/>
        <v>0</v>
      </c>
      <c r="H17" s="29">
        <v>1243600</v>
      </c>
    </row>
    <row r="18" spans="1:8" ht="36" customHeight="1" x14ac:dyDescent="0.3">
      <c r="A18" s="20" t="s">
        <v>71</v>
      </c>
      <c r="B18" s="24" t="s">
        <v>72</v>
      </c>
      <c r="C18" s="29">
        <v>26000000</v>
      </c>
      <c r="D18" s="48">
        <f t="shared" si="0"/>
        <v>0</v>
      </c>
      <c r="E18" s="29">
        <v>26000000</v>
      </c>
      <c r="F18" s="29">
        <v>26000000</v>
      </c>
      <c r="G18" s="19">
        <f t="shared" si="1"/>
        <v>0</v>
      </c>
      <c r="H18" s="29">
        <v>26000000</v>
      </c>
    </row>
    <row r="19" spans="1:8" ht="18.75" x14ac:dyDescent="0.3">
      <c r="A19" s="20" t="s">
        <v>22</v>
      </c>
      <c r="B19" s="24" t="s">
        <v>23</v>
      </c>
      <c r="C19" s="29">
        <f>C20+C24+C21</f>
        <v>172868800</v>
      </c>
      <c r="D19" s="48">
        <f t="shared" si="0"/>
        <v>0</v>
      </c>
      <c r="E19" s="29">
        <f>E20+E24+E21</f>
        <v>172868800</v>
      </c>
      <c r="F19" s="29">
        <f>F20+F24+F21</f>
        <v>179691600</v>
      </c>
      <c r="G19" s="19">
        <f t="shared" si="1"/>
        <v>0</v>
      </c>
      <c r="H19" s="29">
        <f>H20+H24+H21</f>
        <v>179691600</v>
      </c>
    </row>
    <row r="20" spans="1:8" ht="37.5" x14ac:dyDescent="0.3">
      <c r="A20" s="20" t="s">
        <v>73</v>
      </c>
      <c r="B20" s="21" t="s">
        <v>74</v>
      </c>
      <c r="C20" s="29">
        <v>58944100</v>
      </c>
      <c r="D20" s="48">
        <f t="shared" si="0"/>
        <v>0</v>
      </c>
      <c r="E20" s="29">
        <v>58944100</v>
      </c>
      <c r="F20" s="29">
        <v>66010100</v>
      </c>
      <c r="G20" s="19">
        <f t="shared" si="1"/>
        <v>0</v>
      </c>
      <c r="H20" s="29">
        <v>66010100</v>
      </c>
    </row>
    <row r="21" spans="1:8" ht="20.25" customHeight="1" x14ac:dyDescent="0.3">
      <c r="A21" s="20" t="s">
        <v>57</v>
      </c>
      <c r="B21" s="21" t="s">
        <v>58</v>
      </c>
      <c r="C21" s="29">
        <f>C22+C23</f>
        <v>44943000</v>
      </c>
      <c r="D21" s="48">
        <f t="shared" si="0"/>
        <v>0</v>
      </c>
      <c r="E21" s="29">
        <f>E22+E23</f>
        <v>44943000</v>
      </c>
      <c r="F21" s="29">
        <f>F22+F23</f>
        <v>44943000</v>
      </c>
      <c r="G21" s="19">
        <f t="shared" si="1"/>
        <v>0</v>
      </c>
      <c r="H21" s="29">
        <f>H22+H23</f>
        <v>44943000</v>
      </c>
    </row>
    <row r="22" spans="1:8" ht="21" customHeight="1" x14ac:dyDescent="0.3">
      <c r="A22" s="20" t="s">
        <v>75</v>
      </c>
      <c r="B22" s="21" t="s">
        <v>76</v>
      </c>
      <c r="C22" s="29">
        <v>26900000</v>
      </c>
      <c r="D22" s="48">
        <f t="shared" si="0"/>
        <v>0</v>
      </c>
      <c r="E22" s="29">
        <v>26900000</v>
      </c>
      <c r="F22" s="29">
        <v>26900000</v>
      </c>
      <c r="G22" s="19">
        <f t="shared" si="1"/>
        <v>0</v>
      </c>
      <c r="H22" s="29">
        <v>26900000</v>
      </c>
    </row>
    <row r="23" spans="1:8" ht="20.25" customHeight="1" x14ac:dyDescent="0.3">
      <c r="A23" s="20" t="s">
        <v>77</v>
      </c>
      <c r="B23" s="21" t="s">
        <v>78</v>
      </c>
      <c r="C23" s="29">
        <v>18043000</v>
      </c>
      <c r="D23" s="48">
        <f t="shared" si="0"/>
        <v>0</v>
      </c>
      <c r="E23" s="29">
        <v>18043000</v>
      </c>
      <c r="F23" s="29">
        <v>18043000</v>
      </c>
      <c r="G23" s="19">
        <f t="shared" si="1"/>
        <v>0</v>
      </c>
      <c r="H23" s="29">
        <v>18043000</v>
      </c>
    </row>
    <row r="24" spans="1:8" ht="18.75" x14ac:dyDescent="0.3">
      <c r="A24" s="20" t="s">
        <v>24</v>
      </c>
      <c r="B24" s="21" t="s">
        <v>25</v>
      </c>
      <c r="C24" s="29">
        <f>C25+C26</f>
        <v>68981700</v>
      </c>
      <c r="D24" s="48">
        <f t="shared" si="0"/>
        <v>0</v>
      </c>
      <c r="E24" s="29">
        <f>E25+E26</f>
        <v>68981700</v>
      </c>
      <c r="F24" s="29">
        <f>F25+F26</f>
        <v>68738500</v>
      </c>
      <c r="G24" s="19">
        <f t="shared" si="1"/>
        <v>0</v>
      </c>
      <c r="H24" s="29">
        <f>H25+H26</f>
        <v>68738500</v>
      </c>
    </row>
    <row r="25" spans="1:8" ht="37.5" x14ac:dyDescent="0.3">
      <c r="A25" s="20" t="s">
        <v>26</v>
      </c>
      <c r="B25" s="21" t="s">
        <v>27</v>
      </c>
      <c r="C25" s="29">
        <v>53642400</v>
      </c>
      <c r="D25" s="48">
        <f t="shared" si="0"/>
        <v>0</v>
      </c>
      <c r="E25" s="29">
        <v>53642400</v>
      </c>
      <c r="F25" s="29">
        <v>53382900</v>
      </c>
      <c r="G25" s="19">
        <f t="shared" si="1"/>
        <v>0</v>
      </c>
      <c r="H25" s="29">
        <v>53382900</v>
      </c>
    </row>
    <row r="26" spans="1:8" ht="37.5" x14ac:dyDescent="0.3">
      <c r="A26" s="20" t="s">
        <v>28</v>
      </c>
      <c r="B26" s="21" t="s">
        <v>29</v>
      </c>
      <c r="C26" s="29">
        <v>15339300</v>
      </c>
      <c r="D26" s="48">
        <f t="shared" si="0"/>
        <v>0</v>
      </c>
      <c r="E26" s="29">
        <v>15339300</v>
      </c>
      <c r="F26" s="29">
        <v>15355600</v>
      </c>
      <c r="G26" s="19">
        <f t="shared" si="1"/>
        <v>0</v>
      </c>
      <c r="H26" s="29">
        <v>15355600</v>
      </c>
    </row>
    <row r="27" spans="1:8" ht="18.75" x14ac:dyDescent="0.3">
      <c r="A27" s="20" t="s">
        <v>30</v>
      </c>
      <c r="B27" s="37" t="s">
        <v>31</v>
      </c>
      <c r="C27" s="29">
        <f>SUM(C28:C29)</f>
        <v>21713200</v>
      </c>
      <c r="D27" s="48">
        <f t="shared" si="0"/>
        <v>0</v>
      </c>
      <c r="E27" s="29">
        <f>SUM(E28:E29)</f>
        <v>21713200</v>
      </c>
      <c r="F27" s="29">
        <f>SUM(F28:F29)</f>
        <v>21656000</v>
      </c>
      <c r="G27" s="19">
        <f t="shared" si="1"/>
        <v>0</v>
      </c>
      <c r="H27" s="29">
        <f>SUM(H28:H29)</f>
        <v>21656000</v>
      </c>
    </row>
    <row r="28" spans="1:8" s="23" customFormat="1" ht="37.5" x14ac:dyDescent="0.3">
      <c r="A28" s="20" t="s">
        <v>79</v>
      </c>
      <c r="B28" s="38" t="s">
        <v>80</v>
      </c>
      <c r="C28" s="29">
        <v>21598200</v>
      </c>
      <c r="D28" s="48">
        <f t="shared" si="0"/>
        <v>0</v>
      </c>
      <c r="E28" s="29">
        <v>21598200</v>
      </c>
      <c r="F28" s="29">
        <v>21541000</v>
      </c>
      <c r="G28" s="19">
        <f t="shared" si="1"/>
        <v>0</v>
      </c>
      <c r="H28" s="29">
        <v>21541000</v>
      </c>
    </row>
    <row r="29" spans="1:8" ht="65.25" customHeight="1" x14ac:dyDescent="0.3">
      <c r="A29" s="45" t="s">
        <v>81</v>
      </c>
      <c r="B29" s="38" t="s">
        <v>82</v>
      </c>
      <c r="C29" s="22">
        <v>115000</v>
      </c>
      <c r="D29" s="48">
        <f t="shared" si="0"/>
        <v>0</v>
      </c>
      <c r="E29" s="22">
        <v>115000</v>
      </c>
      <c r="F29" s="22">
        <v>115000</v>
      </c>
      <c r="G29" s="19">
        <f t="shared" si="1"/>
        <v>0</v>
      </c>
      <c r="H29" s="22">
        <v>115000</v>
      </c>
    </row>
    <row r="30" spans="1:8" ht="21.75" customHeight="1" x14ac:dyDescent="0.3">
      <c r="A30" s="39"/>
      <c r="B30" s="40" t="s">
        <v>32</v>
      </c>
      <c r="C30" s="32">
        <f>C31+C39+C41+C44+C48</f>
        <v>397553687</v>
      </c>
      <c r="D30" s="54">
        <f t="shared" si="0"/>
        <v>0</v>
      </c>
      <c r="E30" s="32">
        <f>E31+E39+E41+E44+E48</f>
        <v>397553687</v>
      </c>
      <c r="F30" s="32">
        <f>F31+F39+F41+F44+F48</f>
        <v>389423987</v>
      </c>
      <c r="G30" s="55">
        <f t="shared" si="1"/>
        <v>0</v>
      </c>
      <c r="H30" s="32">
        <f>H31+H39+H41+H44+H48</f>
        <v>389423987</v>
      </c>
    </row>
    <row r="31" spans="1:8" ht="37.5" customHeight="1" x14ac:dyDescent="0.3">
      <c r="A31" s="20" t="s">
        <v>33</v>
      </c>
      <c r="B31" s="24" t="s">
        <v>34</v>
      </c>
      <c r="C31" s="29">
        <f>C32+C33+C34+C35+C36+C37+C38</f>
        <v>348758748</v>
      </c>
      <c r="D31" s="48">
        <f t="shared" si="0"/>
        <v>0</v>
      </c>
      <c r="E31" s="29">
        <f>E32+E33+E34+E35+E36+E37+E38</f>
        <v>348758748</v>
      </c>
      <c r="F31" s="29">
        <f>F32+F33+F34+F35+F36+F37+F38</f>
        <v>344327248</v>
      </c>
      <c r="G31" s="19">
        <f t="shared" si="1"/>
        <v>0</v>
      </c>
      <c r="H31" s="29">
        <f>H32+H33+H34+H35+H36+H37+H38</f>
        <v>344327248</v>
      </c>
    </row>
    <row r="32" spans="1:8" ht="37.5" x14ac:dyDescent="0.3">
      <c r="A32" s="20" t="s">
        <v>83</v>
      </c>
      <c r="B32" s="24" t="s">
        <v>84</v>
      </c>
      <c r="C32" s="29">
        <v>2633200</v>
      </c>
      <c r="D32" s="48">
        <f t="shared" si="0"/>
        <v>0</v>
      </c>
      <c r="E32" s="29">
        <v>2633200</v>
      </c>
      <c r="F32" s="29">
        <v>2757100</v>
      </c>
      <c r="G32" s="19">
        <f t="shared" si="1"/>
        <v>0</v>
      </c>
      <c r="H32" s="29">
        <v>2757100</v>
      </c>
    </row>
    <row r="33" spans="1:8" ht="57.75" customHeight="1" x14ac:dyDescent="0.3">
      <c r="A33" s="20" t="s">
        <v>85</v>
      </c>
      <c r="B33" s="24" t="s">
        <v>86</v>
      </c>
      <c r="C33" s="29">
        <v>302430000</v>
      </c>
      <c r="D33" s="48">
        <f t="shared" si="0"/>
        <v>0</v>
      </c>
      <c r="E33" s="29">
        <v>302430000</v>
      </c>
      <c r="F33" s="29">
        <v>302430000</v>
      </c>
      <c r="G33" s="19">
        <f t="shared" si="1"/>
        <v>0</v>
      </c>
      <c r="H33" s="29">
        <v>302430000</v>
      </c>
    </row>
    <row r="34" spans="1:8" ht="56.25" x14ac:dyDescent="0.3">
      <c r="A34" s="20" t="s">
        <v>87</v>
      </c>
      <c r="B34" s="24" t="s">
        <v>88</v>
      </c>
      <c r="C34" s="29">
        <v>583700</v>
      </c>
      <c r="D34" s="48">
        <f t="shared" si="0"/>
        <v>0</v>
      </c>
      <c r="E34" s="29">
        <v>583700</v>
      </c>
      <c r="F34" s="29">
        <v>583700</v>
      </c>
      <c r="G34" s="19">
        <f t="shared" si="1"/>
        <v>0</v>
      </c>
      <c r="H34" s="29">
        <v>583700</v>
      </c>
    </row>
    <row r="35" spans="1:8" s="1" customFormat="1" ht="56.25" x14ac:dyDescent="0.3">
      <c r="A35" s="20" t="s">
        <v>89</v>
      </c>
      <c r="B35" s="24" t="s">
        <v>90</v>
      </c>
      <c r="C35" s="29">
        <v>18248</v>
      </c>
      <c r="D35" s="48">
        <f t="shared" si="0"/>
        <v>0</v>
      </c>
      <c r="E35" s="29">
        <v>18248</v>
      </c>
      <c r="F35" s="29">
        <v>18248</v>
      </c>
      <c r="G35" s="19">
        <f t="shared" si="1"/>
        <v>0</v>
      </c>
      <c r="H35" s="29">
        <v>18248</v>
      </c>
    </row>
    <row r="36" spans="1:8" s="47" customFormat="1" ht="47.25" customHeight="1" x14ac:dyDescent="0.3">
      <c r="A36" s="45" t="s">
        <v>91</v>
      </c>
      <c r="B36" s="46" t="s">
        <v>92</v>
      </c>
      <c r="C36" s="22">
        <v>39443600</v>
      </c>
      <c r="D36" s="48">
        <f t="shared" si="0"/>
        <v>0</v>
      </c>
      <c r="E36" s="22">
        <v>39443600</v>
      </c>
      <c r="F36" s="22">
        <v>34888200</v>
      </c>
      <c r="G36" s="19">
        <f t="shared" si="1"/>
        <v>0</v>
      </c>
      <c r="H36" s="22">
        <v>34888200</v>
      </c>
    </row>
    <row r="37" spans="1:8" ht="46.5" customHeight="1" x14ac:dyDescent="0.3">
      <c r="A37" s="20" t="s">
        <v>93</v>
      </c>
      <c r="B37" s="24" t="s">
        <v>94</v>
      </c>
      <c r="C37" s="29">
        <v>650000</v>
      </c>
      <c r="D37" s="48">
        <f t="shared" si="0"/>
        <v>0</v>
      </c>
      <c r="E37" s="29">
        <v>650000</v>
      </c>
      <c r="F37" s="29">
        <v>650000</v>
      </c>
      <c r="G37" s="19">
        <f t="shared" si="1"/>
        <v>0</v>
      </c>
      <c r="H37" s="29">
        <v>650000</v>
      </c>
    </row>
    <row r="38" spans="1:8" ht="56.25" x14ac:dyDescent="0.3">
      <c r="A38" s="20" t="s">
        <v>95</v>
      </c>
      <c r="B38" s="24" t="s">
        <v>96</v>
      </c>
      <c r="C38" s="29">
        <v>3000000</v>
      </c>
      <c r="D38" s="48">
        <f t="shared" si="0"/>
        <v>0</v>
      </c>
      <c r="E38" s="29">
        <v>3000000</v>
      </c>
      <c r="F38" s="29">
        <v>3000000</v>
      </c>
      <c r="G38" s="19">
        <f t="shared" si="1"/>
        <v>0</v>
      </c>
      <c r="H38" s="29">
        <v>3000000</v>
      </c>
    </row>
    <row r="39" spans="1:8" ht="34.5" customHeight="1" x14ac:dyDescent="0.3">
      <c r="A39" s="20" t="s">
        <v>35</v>
      </c>
      <c r="B39" s="24" t="s">
        <v>36</v>
      </c>
      <c r="C39" s="29">
        <f>C40</f>
        <v>4835649</v>
      </c>
      <c r="D39" s="48">
        <f t="shared" si="0"/>
        <v>0</v>
      </c>
      <c r="E39" s="29">
        <f>E40</f>
        <v>4835649</v>
      </c>
      <c r="F39" s="29">
        <f>F40</f>
        <v>4835649</v>
      </c>
      <c r="G39" s="19">
        <f t="shared" si="1"/>
        <v>0</v>
      </c>
      <c r="H39" s="29">
        <f>H40</f>
        <v>4835649</v>
      </c>
    </row>
    <row r="40" spans="1:8" ht="34.5" customHeight="1" x14ac:dyDescent="0.3">
      <c r="A40" s="20" t="s">
        <v>37</v>
      </c>
      <c r="B40" s="24" t="s">
        <v>38</v>
      </c>
      <c r="C40" s="29">
        <v>4835649</v>
      </c>
      <c r="D40" s="48">
        <f t="shared" si="0"/>
        <v>0</v>
      </c>
      <c r="E40" s="29">
        <v>4835649</v>
      </c>
      <c r="F40" s="29">
        <v>4835649</v>
      </c>
      <c r="G40" s="19">
        <f t="shared" si="1"/>
        <v>0</v>
      </c>
      <c r="H40" s="29">
        <v>4835649</v>
      </c>
    </row>
    <row r="41" spans="1:8" ht="34.5" customHeight="1" x14ac:dyDescent="0.3">
      <c r="A41" s="20" t="s">
        <v>39</v>
      </c>
      <c r="B41" s="24" t="s">
        <v>130</v>
      </c>
      <c r="C41" s="29">
        <f>C42+C43</f>
        <v>8778840</v>
      </c>
      <c r="D41" s="48">
        <f t="shared" si="0"/>
        <v>0</v>
      </c>
      <c r="E41" s="29">
        <f>E42+E43</f>
        <v>8778840</v>
      </c>
      <c r="F41" s="29">
        <f>F42+F43</f>
        <v>8778840</v>
      </c>
      <c r="G41" s="19">
        <f t="shared" si="1"/>
        <v>0</v>
      </c>
      <c r="H41" s="29">
        <f>H42+H43</f>
        <v>8778840</v>
      </c>
    </row>
    <row r="42" spans="1:8" ht="34.5" customHeight="1" x14ac:dyDescent="0.3">
      <c r="A42" s="20" t="s">
        <v>97</v>
      </c>
      <c r="B42" s="24" t="s">
        <v>98</v>
      </c>
      <c r="C42" s="29">
        <v>5624900</v>
      </c>
      <c r="D42" s="48">
        <f t="shared" si="0"/>
        <v>0</v>
      </c>
      <c r="E42" s="29">
        <v>5624900</v>
      </c>
      <c r="F42" s="29">
        <v>5624900</v>
      </c>
      <c r="G42" s="19">
        <f t="shared" si="1"/>
        <v>0</v>
      </c>
      <c r="H42" s="29">
        <v>5624900</v>
      </c>
    </row>
    <row r="43" spans="1:8" ht="34.5" customHeight="1" x14ac:dyDescent="0.3">
      <c r="A43" s="20" t="s">
        <v>99</v>
      </c>
      <c r="B43" s="24" t="s">
        <v>100</v>
      </c>
      <c r="C43" s="29">
        <v>3153940</v>
      </c>
      <c r="D43" s="48">
        <f t="shared" si="0"/>
        <v>0</v>
      </c>
      <c r="E43" s="29">
        <v>3153940</v>
      </c>
      <c r="F43" s="29">
        <v>3153940</v>
      </c>
      <c r="G43" s="19">
        <f t="shared" si="1"/>
        <v>0</v>
      </c>
      <c r="H43" s="29">
        <v>3153940</v>
      </c>
    </row>
    <row r="44" spans="1:8" ht="34.5" customHeight="1" x14ac:dyDescent="0.3">
      <c r="A44" s="20" t="s">
        <v>40</v>
      </c>
      <c r="B44" s="24" t="s">
        <v>41</v>
      </c>
      <c r="C44" s="29">
        <f>C46+C47+C45</f>
        <v>21041300</v>
      </c>
      <c r="D44" s="48">
        <f t="shared" si="0"/>
        <v>0</v>
      </c>
      <c r="E44" s="29">
        <f>E46+E47+E45</f>
        <v>21041300</v>
      </c>
      <c r="F44" s="29">
        <f>F46+F47+F45</f>
        <v>17339800</v>
      </c>
      <c r="G44" s="19">
        <f t="shared" si="1"/>
        <v>0</v>
      </c>
      <c r="H44" s="29">
        <f>H46+H47+H45</f>
        <v>17339800</v>
      </c>
    </row>
    <row r="45" spans="1:8" ht="27" customHeight="1" x14ac:dyDescent="0.3">
      <c r="A45" s="20" t="s">
        <v>101</v>
      </c>
      <c r="B45" s="24" t="s">
        <v>102</v>
      </c>
      <c r="C45" s="29">
        <v>12030500</v>
      </c>
      <c r="D45" s="48">
        <f t="shared" si="0"/>
        <v>0</v>
      </c>
      <c r="E45" s="29">
        <v>12030500</v>
      </c>
      <c r="F45" s="29">
        <v>8892000</v>
      </c>
      <c r="G45" s="19">
        <f t="shared" si="1"/>
        <v>0</v>
      </c>
      <c r="H45" s="29">
        <v>8892000</v>
      </c>
    </row>
    <row r="46" spans="1:8" ht="59.25" customHeight="1" x14ac:dyDescent="0.3">
      <c r="A46" s="20" t="s">
        <v>59</v>
      </c>
      <c r="B46" s="25" t="s">
        <v>42</v>
      </c>
      <c r="C46" s="29">
        <v>1510800</v>
      </c>
      <c r="D46" s="48">
        <f t="shared" si="0"/>
        <v>0</v>
      </c>
      <c r="E46" s="29">
        <v>1510800</v>
      </c>
      <c r="F46" s="29">
        <v>947800</v>
      </c>
      <c r="G46" s="19">
        <f t="shared" si="1"/>
        <v>0</v>
      </c>
      <c r="H46" s="29">
        <v>947800</v>
      </c>
    </row>
    <row r="47" spans="1:8" ht="41.25" customHeight="1" x14ac:dyDescent="0.3">
      <c r="A47" s="20" t="s">
        <v>103</v>
      </c>
      <c r="B47" s="26" t="s">
        <v>104</v>
      </c>
      <c r="C47" s="29">
        <v>7500000</v>
      </c>
      <c r="D47" s="48">
        <f t="shared" si="0"/>
        <v>0</v>
      </c>
      <c r="E47" s="29">
        <v>7500000</v>
      </c>
      <c r="F47" s="29">
        <v>7500000</v>
      </c>
      <c r="G47" s="19">
        <f t="shared" si="1"/>
        <v>0</v>
      </c>
      <c r="H47" s="29">
        <v>7500000</v>
      </c>
    </row>
    <row r="48" spans="1:8" ht="24.75" customHeight="1" x14ac:dyDescent="0.3">
      <c r="A48" s="20" t="s">
        <v>43</v>
      </c>
      <c r="B48" s="24" t="s">
        <v>44</v>
      </c>
      <c r="C48" s="29">
        <f>SUM(C49:C64)</f>
        <v>14139150</v>
      </c>
      <c r="D48" s="48">
        <f t="shared" si="0"/>
        <v>0</v>
      </c>
      <c r="E48" s="29">
        <f>SUM(E49:E64)</f>
        <v>14139150</v>
      </c>
      <c r="F48" s="29">
        <f>SUM(F49:F64)</f>
        <v>14142450</v>
      </c>
      <c r="G48" s="19">
        <f t="shared" si="1"/>
        <v>0</v>
      </c>
      <c r="H48" s="29">
        <f>SUM(H49:H64)</f>
        <v>14142450</v>
      </c>
    </row>
    <row r="49" spans="1:8" ht="69.75" customHeight="1" x14ac:dyDescent="0.3">
      <c r="A49" s="41" t="s">
        <v>105</v>
      </c>
      <c r="B49" s="42" t="s">
        <v>106</v>
      </c>
      <c r="C49" s="29">
        <v>43800</v>
      </c>
      <c r="D49" s="48">
        <f t="shared" si="0"/>
        <v>0</v>
      </c>
      <c r="E49" s="29">
        <v>43800</v>
      </c>
      <c r="F49" s="29">
        <v>43800</v>
      </c>
      <c r="G49" s="19">
        <f t="shared" si="1"/>
        <v>0</v>
      </c>
      <c r="H49" s="29">
        <v>43800</v>
      </c>
    </row>
    <row r="50" spans="1:8" ht="75" x14ac:dyDescent="0.3">
      <c r="A50" s="41" t="s">
        <v>107</v>
      </c>
      <c r="B50" s="42" t="s">
        <v>108</v>
      </c>
      <c r="C50" s="29">
        <v>74500</v>
      </c>
      <c r="D50" s="48">
        <f t="shared" si="0"/>
        <v>0</v>
      </c>
      <c r="E50" s="29">
        <v>74500</v>
      </c>
      <c r="F50" s="29">
        <v>74500</v>
      </c>
      <c r="G50" s="19">
        <f t="shared" si="1"/>
        <v>0</v>
      </c>
      <c r="H50" s="29">
        <v>74500</v>
      </c>
    </row>
    <row r="51" spans="1:8" ht="75" x14ac:dyDescent="0.3">
      <c r="A51" s="41" t="s">
        <v>109</v>
      </c>
      <c r="B51" s="42" t="s">
        <v>110</v>
      </c>
      <c r="C51" s="29">
        <v>12400</v>
      </c>
      <c r="D51" s="48">
        <f t="shared" si="0"/>
        <v>0</v>
      </c>
      <c r="E51" s="29">
        <v>12400</v>
      </c>
      <c r="F51" s="29">
        <v>12400</v>
      </c>
      <c r="G51" s="19">
        <f t="shared" si="1"/>
        <v>0</v>
      </c>
      <c r="H51" s="29">
        <v>12400</v>
      </c>
    </row>
    <row r="52" spans="1:8" ht="78" customHeight="1" x14ac:dyDescent="0.3">
      <c r="A52" s="41" t="s">
        <v>111</v>
      </c>
      <c r="B52" s="42" t="s">
        <v>112</v>
      </c>
      <c r="C52" s="29">
        <v>12850</v>
      </c>
      <c r="D52" s="48">
        <f t="shared" si="0"/>
        <v>0</v>
      </c>
      <c r="E52" s="29">
        <v>12850</v>
      </c>
      <c r="F52" s="29">
        <v>13650</v>
      </c>
      <c r="G52" s="56">
        <f t="shared" si="1"/>
        <v>0</v>
      </c>
      <c r="H52" s="29">
        <v>13650</v>
      </c>
    </row>
    <row r="53" spans="1:8" ht="78" customHeight="1" x14ac:dyDescent="0.3">
      <c r="A53" s="41" t="s">
        <v>113</v>
      </c>
      <c r="B53" s="42" t="s">
        <v>114</v>
      </c>
      <c r="C53" s="29">
        <v>19000</v>
      </c>
      <c r="D53" s="48">
        <f t="shared" si="0"/>
        <v>0</v>
      </c>
      <c r="E53" s="29">
        <v>19000</v>
      </c>
      <c r="F53" s="29">
        <v>19000</v>
      </c>
      <c r="G53" s="19">
        <f t="shared" si="1"/>
        <v>0</v>
      </c>
      <c r="H53" s="29">
        <v>19000</v>
      </c>
    </row>
    <row r="54" spans="1:8" ht="93.75" x14ac:dyDescent="0.3">
      <c r="A54" s="41" t="s">
        <v>115</v>
      </c>
      <c r="B54" s="42" t="s">
        <v>116</v>
      </c>
      <c r="C54" s="29">
        <v>441000</v>
      </c>
      <c r="D54" s="48">
        <f t="shared" si="0"/>
        <v>0</v>
      </c>
      <c r="E54" s="29">
        <v>441000</v>
      </c>
      <c r="F54" s="29">
        <v>441000</v>
      </c>
      <c r="G54" s="19">
        <f t="shared" si="1"/>
        <v>0</v>
      </c>
      <c r="H54" s="29">
        <v>441000</v>
      </c>
    </row>
    <row r="55" spans="1:8" ht="93.75" x14ac:dyDescent="0.3">
      <c r="A55" s="41" t="s">
        <v>117</v>
      </c>
      <c r="B55" s="42" t="s">
        <v>60</v>
      </c>
      <c r="C55" s="29">
        <v>80000</v>
      </c>
      <c r="D55" s="48">
        <f t="shared" si="0"/>
        <v>0</v>
      </c>
      <c r="E55" s="29">
        <v>80000</v>
      </c>
      <c r="F55" s="29">
        <v>80000</v>
      </c>
      <c r="G55" s="19">
        <f t="shared" si="1"/>
        <v>0</v>
      </c>
      <c r="H55" s="29">
        <v>80000</v>
      </c>
    </row>
    <row r="56" spans="1:8" ht="93" customHeight="1" x14ac:dyDescent="0.3">
      <c r="A56" s="41" t="s">
        <v>118</v>
      </c>
      <c r="B56" s="42" t="s">
        <v>119</v>
      </c>
      <c r="C56" s="29">
        <v>200000</v>
      </c>
      <c r="D56" s="48">
        <f t="shared" si="0"/>
        <v>0</v>
      </c>
      <c r="E56" s="29">
        <v>200000</v>
      </c>
      <c r="F56" s="29">
        <v>200000</v>
      </c>
      <c r="G56" s="19">
        <f t="shared" si="1"/>
        <v>0</v>
      </c>
      <c r="H56" s="29">
        <v>200000</v>
      </c>
    </row>
    <row r="57" spans="1:8" ht="93" customHeight="1" x14ac:dyDescent="0.3">
      <c r="A57" s="41" t="s">
        <v>120</v>
      </c>
      <c r="B57" s="42" t="s">
        <v>121</v>
      </c>
      <c r="C57" s="29">
        <v>700</v>
      </c>
      <c r="D57" s="48">
        <f t="shared" si="0"/>
        <v>0</v>
      </c>
      <c r="E57" s="29">
        <v>700</v>
      </c>
      <c r="F57" s="29">
        <v>700</v>
      </c>
      <c r="G57" s="19">
        <f t="shared" si="1"/>
        <v>0</v>
      </c>
      <c r="H57" s="29">
        <v>700</v>
      </c>
    </row>
    <row r="58" spans="1:8" ht="93" customHeight="1" x14ac:dyDescent="0.3">
      <c r="A58" s="41" t="s">
        <v>122</v>
      </c>
      <c r="B58" s="42" t="s">
        <v>123</v>
      </c>
      <c r="C58" s="29">
        <v>29500</v>
      </c>
      <c r="D58" s="48">
        <f t="shared" si="0"/>
        <v>0</v>
      </c>
      <c r="E58" s="29">
        <v>29500</v>
      </c>
      <c r="F58" s="29">
        <v>32000</v>
      </c>
      <c r="G58" s="56">
        <f t="shared" si="1"/>
        <v>0</v>
      </c>
      <c r="H58" s="29">
        <v>32000</v>
      </c>
    </row>
    <row r="59" spans="1:8" ht="75" x14ac:dyDescent="0.3">
      <c r="A59" s="41" t="s">
        <v>124</v>
      </c>
      <c r="B59" s="42" t="s">
        <v>125</v>
      </c>
      <c r="C59" s="29">
        <v>401500</v>
      </c>
      <c r="D59" s="48">
        <f t="shared" si="0"/>
        <v>0</v>
      </c>
      <c r="E59" s="29">
        <v>401500</v>
      </c>
      <c r="F59" s="29">
        <v>401500</v>
      </c>
      <c r="G59" s="19">
        <f t="shared" si="1"/>
        <v>0</v>
      </c>
      <c r="H59" s="29">
        <v>401500</v>
      </c>
    </row>
    <row r="60" spans="1:8" s="1" customFormat="1" ht="75" x14ac:dyDescent="0.3">
      <c r="A60" s="41" t="s">
        <v>126</v>
      </c>
      <c r="B60" s="42" t="s">
        <v>127</v>
      </c>
      <c r="C60" s="29">
        <v>749700</v>
      </c>
      <c r="D60" s="48">
        <f t="shared" si="0"/>
        <v>0</v>
      </c>
      <c r="E60" s="29">
        <v>749700</v>
      </c>
      <c r="F60" s="29">
        <v>749700</v>
      </c>
      <c r="G60" s="19">
        <f t="shared" si="1"/>
        <v>0</v>
      </c>
      <c r="H60" s="29">
        <v>749700</v>
      </c>
    </row>
    <row r="61" spans="1:8" s="1" customFormat="1" ht="56.25" x14ac:dyDescent="0.3">
      <c r="A61" s="27" t="s">
        <v>63</v>
      </c>
      <c r="B61" s="28" t="s">
        <v>64</v>
      </c>
      <c r="C61" s="29">
        <v>494000</v>
      </c>
      <c r="D61" s="48">
        <f t="shared" si="0"/>
        <v>0</v>
      </c>
      <c r="E61" s="29">
        <v>494000</v>
      </c>
      <c r="F61" s="29">
        <v>494000</v>
      </c>
      <c r="G61" s="19">
        <f t="shared" si="1"/>
        <v>0</v>
      </c>
      <c r="H61" s="29">
        <v>494000</v>
      </c>
    </row>
    <row r="62" spans="1:8" ht="56.25" x14ac:dyDescent="0.3">
      <c r="A62" s="20" t="s">
        <v>65</v>
      </c>
      <c r="B62" s="21" t="s">
        <v>66</v>
      </c>
      <c r="C62" s="29">
        <v>1015700</v>
      </c>
      <c r="D62" s="48">
        <f t="shared" si="0"/>
        <v>0</v>
      </c>
      <c r="E62" s="29">
        <v>1015700</v>
      </c>
      <c r="F62" s="29">
        <v>1015700</v>
      </c>
      <c r="G62" s="19">
        <f t="shared" si="1"/>
        <v>0</v>
      </c>
      <c r="H62" s="29">
        <v>1015700</v>
      </c>
    </row>
    <row r="63" spans="1:8" ht="56.25" x14ac:dyDescent="0.3">
      <c r="A63" s="20" t="s">
        <v>67</v>
      </c>
      <c r="B63" s="21" t="s">
        <v>68</v>
      </c>
      <c r="C63" s="29">
        <v>1564500</v>
      </c>
      <c r="D63" s="48">
        <f t="shared" si="0"/>
        <v>0</v>
      </c>
      <c r="E63" s="29">
        <v>1564500</v>
      </c>
      <c r="F63" s="29">
        <v>1564500</v>
      </c>
      <c r="G63" s="19">
        <f t="shared" si="1"/>
        <v>0</v>
      </c>
      <c r="H63" s="29">
        <v>1564500</v>
      </c>
    </row>
    <row r="64" spans="1:8" ht="56.25" x14ac:dyDescent="0.3">
      <c r="A64" s="43" t="s">
        <v>61</v>
      </c>
      <c r="B64" s="42" t="s">
        <v>62</v>
      </c>
      <c r="C64" s="29">
        <v>9000000</v>
      </c>
      <c r="D64" s="48">
        <f t="shared" si="0"/>
        <v>0</v>
      </c>
      <c r="E64" s="29">
        <v>9000000</v>
      </c>
      <c r="F64" s="29">
        <v>9000000</v>
      </c>
      <c r="G64" s="19">
        <f t="shared" si="1"/>
        <v>0</v>
      </c>
      <c r="H64" s="29">
        <v>9000000</v>
      </c>
    </row>
    <row r="65" spans="1:8" ht="18.75" x14ac:dyDescent="0.3">
      <c r="A65" s="30" t="s">
        <v>45</v>
      </c>
      <c r="B65" s="33" t="s">
        <v>46</v>
      </c>
      <c r="C65" s="32">
        <f>C66</f>
        <v>6917914100</v>
      </c>
      <c r="D65" s="54">
        <f t="shared" si="0"/>
        <v>0</v>
      </c>
      <c r="E65" s="32">
        <f>E66</f>
        <v>6917914100</v>
      </c>
      <c r="F65" s="32">
        <f>F66</f>
        <v>6399436000</v>
      </c>
      <c r="G65" s="55">
        <f t="shared" si="1"/>
        <v>0</v>
      </c>
      <c r="H65" s="32">
        <f>H66</f>
        <v>6399436000</v>
      </c>
    </row>
    <row r="66" spans="1:8" ht="18.75" x14ac:dyDescent="0.3">
      <c r="A66" s="44" t="s">
        <v>47</v>
      </c>
      <c r="B66" s="21" t="s">
        <v>48</v>
      </c>
      <c r="C66" s="29">
        <f>C67+C68+C69+C70</f>
        <v>6917914100</v>
      </c>
      <c r="D66" s="48">
        <f t="shared" si="0"/>
        <v>0</v>
      </c>
      <c r="E66" s="29">
        <f>E67+E68+E69+E70</f>
        <v>6917914100</v>
      </c>
      <c r="F66" s="29">
        <f>F67+F68+F69+F70</f>
        <v>6399436000</v>
      </c>
      <c r="G66" s="19">
        <f t="shared" si="1"/>
        <v>0</v>
      </c>
      <c r="H66" s="29">
        <f>H67+H68+H69+H70</f>
        <v>6399436000</v>
      </c>
    </row>
    <row r="67" spans="1:8" ht="18.75" x14ac:dyDescent="0.3">
      <c r="A67" s="44" t="s">
        <v>49</v>
      </c>
      <c r="B67" s="21" t="s">
        <v>128</v>
      </c>
      <c r="C67" s="29">
        <v>882268300</v>
      </c>
      <c r="D67" s="48">
        <f t="shared" si="0"/>
        <v>0</v>
      </c>
      <c r="E67" s="29">
        <v>882268300</v>
      </c>
      <c r="F67" s="29">
        <v>882268300</v>
      </c>
      <c r="G67" s="19">
        <f t="shared" si="1"/>
        <v>0</v>
      </c>
      <c r="H67" s="29">
        <v>882268300</v>
      </c>
    </row>
    <row r="68" spans="1:8" s="23" customFormat="1" ht="18.75" x14ac:dyDescent="0.3">
      <c r="A68" s="20" t="s">
        <v>50</v>
      </c>
      <c r="B68" s="21" t="s">
        <v>51</v>
      </c>
      <c r="C68" s="29">
        <v>2404200300</v>
      </c>
      <c r="D68" s="57">
        <f t="shared" si="0"/>
        <v>0</v>
      </c>
      <c r="E68" s="29">
        <v>2404200300</v>
      </c>
      <c r="F68" s="29">
        <v>1871235000</v>
      </c>
      <c r="G68" s="22">
        <f t="shared" si="1"/>
        <v>0</v>
      </c>
      <c r="H68" s="29">
        <v>1871235000</v>
      </c>
    </row>
    <row r="69" spans="1:8" ht="18.75" x14ac:dyDescent="0.3">
      <c r="A69" s="20" t="s">
        <v>52</v>
      </c>
      <c r="B69" s="21" t="s">
        <v>129</v>
      </c>
      <c r="C69" s="29">
        <v>3538443600</v>
      </c>
      <c r="D69" s="48">
        <f t="shared" si="0"/>
        <v>0</v>
      </c>
      <c r="E69" s="29">
        <v>3538443600</v>
      </c>
      <c r="F69" s="29">
        <v>3553385500</v>
      </c>
      <c r="G69" s="19">
        <f t="shared" si="1"/>
        <v>0</v>
      </c>
      <c r="H69" s="29">
        <v>3553385500</v>
      </c>
    </row>
    <row r="70" spans="1:8" ht="18.75" x14ac:dyDescent="0.3">
      <c r="A70" s="20" t="s">
        <v>53</v>
      </c>
      <c r="B70" s="21" t="s">
        <v>54</v>
      </c>
      <c r="C70" s="29">
        <v>93001900</v>
      </c>
      <c r="D70" s="48">
        <f t="shared" si="0"/>
        <v>0</v>
      </c>
      <c r="E70" s="29">
        <v>93001900</v>
      </c>
      <c r="F70" s="29">
        <v>92547200</v>
      </c>
      <c r="G70" s="19">
        <f t="shared" si="1"/>
        <v>0</v>
      </c>
      <c r="H70" s="29">
        <v>92547200</v>
      </c>
    </row>
    <row r="71" spans="1:8" ht="18.75" x14ac:dyDescent="0.3">
      <c r="A71" s="39"/>
      <c r="B71" s="40" t="s">
        <v>55</v>
      </c>
      <c r="C71" s="32">
        <f>C10+C65</f>
        <v>10029799187</v>
      </c>
      <c r="D71" s="54">
        <f t="shared" si="0"/>
        <v>68480550</v>
      </c>
      <c r="E71" s="32">
        <f>E10+E65</f>
        <v>10098279737</v>
      </c>
      <c r="F71" s="32">
        <f>F10+F65</f>
        <v>9593309987</v>
      </c>
      <c r="G71" s="55">
        <f t="shared" si="1"/>
        <v>0</v>
      </c>
      <c r="H71" s="32">
        <f>H10+H65</f>
        <v>9593309987</v>
      </c>
    </row>
  </sheetData>
  <sheetProtection selectLockedCells="1" selectUnlockedCells="1"/>
  <mergeCells count="6">
    <mergeCell ref="G2:H2"/>
    <mergeCell ref="A4:F4"/>
    <mergeCell ref="C7:E7"/>
    <mergeCell ref="F7:H7"/>
    <mergeCell ref="A7:A8"/>
    <mergeCell ref="B7:B8"/>
  </mergeCells>
  <pageMargins left="0.78680555555555598" right="0.78680555555555598" top="0.59027777777777801" bottom="0.59027777777777801" header="0.31388888888888899" footer="0.31388888888888899"/>
  <pageSetup paperSize="9" scale="29" fitToHeight="2" orientation="portrait" r:id="rId1"/>
  <headerFooter alignWithMargins="0"/>
  <rowBreaks count="1" manualBreakCount="1">
    <brk id="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1</vt:lpstr>
      <vt:lpstr>'Приложение № 1'!Заголовки_для_печати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2021-06-07T03:17:15Z</cp:lastPrinted>
  <dcterms:created xsi:type="dcterms:W3CDTF">2018-12-18T05:10:00Z</dcterms:created>
  <dcterms:modified xsi:type="dcterms:W3CDTF">2021-09-07T06:14:49Z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