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625" windowWidth="14805" windowHeight="3870"/>
  </bookViews>
  <sheets>
    <sheet name="на 31.08.2021 г" sheetId="13" r:id="rId1"/>
  </sheets>
  <definedNames>
    <definedName name="_xlnm.Print_Area" localSheetId="0">'на 31.08.2021 г'!$A$1:$AD$118</definedName>
  </definedNames>
  <calcPr calcId="144525"/>
</workbook>
</file>

<file path=xl/calcChain.xml><?xml version="1.0" encoding="utf-8"?>
<calcChain xmlns="http://schemas.openxmlformats.org/spreadsheetml/2006/main">
  <c r="AA83" i="13" l="1"/>
  <c r="AD70" i="13" l="1"/>
  <c r="Z69" i="13"/>
  <c r="AD69" i="13"/>
  <c r="AB69" i="13"/>
  <c r="AA69" i="13"/>
  <c r="T34" i="13" l="1"/>
  <c r="S34" i="13"/>
  <c r="R34" i="13"/>
  <c r="Q34" i="13"/>
  <c r="O34" i="13"/>
  <c r="N34" i="13"/>
  <c r="M34" i="13"/>
  <c r="L34" i="13"/>
  <c r="K34" i="13"/>
  <c r="F34" i="13"/>
  <c r="J34" i="13"/>
  <c r="J54" i="13" s="1"/>
  <c r="J115" i="13" s="1"/>
  <c r="T46" i="13"/>
  <c r="S46" i="13"/>
  <c r="R46" i="13"/>
  <c r="Q46" i="13"/>
  <c r="O46" i="13"/>
  <c r="N46" i="13"/>
  <c r="M46" i="13"/>
  <c r="L46" i="13"/>
  <c r="G46" i="13"/>
  <c r="H46" i="13"/>
  <c r="I46" i="13"/>
  <c r="J46" i="13"/>
  <c r="P50" i="13"/>
  <c r="P51" i="13"/>
  <c r="K49" i="13"/>
  <c r="K50" i="13"/>
  <c r="K51" i="13"/>
  <c r="F50" i="13"/>
  <c r="F51" i="13"/>
  <c r="Y32" i="13"/>
  <c r="X32" i="13"/>
  <c r="W32" i="13"/>
  <c r="V32" i="13"/>
  <c r="U32" i="13"/>
  <c r="O32" i="13"/>
  <c r="N32" i="13"/>
  <c r="M32" i="13"/>
  <c r="L32" i="13"/>
  <c r="K32" i="13"/>
  <c r="P45" i="13"/>
  <c r="K45" i="13"/>
  <c r="F45" i="13"/>
  <c r="U44" i="13"/>
  <c r="Y44" i="13"/>
  <c r="P44" i="13"/>
  <c r="K44" i="13"/>
  <c r="Y43" i="13"/>
  <c r="K43" i="13"/>
  <c r="O30" i="13"/>
  <c r="N30" i="13"/>
  <c r="M30" i="13"/>
  <c r="L30" i="13"/>
  <c r="K30" i="13"/>
  <c r="K31" i="13"/>
  <c r="Y112" i="13" l="1"/>
  <c r="U112" i="13"/>
  <c r="Y111" i="13"/>
  <c r="U111" i="13"/>
  <c r="V74" i="13" l="1"/>
  <c r="V22" i="13"/>
  <c r="G127" i="13" l="1"/>
  <c r="H127" i="13"/>
  <c r="I127" i="13"/>
  <c r="L127" i="13"/>
  <c r="M127" i="13"/>
  <c r="N127" i="13"/>
  <c r="Q127" i="13"/>
  <c r="R127" i="13"/>
  <c r="S127" i="13"/>
  <c r="AD33" i="13" l="1"/>
  <c r="Z33" i="13"/>
  <c r="AD32" i="13"/>
  <c r="Z32" i="13"/>
  <c r="G32" i="13"/>
  <c r="H32" i="13"/>
  <c r="I32" i="13"/>
  <c r="J32" i="13"/>
  <c r="F32" i="13"/>
  <c r="P33" i="13"/>
  <c r="T32" i="13"/>
  <c r="S32" i="13"/>
  <c r="R32" i="13"/>
  <c r="Q32" i="13"/>
  <c r="P32" i="13"/>
  <c r="F33" i="13"/>
  <c r="AA31" i="13"/>
  <c r="AA30" i="13"/>
  <c r="Q30" i="13"/>
  <c r="R30" i="13"/>
  <c r="S30" i="13"/>
  <c r="T30" i="13"/>
  <c r="P30" i="13"/>
  <c r="P31" i="13"/>
  <c r="G30" i="13"/>
  <c r="H30" i="13"/>
  <c r="I30" i="13"/>
  <c r="J30" i="13"/>
  <c r="F31" i="13"/>
  <c r="F30" i="13" s="1"/>
  <c r="Z30" i="13" s="1"/>
  <c r="Z31" i="13" l="1"/>
  <c r="AD43" i="13"/>
  <c r="AD44" i="13"/>
  <c r="P43" i="13"/>
  <c r="P34" i="13" s="1"/>
  <c r="F44" i="13"/>
  <c r="F43" i="13"/>
  <c r="G34" i="13"/>
  <c r="H34" i="13"/>
  <c r="I34" i="13"/>
  <c r="Z43" i="13" l="1"/>
  <c r="U43" i="13"/>
  <c r="Z44" i="13"/>
  <c r="U105" i="13"/>
  <c r="H113" i="13" l="1"/>
  <c r="W125" i="13"/>
  <c r="AB125" i="13"/>
  <c r="H125" i="13"/>
  <c r="J125" i="13"/>
  <c r="M125" i="13"/>
  <c r="R125" i="13"/>
  <c r="Z79" i="13"/>
  <c r="V79" i="13"/>
  <c r="L76" i="13"/>
  <c r="U69" i="13"/>
  <c r="P69" i="13"/>
  <c r="P70" i="13" s="1"/>
  <c r="K69" i="13"/>
  <c r="K70" i="13" s="1"/>
  <c r="F69" i="13"/>
  <c r="F70" i="13" s="1"/>
  <c r="V66" i="13"/>
  <c r="W66" i="13"/>
  <c r="Y66" i="13"/>
  <c r="O67" i="13"/>
  <c r="N67" i="13"/>
  <c r="M67" i="13"/>
  <c r="L67" i="13"/>
  <c r="W63" i="13"/>
  <c r="G28" i="13"/>
  <c r="H28" i="13"/>
  <c r="I28" i="13"/>
  <c r="J28" i="13"/>
  <c r="L28" i="13"/>
  <c r="M28" i="13"/>
  <c r="N28" i="13"/>
  <c r="O28" i="13"/>
  <c r="Q70" i="13"/>
  <c r="AA70" i="13" s="1"/>
  <c r="R70" i="13"/>
  <c r="AB70" i="13" s="1"/>
  <c r="S70" i="13"/>
  <c r="T70" i="13"/>
  <c r="G70" i="13"/>
  <c r="H70" i="13"/>
  <c r="I70" i="13"/>
  <c r="J70" i="13"/>
  <c r="L70" i="13"/>
  <c r="M70" i="13"/>
  <c r="N70" i="13"/>
  <c r="O70" i="13"/>
  <c r="Z70" i="13" l="1"/>
  <c r="V23" i="13"/>
  <c r="P23" i="13"/>
  <c r="F23" i="13"/>
  <c r="K66" i="13" l="1"/>
  <c r="K67" i="13" s="1"/>
  <c r="K19" i="13"/>
  <c r="AA79" i="13" l="1"/>
  <c r="AA66" i="13"/>
  <c r="AB66" i="13"/>
  <c r="AD66" i="13"/>
  <c r="Q67" i="13"/>
  <c r="R67" i="13"/>
  <c r="W67" i="13" s="1"/>
  <c r="S67" i="13"/>
  <c r="T67" i="13"/>
  <c r="Y67" i="13" s="1"/>
  <c r="P66" i="13"/>
  <c r="G67" i="13"/>
  <c r="H67" i="13"/>
  <c r="I67" i="13"/>
  <c r="J67" i="13"/>
  <c r="F66" i="13"/>
  <c r="F67" i="13" s="1"/>
  <c r="AB63" i="13"/>
  <c r="P63" i="13"/>
  <c r="F63" i="13"/>
  <c r="AA67" i="13" l="1"/>
  <c r="V67" i="13"/>
  <c r="AD67" i="13"/>
  <c r="P67" i="13"/>
  <c r="U67" i="13" s="1"/>
  <c r="U66" i="13"/>
  <c r="Z63" i="13"/>
  <c r="AB67" i="13"/>
  <c r="Z66" i="13"/>
  <c r="Z67" i="13" l="1"/>
  <c r="G54" i="13"/>
  <c r="H54" i="13"/>
  <c r="I54" i="13"/>
  <c r="V46" i="13"/>
  <c r="W46" i="13"/>
  <c r="X46" i="13"/>
  <c r="P49" i="13"/>
  <c r="F49" i="13"/>
  <c r="AD42" i="13"/>
  <c r="AD41" i="13"/>
  <c r="AD40" i="13"/>
  <c r="AD38" i="13"/>
  <c r="AD39" i="13"/>
  <c r="P38" i="13"/>
  <c r="P39" i="13"/>
  <c r="P40" i="13"/>
  <c r="P41" i="13"/>
  <c r="P42" i="13"/>
  <c r="F38" i="13"/>
  <c r="F39" i="13"/>
  <c r="F40" i="13"/>
  <c r="F41" i="13"/>
  <c r="F42" i="13"/>
  <c r="Q54" i="13"/>
  <c r="L54" i="13"/>
  <c r="M54" i="13"/>
  <c r="N54" i="13"/>
  <c r="O54" i="13"/>
  <c r="AA54" i="13" l="1"/>
  <c r="Z42" i="13"/>
  <c r="Z40" i="13"/>
  <c r="Z41" i="13"/>
  <c r="Z39" i="13"/>
  <c r="Z38" i="13"/>
  <c r="Q28" i="13"/>
  <c r="R28" i="13"/>
  <c r="S28" i="13"/>
  <c r="T28" i="13"/>
  <c r="AA27" i="13"/>
  <c r="P27" i="13"/>
  <c r="F27" i="13"/>
  <c r="Z27" i="13" l="1"/>
  <c r="AC91" i="13"/>
  <c r="AD37" i="13" l="1"/>
  <c r="AD26" i="13" l="1"/>
  <c r="P26" i="13"/>
  <c r="F26" i="13"/>
  <c r="Z26" i="13" l="1"/>
  <c r="AD82" i="13"/>
  <c r="AA23" i="13" l="1"/>
  <c r="AB25" i="13" l="1"/>
  <c r="P8" i="13" l="1"/>
  <c r="P9" i="13"/>
  <c r="L64" i="13" l="1"/>
  <c r="M64" i="13"/>
  <c r="M113" i="13" s="1"/>
  <c r="N64" i="13"/>
  <c r="O64" i="13"/>
  <c r="V28" i="13" l="1"/>
  <c r="AC28" i="13" l="1"/>
  <c r="AD28" i="13"/>
  <c r="Y28" i="13"/>
  <c r="AA28" i="13"/>
  <c r="P24" i="13"/>
  <c r="P25" i="13"/>
  <c r="Y75" i="13" l="1"/>
  <c r="T61" i="13" l="1"/>
  <c r="S61" i="13"/>
  <c r="R61" i="13"/>
  <c r="Q61" i="13"/>
  <c r="O61" i="13"/>
  <c r="N61" i="13"/>
  <c r="M61" i="13"/>
  <c r="L61" i="13"/>
  <c r="K60" i="13"/>
  <c r="K61" i="13" s="1"/>
  <c r="Y35" i="13"/>
  <c r="U35" i="13" s="1"/>
  <c r="U36" i="13"/>
  <c r="U37" i="13"/>
  <c r="U48" i="13"/>
  <c r="V9" i="13"/>
  <c r="V10" i="13"/>
  <c r="V11" i="13"/>
  <c r="V8" i="13"/>
  <c r="AJ121" i="13" l="1"/>
  <c r="AK121" i="13"/>
  <c r="AL121" i="13"/>
  <c r="AM121" i="13"/>
  <c r="AN121" i="13"/>
  <c r="AO121" i="13"/>
  <c r="AP121" i="13"/>
  <c r="AQ121" i="13"/>
  <c r="AR121" i="13"/>
  <c r="AS121" i="13"/>
  <c r="AT121" i="13"/>
  <c r="AU121" i="13"/>
  <c r="AV121" i="13"/>
  <c r="AW121" i="13"/>
  <c r="AX121" i="13"/>
  <c r="AY121" i="13"/>
  <c r="AZ121" i="13"/>
  <c r="BA121" i="13"/>
  <c r="BB121" i="13"/>
  <c r="BC121" i="13"/>
  <c r="BD121" i="13"/>
  <c r="BE121" i="13"/>
  <c r="BF121" i="13"/>
  <c r="BG121" i="13"/>
  <c r="BH121" i="13"/>
  <c r="BI121" i="13"/>
  <c r="BJ121" i="13"/>
  <c r="BK121" i="13"/>
  <c r="BL121" i="13"/>
  <c r="BM121" i="13"/>
  <c r="O95" i="13" l="1"/>
  <c r="L95" i="13"/>
  <c r="M95" i="13"/>
  <c r="N95" i="13"/>
  <c r="AA89" i="13"/>
  <c r="AA88" i="13"/>
  <c r="AD81" i="13"/>
  <c r="AD75" i="13"/>
  <c r="T76" i="13" l="1"/>
  <c r="S76" i="13"/>
  <c r="R76" i="13"/>
  <c r="Q76" i="13"/>
  <c r="V76" i="13" s="1"/>
  <c r="O76" i="13"/>
  <c r="N76" i="13"/>
  <c r="M76" i="13"/>
  <c r="T83" i="13"/>
  <c r="S83" i="13"/>
  <c r="R83" i="13"/>
  <c r="Q83" i="13"/>
  <c r="O83" i="13"/>
  <c r="N83" i="13"/>
  <c r="M83" i="13"/>
  <c r="L83" i="13"/>
  <c r="T92" i="13"/>
  <c r="S92" i="13"/>
  <c r="R92" i="13"/>
  <c r="Q92" i="13"/>
  <c r="O92" i="13"/>
  <c r="N92" i="13"/>
  <c r="M92" i="13"/>
  <c r="L92" i="13"/>
  <c r="T102" i="13"/>
  <c r="S102" i="13"/>
  <c r="R102" i="13"/>
  <c r="Q102" i="13"/>
  <c r="O102" i="13"/>
  <c r="N102" i="13"/>
  <c r="M102" i="13"/>
  <c r="L102" i="13"/>
  <c r="O106" i="13"/>
  <c r="N106" i="13"/>
  <c r="M106" i="13"/>
  <c r="M108" i="13" s="1"/>
  <c r="L106" i="13"/>
  <c r="K105" i="13"/>
  <c r="K104" i="13"/>
  <c r="T57" i="13"/>
  <c r="S57" i="13"/>
  <c r="R57" i="13"/>
  <c r="Q57" i="13"/>
  <c r="O57" i="13"/>
  <c r="N57" i="13"/>
  <c r="M57" i="13"/>
  <c r="L57" i="13"/>
  <c r="G57" i="13"/>
  <c r="H57" i="13"/>
  <c r="I57" i="13"/>
  <c r="J57" i="13"/>
  <c r="P37" i="13"/>
  <c r="AB34" i="13"/>
  <c r="AA34" i="13"/>
  <c r="AD35" i="13"/>
  <c r="K53" i="13"/>
  <c r="K52" i="13" s="1"/>
  <c r="O52" i="13"/>
  <c r="N52" i="13"/>
  <c r="M52" i="13"/>
  <c r="L52" i="13"/>
  <c r="K48" i="13"/>
  <c r="K47" i="13"/>
  <c r="K46" i="13" s="1"/>
  <c r="K37" i="13"/>
  <c r="K36" i="13"/>
  <c r="K35" i="13"/>
  <c r="K54" i="13" l="1"/>
  <c r="V92" i="13"/>
  <c r="X92" i="13"/>
  <c r="Y92" i="13"/>
  <c r="Y57" i="13"/>
  <c r="N71" i="13"/>
  <c r="N123" i="13" s="1"/>
  <c r="L108" i="13"/>
  <c r="K106" i="13"/>
  <c r="N108" i="13"/>
  <c r="O71" i="13"/>
  <c r="O123" i="13" s="1"/>
  <c r="L71" i="13"/>
  <c r="L123" i="13" s="1"/>
  <c r="M71" i="13"/>
  <c r="M123" i="13" s="1"/>
  <c r="AD57" i="13"/>
  <c r="O108" i="13"/>
  <c r="O127" i="13" s="1"/>
  <c r="L117" i="13"/>
  <c r="M117" i="13"/>
  <c r="N117" i="13"/>
  <c r="K24" i="13"/>
  <c r="T106" i="13" l="1"/>
  <c r="T108" i="13" s="1"/>
  <c r="T127" i="13" s="1"/>
  <c r="S106" i="13"/>
  <c r="S108" i="13" s="1"/>
  <c r="R106" i="13"/>
  <c r="R108" i="13" s="1"/>
  <c r="Q106" i="13"/>
  <c r="Q108" i="13" s="1"/>
  <c r="T95" i="13" l="1"/>
  <c r="T96" i="13" s="1"/>
  <c r="S95" i="13"/>
  <c r="S96" i="13" s="1"/>
  <c r="R95" i="13"/>
  <c r="R96" i="13" s="1"/>
  <c r="Q95" i="13"/>
  <c r="Q96" i="13" s="1"/>
  <c r="G95" i="13"/>
  <c r="H95" i="13"/>
  <c r="I95" i="13"/>
  <c r="J95" i="13"/>
  <c r="G92" i="13"/>
  <c r="AA92" i="13" s="1"/>
  <c r="H92" i="13"/>
  <c r="I92" i="13"/>
  <c r="J92" i="13"/>
  <c r="J96" i="13" s="1"/>
  <c r="T64" i="13"/>
  <c r="S64" i="13"/>
  <c r="R64" i="13"/>
  <c r="Q64" i="13"/>
  <c r="J64" i="13"/>
  <c r="I64" i="13"/>
  <c r="H64" i="13"/>
  <c r="G64" i="13"/>
  <c r="G61" i="13"/>
  <c r="H61" i="13"/>
  <c r="I61" i="13"/>
  <c r="J61" i="13"/>
  <c r="S113" i="13" l="1"/>
  <c r="S125" i="13"/>
  <c r="V96" i="13"/>
  <c r="Q125" i="13"/>
  <c r="Q113" i="13"/>
  <c r="T125" i="13"/>
  <c r="R113" i="13"/>
  <c r="W113" i="13" s="1"/>
  <c r="W64" i="13"/>
  <c r="AB64" i="13"/>
  <c r="I96" i="13"/>
  <c r="AC92" i="13"/>
  <c r="AD96" i="13"/>
  <c r="Q117" i="13"/>
  <c r="N115" i="13"/>
  <c r="K115" i="13"/>
  <c r="O115" i="13"/>
  <c r="L115" i="13"/>
  <c r="H96" i="13"/>
  <c r="M115" i="13"/>
  <c r="N96" i="13"/>
  <c r="L96" i="13"/>
  <c r="M96" i="13"/>
  <c r="O96" i="13"/>
  <c r="G96" i="13"/>
  <c r="AD95" i="13"/>
  <c r="AD92" i="13"/>
  <c r="F37" i="13"/>
  <c r="Z37" i="13" s="1"/>
  <c r="X96" i="13" l="1"/>
  <c r="N125" i="13"/>
  <c r="X125" i="13" s="1"/>
  <c r="N113" i="13"/>
  <c r="X113" i="13" s="1"/>
  <c r="L125" i="13"/>
  <c r="V125" i="13" s="1"/>
  <c r="L113" i="13"/>
  <c r="V113" i="13" s="1"/>
  <c r="O125" i="13"/>
  <c r="I125" i="13"/>
  <c r="AC125" i="13" s="1"/>
  <c r="I113" i="13"/>
  <c r="G125" i="13"/>
  <c r="AA125" i="13" s="1"/>
  <c r="Y125" i="13"/>
  <c r="AD125" i="13"/>
  <c r="AA96" i="13"/>
  <c r="AC96" i="13"/>
  <c r="Y96" i="13"/>
  <c r="Y95" i="13"/>
  <c r="J71" i="13" l="1"/>
  <c r="J123" i="13" s="1"/>
  <c r="I115" i="13"/>
  <c r="I71" i="13"/>
  <c r="I123" i="13" s="1"/>
  <c r="H115" i="13"/>
  <c r="H71" i="13"/>
  <c r="H123" i="13" s="1"/>
  <c r="G115" i="13"/>
  <c r="G71" i="13"/>
  <c r="G123" i="13" s="1"/>
  <c r="Q71" i="13"/>
  <c r="Q123" i="13" s="1"/>
  <c r="F24" i="13"/>
  <c r="V123" i="13" l="1"/>
  <c r="AA123" i="13"/>
  <c r="Q115" i="13"/>
  <c r="AA71" i="13"/>
  <c r="K8" i="13"/>
  <c r="U8" i="13" s="1"/>
  <c r="K9" i="13"/>
  <c r="U9" i="13" s="1"/>
  <c r="K10" i="13"/>
  <c r="K11" i="13"/>
  <c r="K12" i="13"/>
  <c r="K13" i="13"/>
  <c r="K14" i="13"/>
  <c r="K15" i="13"/>
  <c r="K16" i="13"/>
  <c r="K18" i="13"/>
  <c r="K20" i="13"/>
  <c r="K21" i="13"/>
  <c r="K22" i="13"/>
  <c r="K23" i="13"/>
  <c r="U23" i="13" s="1"/>
  <c r="K25" i="13"/>
  <c r="K56" i="13"/>
  <c r="K57" i="13" s="1"/>
  <c r="K63" i="13"/>
  <c r="K74" i="13"/>
  <c r="K75" i="13"/>
  <c r="K79" i="13"/>
  <c r="U79" i="13" s="1"/>
  <c r="K80" i="13"/>
  <c r="K81" i="13"/>
  <c r="K82" i="13"/>
  <c r="K86" i="13"/>
  <c r="K87" i="13"/>
  <c r="K88" i="13"/>
  <c r="K89" i="13"/>
  <c r="K90" i="13"/>
  <c r="K91" i="13"/>
  <c r="K94" i="13"/>
  <c r="K95" i="13" s="1"/>
  <c r="K99" i="13"/>
  <c r="K100" i="13"/>
  <c r="K101" i="13"/>
  <c r="K111" i="13"/>
  <c r="K112" i="13" s="1"/>
  <c r="L112" i="13"/>
  <c r="M112" i="13"/>
  <c r="N112" i="13"/>
  <c r="O112" i="13"/>
  <c r="O113" i="13" s="1"/>
  <c r="Z23" i="13"/>
  <c r="F25" i="13"/>
  <c r="Z25" i="13" s="1"/>
  <c r="K64" i="13" l="1"/>
  <c r="U63" i="13"/>
  <c r="M121" i="13"/>
  <c r="K92" i="13"/>
  <c r="O121" i="13"/>
  <c r="X28" i="13"/>
  <c r="N121" i="13"/>
  <c r="L121" i="13"/>
  <c r="L118" i="13"/>
  <c r="M118" i="13"/>
  <c r="K83" i="13"/>
  <c r="K102" i="13"/>
  <c r="K108" i="13" s="1"/>
  <c r="K127" i="13" s="1"/>
  <c r="K76" i="13"/>
  <c r="K17" i="13"/>
  <c r="K28" i="13" s="1"/>
  <c r="X17" i="13"/>
  <c r="K71" i="13" l="1"/>
  <c r="K123" i="13" s="1"/>
  <c r="O118" i="13"/>
  <c r="N118" i="13"/>
  <c r="K96" i="13"/>
  <c r="K125" i="13" s="1"/>
  <c r="K113" i="13" l="1"/>
  <c r="J112" i="13"/>
  <c r="I112" i="13"/>
  <c r="H112" i="13"/>
  <c r="G112" i="13"/>
  <c r="F111" i="13"/>
  <c r="F112" i="13" s="1"/>
  <c r="J106" i="13"/>
  <c r="I106" i="13"/>
  <c r="H106" i="13"/>
  <c r="G106" i="13"/>
  <c r="F105" i="13"/>
  <c r="F104" i="13"/>
  <c r="F106" i="13" s="1"/>
  <c r="I102" i="13"/>
  <c r="H102" i="13"/>
  <c r="G102" i="13"/>
  <c r="F101" i="13"/>
  <c r="F100" i="13"/>
  <c r="F99" i="13"/>
  <c r="F94" i="13"/>
  <c r="F95" i="13" s="1"/>
  <c r="F91" i="13"/>
  <c r="F90" i="13"/>
  <c r="F89" i="13"/>
  <c r="F88" i="13"/>
  <c r="F87" i="13"/>
  <c r="F86" i="13"/>
  <c r="I83" i="13"/>
  <c r="H83" i="13"/>
  <c r="F82" i="13"/>
  <c r="F81" i="13"/>
  <c r="F80" i="13"/>
  <c r="F79" i="13"/>
  <c r="J76" i="13"/>
  <c r="I76" i="13"/>
  <c r="H76" i="13"/>
  <c r="G76" i="13"/>
  <c r="G113" i="13" s="1"/>
  <c r="F75" i="13"/>
  <c r="F74" i="13"/>
  <c r="F64" i="13"/>
  <c r="F60" i="13"/>
  <c r="F61" i="13" s="1"/>
  <c r="F56" i="13"/>
  <c r="F57" i="13" s="1"/>
  <c r="F53" i="13"/>
  <c r="F52" i="13" s="1"/>
  <c r="J52" i="13"/>
  <c r="I52" i="13"/>
  <c r="H52" i="13"/>
  <c r="G52" i="13"/>
  <c r="F48" i="13"/>
  <c r="F47" i="13"/>
  <c r="F46" i="13" s="1"/>
  <c r="F36" i="13"/>
  <c r="F35" i="13"/>
  <c r="I117" i="13"/>
  <c r="H117" i="13"/>
  <c r="G117" i="13"/>
  <c r="F22" i="13"/>
  <c r="F21" i="13"/>
  <c r="F20" i="13"/>
  <c r="F19" i="13"/>
  <c r="F18" i="13"/>
  <c r="F17" i="13"/>
  <c r="F15" i="13"/>
  <c r="F14" i="13"/>
  <c r="F13" i="13"/>
  <c r="F12" i="13"/>
  <c r="F11" i="13"/>
  <c r="F10" i="13"/>
  <c r="F9" i="13"/>
  <c r="F8" i="13"/>
  <c r="F54" i="13" l="1"/>
  <c r="F115" i="13" s="1"/>
  <c r="K121" i="13"/>
  <c r="K118" i="13"/>
  <c r="I108" i="13"/>
  <c r="F92" i="13"/>
  <c r="F96" i="13" s="1"/>
  <c r="F125" i="13" s="1"/>
  <c r="J83" i="13"/>
  <c r="H108" i="13"/>
  <c r="F102" i="13"/>
  <c r="F108" i="13" s="1"/>
  <c r="F127" i="13" s="1"/>
  <c r="G108" i="13"/>
  <c r="F83" i="13"/>
  <c r="F76" i="13"/>
  <c r="J102" i="13"/>
  <c r="G83" i="13"/>
  <c r="F16" i="13"/>
  <c r="F28" i="13" s="1"/>
  <c r="J113" i="13" l="1"/>
  <c r="AD83" i="13"/>
  <c r="F113" i="13"/>
  <c r="F121" i="13" s="1"/>
  <c r="J108" i="13"/>
  <c r="J127" i="13" s="1"/>
  <c r="F71" i="13"/>
  <c r="F123" i="13" s="1"/>
  <c r="H121" i="13"/>
  <c r="G121" i="13"/>
  <c r="I121" i="13"/>
  <c r="H118" i="13" l="1"/>
  <c r="J118" i="13"/>
  <c r="J121" i="13"/>
  <c r="F118" i="13"/>
  <c r="I118" i="13"/>
  <c r="G118" i="13"/>
  <c r="R54" i="13" l="1"/>
  <c r="P48" i="13" l="1"/>
  <c r="P35" i="13"/>
  <c r="AD86" i="13"/>
  <c r="AD87" i="13"/>
  <c r="AD90" i="13"/>
  <c r="AD94" i="13"/>
  <c r="Z35" i="13" l="1"/>
  <c r="R117" i="13"/>
  <c r="AD56" i="13"/>
  <c r="P100" i="13" l="1"/>
  <c r="P99" i="13"/>
  <c r="Y94" i="13"/>
  <c r="P94" i="13"/>
  <c r="P95" i="13" s="1"/>
  <c r="P47" i="13" l="1"/>
  <c r="P46" i="13" s="1"/>
  <c r="Z95" i="13"/>
  <c r="U95" i="13"/>
  <c r="U94" i="13"/>
  <c r="Z94" i="13"/>
  <c r="P53" i="13"/>
  <c r="P60" i="13"/>
  <c r="P61" i="13" s="1"/>
  <c r="V106" i="13" l="1"/>
  <c r="W106" i="13"/>
  <c r="X106" i="13"/>
  <c r="P105" i="13"/>
  <c r="R115" i="13" l="1"/>
  <c r="R71" i="13"/>
  <c r="P56" i="13"/>
  <c r="AB71" i="13" l="1"/>
  <c r="R123" i="13"/>
  <c r="W71" i="13"/>
  <c r="P57" i="13"/>
  <c r="U57" i="13" s="1"/>
  <c r="U56" i="13"/>
  <c r="Z56" i="13"/>
  <c r="P101" i="13"/>
  <c r="P102" i="13" s="1"/>
  <c r="W123" i="13" l="1"/>
  <c r="AB123" i="13"/>
  <c r="Z57" i="13"/>
  <c r="AD102" i="13"/>
  <c r="Q52" i="13" l="1"/>
  <c r="R52" i="13"/>
  <c r="S52" i="13"/>
  <c r="T52" i="13"/>
  <c r="T112" i="13" l="1"/>
  <c r="T113" i="13" s="1"/>
  <c r="Y113" i="13" s="1"/>
  <c r="S112" i="13"/>
  <c r="R112" i="13"/>
  <c r="Q112" i="13"/>
  <c r="AD111" i="13"/>
  <c r="P111" i="13"/>
  <c r="P112" i="13" s="1"/>
  <c r="AD104" i="13"/>
  <c r="Y104" i="13"/>
  <c r="Y106" i="13" s="1"/>
  <c r="P104" i="13"/>
  <c r="P106" i="13" s="1"/>
  <c r="P108" i="13" s="1"/>
  <c r="P127" i="13" s="1"/>
  <c r="AD99" i="13"/>
  <c r="AD100" i="13"/>
  <c r="Y99" i="13"/>
  <c r="Y100" i="13"/>
  <c r="Y56" i="13"/>
  <c r="AA11" i="13"/>
  <c r="P11" i="13"/>
  <c r="U11" i="13" s="1"/>
  <c r="AA9" i="13"/>
  <c r="AB113" i="13" l="1"/>
  <c r="S121" i="13"/>
  <c r="T121" i="13"/>
  <c r="R121" i="13"/>
  <c r="AA113" i="13"/>
  <c r="Q121" i="13"/>
  <c r="R118" i="13"/>
  <c r="Q118" i="13"/>
  <c r="Z111" i="13"/>
  <c r="Z9" i="13"/>
  <c r="Z99" i="13"/>
  <c r="Z104" i="13"/>
  <c r="U99" i="13"/>
  <c r="Y102" i="13"/>
  <c r="Z100" i="13"/>
  <c r="U100" i="13"/>
  <c r="Z106" i="13"/>
  <c r="AD106" i="13"/>
  <c r="U104" i="13"/>
  <c r="U106" i="13" s="1"/>
  <c r="Z11" i="13"/>
  <c r="AB118" i="13" l="1"/>
  <c r="W118" i="13"/>
  <c r="W121" i="13"/>
  <c r="AB121" i="13"/>
  <c r="X121" i="13"/>
  <c r="AC121" i="13"/>
  <c r="V121" i="13"/>
  <c r="AA121" i="13"/>
  <c r="AD121" i="13"/>
  <c r="Y121" i="13"/>
  <c r="AC113" i="13"/>
  <c r="Z102" i="13"/>
  <c r="U102" i="13"/>
  <c r="V89" i="13" l="1"/>
  <c r="Y90" i="13"/>
  <c r="Y86" i="13"/>
  <c r="U82" i="13"/>
  <c r="Y81" i="13"/>
  <c r="W52" i="13"/>
  <c r="Y18" i="13"/>
  <c r="Y20" i="13"/>
  <c r="Y21" i="13"/>
  <c r="V14" i="13"/>
  <c r="V20" i="13"/>
  <c r="V21" i="13"/>
  <c r="Y16" i="13"/>
  <c r="Y15" i="13"/>
  <c r="V12" i="13"/>
  <c r="V13" i="13"/>
  <c r="X21" i="13"/>
  <c r="W21" i="13"/>
  <c r="X20" i="13"/>
  <c r="W20" i="13"/>
  <c r="U52" i="13" l="1"/>
  <c r="P17" i="13" l="1"/>
  <c r="U17" i="13" s="1"/>
  <c r="P91" i="13"/>
  <c r="Z91" i="13" s="1"/>
  <c r="AA76" i="13" l="1"/>
  <c r="AD112" i="13"/>
  <c r="AD113" i="13" l="1"/>
  <c r="Z112" i="13"/>
  <c r="Y83" i="13"/>
  <c r="Y108" i="13" l="1"/>
  <c r="AD108" i="13"/>
  <c r="Z108" i="13" l="1"/>
  <c r="U108" i="13"/>
  <c r="AA12" i="13" l="1"/>
  <c r="AA13" i="13"/>
  <c r="AA14" i="13"/>
  <c r="AD15" i="13"/>
  <c r="AD16" i="13"/>
  <c r="Z17" i="13"/>
  <c r="AD18" i="13"/>
  <c r="AA19" i="13"/>
  <c r="AA20" i="13"/>
  <c r="AB20" i="13"/>
  <c r="AC20" i="13"/>
  <c r="AD20" i="13"/>
  <c r="AA21" i="13"/>
  <c r="AB21" i="13"/>
  <c r="AC21" i="13"/>
  <c r="AD21" i="13"/>
  <c r="AA22" i="13"/>
  <c r="U91" i="13"/>
  <c r="X91" i="13" l="1"/>
  <c r="AA80" i="13"/>
  <c r="Y87" i="13" l="1"/>
  <c r="P52" i="13" l="1"/>
  <c r="P74" i="13"/>
  <c r="U74" i="13" s="1"/>
  <c r="AA74" i="13"/>
  <c r="P75" i="13"/>
  <c r="AB75" i="13"/>
  <c r="AB74" i="13" s="1"/>
  <c r="Z75" i="13" l="1"/>
  <c r="U75" i="13"/>
  <c r="Z74" i="13"/>
  <c r="P76" i="13"/>
  <c r="U76" i="13" s="1"/>
  <c r="P20" i="13"/>
  <c r="U20" i="13" s="1"/>
  <c r="P21" i="13"/>
  <c r="U21" i="13" s="1"/>
  <c r="P22" i="13"/>
  <c r="U22" i="13" s="1"/>
  <c r="Z76" i="13" l="1"/>
  <c r="Z22" i="13"/>
  <c r="Z21" i="13"/>
  <c r="Z20" i="13"/>
  <c r="AA8" i="13" l="1"/>
  <c r="P64" i="13" l="1"/>
  <c r="Z64" i="13" l="1"/>
  <c r="U64" i="13"/>
  <c r="P86" i="13"/>
  <c r="AP71" i="13"/>
  <c r="Z86" i="13" l="1"/>
  <c r="AO71" i="13"/>
  <c r="AQ71" i="13"/>
  <c r="AR71" i="13" l="1"/>
  <c r="P88" i="13" l="1"/>
  <c r="Z88" i="13" s="1"/>
  <c r="U86" i="13" l="1"/>
  <c r="AN71" i="13" l="1"/>
  <c r="AA10" i="13"/>
  <c r="AC17" i="13"/>
  <c r="P90" i="13"/>
  <c r="Z90" i="13" s="1"/>
  <c r="P89" i="13"/>
  <c r="Z89" i="13" s="1"/>
  <c r="P87" i="13"/>
  <c r="P82" i="13"/>
  <c r="Z82" i="13" s="1"/>
  <c r="P81" i="13"/>
  <c r="U81" i="13" s="1"/>
  <c r="P80" i="13"/>
  <c r="P79" i="13"/>
  <c r="P19" i="13"/>
  <c r="U19" i="13" s="1"/>
  <c r="P18" i="13"/>
  <c r="U18" i="13" s="1"/>
  <c r="P16" i="13"/>
  <c r="U16" i="13" s="1"/>
  <c r="P15" i="13"/>
  <c r="P14" i="13"/>
  <c r="P13" i="13"/>
  <c r="P12" i="13"/>
  <c r="P10" i="13"/>
  <c r="P28" i="13" l="1"/>
  <c r="U10" i="13"/>
  <c r="Z19" i="13"/>
  <c r="Z15" i="13"/>
  <c r="U15" i="13"/>
  <c r="Z14" i="13"/>
  <c r="U14" i="13"/>
  <c r="Z13" i="13"/>
  <c r="U13" i="13"/>
  <c r="Z12" i="13"/>
  <c r="U12" i="13"/>
  <c r="P83" i="13"/>
  <c r="Z83" i="13" s="1"/>
  <c r="P92" i="13"/>
  <c r="Z92" i="13" s="1"/>
  <c r="Z16" i="13"/>
  <c r="U87" i="13"/>
  <c r="Z87" i="13"/>
  <c r="U90" i="13"/>
  <c r="U89" i="13"/>
  <c r="Z8" i="13"/>
  <c r="Z10" i="13"/>
  <c r="Z18" i="13"/>
  <c r="Z81" i="13"/>
  <c r="Z80" i="13"/>
  <c r="AB80" i="13"/>
  <c r="Z28" i="13" l="1"/>
  <c r="U28" i="13"/>
  <c r="P96" i="13"/>
  <c r="U92" i="13"/>
  <c r="U83" i="13"/>
  <c r="AB79" i="13"/>
  <c r="Z96" i="13" l="1"/>
  <c r="P125" i="13"/>
  <c r="P113" i="13"/>
  <c r="U113" i="13" s="1"/>
  <c r="U96" i="13"/>
  <c r="P121" i="13" l="1"/>
  <c r="U125" i="13"/>
  <c r="Z125" i="13"/>
  <c r="Z121" i="13"/>
  <c r="U121" i="13"/>
  <c r="Z113" i="13"/>
  <c r="AB52" i="13"/>
  <c r="Z52" i="13" s="1"/>
  <c r="V71" i="13" l="1"/>
  <c r="V118" i="13" l="1"/>
  <c r="AA118" i="13"/>
  <c r="S54" i="13" l="1"/>
  <c r="S115" i="13" l="1"/>
  <c r="S71" i="13"/>
  <c r="S123" i="13" s="1"/>
  <c r="S117" i="13"/>
  <c r="AC71" i="13" l="1"/>
  <c r="X71" i="13"/>
  <c r="S118" i="13"/>
  <c r="AC123" i="13" l="1"/>
  <c r="X123" i="13"/>
  <c r="X118" i="13"/>
  <c r="AC118" i="13"/>
  <c r="AD36" i="13"/>
  <c r="P36" i="13"/>
  <c r="P54" i="13" s="1"/>
  <c r="Z54" i="13" s="1"/>
  <c r="AD34" i="13" l="1"/>
  <c r="T54" i="13"/>
  <c r="AD54" i="13" s="1"/>
  <c r="Z34" i="13"/>
  <c r="Z36" i="13"/>
  <c r="Y34" i="13"/>
  <c r="U34" i="13" s="1"/>
  <c r="P115" i="13" l="1"/>
  <c r="P118" i="13" s="1"/>
  <c r="P71" i="13"/>
  <c r="P123" i="13" s="1"/>
  <c r="T115" i="13"/>
  <c r="AD115" i="13" s="1"/>
  <c r="T71" i="13"/>
  <c r="T123" i="13" s="1"/>
  <c r="T118" i="13" l="1"/>
  <c r="Y118" i="13" s="1"/>
  <c r="AD71" i="13"/>
  <c r="Y71" i="13"/>
  <c r="U123" i="13"/>
  <c r="Z123" i="13"/>
  <c r="AS71" i="13"/>
  <c r="Z115" i="13"/>
  <c r="Z71" i="13"/>
  <c r="Y123" i="13"/>
  <c r="AD123" i="13"/>
  <c r="U71" i="13"/>
  <c r="U118" i="13"/>
  <c r="Z118" i="13"/>
  <c r="AD118" i="13" l="1"/>
</calcChain>
</file>

<file path=xl/sharedStrings.xml><?xml version="1.0" encoding="utf-8"?>
<sst xmlns="http://schemas.openxmlformats.org/spreadsheetml/2006/main" count="326" uniqueCount="181">
  <si>
    <t>Реализация мероприятий</t>
  </si>
  <si>
    <t xml:space="preserve">Реализация мероприятий </t>
  </si>
  <si>
    <t>1.3.</t>
  </si>
  <si>
    <t>окружной бюджет</t>
  </si>
  <si>
    <t>федеральный бюджет</t>
  </si>
  <si>
    <t>местный бюджет</t>
  </si>
  <si>
    <t>Источники финансирования</t>
  </si>
  <si>
    <t>всего</t>
  </si>
  <si>
    <t>1.1.</t>
  </si>
  <si>
    <t>ДО и МП г.Нефтеюганска</t>
  </si>
  <si>
    <t>бюджет автономного округа</t>
  </si>
  <si>
    <t>иные внебюджетные источники</t>
  </si>
  <si>
    <t>1.2.</t>
  </si>
  <si>
    <t xml:space="preserve">ДЖКХ </t>
  </si>
  <si>
    <t>ДГ и ЗО</t>
  </si>
  <si>
    <t>Итого по подпрограмме 1</t>
  </si>
  <si>
    <t>2.1.</t>
  </si>
  <si>
    <t>Итого по подпрограмме 2</t>
  </si>
  <si>
    <t>3.1.</t>
  </si>
  <si>
    <t>Обеспечение отдыха и оздоровления детей в каникулярное время (показатель № 10)</t>
  </si>
  <si>
    <t>Итого по подпрограмме 3</t>
  </si>
  <si>
    <t>4.1.</t>
  </si>
  <si>
    <t>Итого по подпрограмме 4</t>
  </si>
  <si>
    <t>5.1.</t>
  </si>
  <si>
    <t>5.2.</t>
  </si>
  <si>
    <t>Итого по подпрограмме 5</t>
  </si>
  <si>
    <t>6.1.</t>
  </si>
  <si>
    <t>Итого по подпрограмме 6</t>
  </si>
  <si>
    <t>Ответственный исполнитель</t>
  </si>
  <si>
    <t>внебюджет</t>
  </si>
  <si>
    <t>Внебюджетные источники</t>
  </si>
  <si>
    <t xml:space="preserve">Основные мероприятия </t>
  </si>
  <si>
    <t>№ п/п</t>
  </si>
  <si>
    <t>Исполнитель ГРБС</t>
  </si>
  <si>
    <t>1.4.</t>
  </si>
  <si>
    <t>1.5.</t>
  </si>
  <si>
    <t>ДЖКХ</t>
  </si>
  <si>
    <t>КЦСР</t>
  </si>
  <si>
    <t>0240185060</t>
  </si>
  <si>
    <t>0210185060</t>
  </si>
  <si>
    <t>0210185160</t>
  </si>
  <si>
    <t>0210182470</t>
  </si>
  <si>
    <t>0240120610</t>
  </si>
  <si>
    <t>0240185160</t>
  </si>
  <si>
    <t>0240100590</t>
  </si>
  <si>
    <t>02301S2050</t>
  </si>
  <si>
    <t>0240199990</t>
  </si>
  <si>
    <t>0250200590</t>
  </si>
  <si>
    <t>0210184030</t>
  </si>
  <si>
    <t>0210100590</t>
  </si>
  <si>
    <t>0210184050</t>
  </si>
  <si>
    <t>Субсидия на дополнительное финансовое обеспечение мероприятий по организации питания обучающихся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</t>
  </si>
  <si>
    <t>Расходы на обеспечение деятельности (оказание услуг) муниципальных учреждений</t>
  </si>
  <si>
    <t>Иные межбюджетные трансферы на реализацию наказов избирателей депутатам Думы Ханты-Мансийского автономного округа-Югры за счет средств автономного округа</t>
  </si>
  <si>
    <t>Мероприятия по организации отдыха и оздоровления детей</t>
  </si>
  <si>
    <t>0230182050</t>
  </si>
  <si>
    <t>0230120010</t>
  </si>
  <si>
    <t>0230184080</t>
  </si>
  <si>
    <t>Осуществление переданных полномочий на организацию и обеспечение отдыха и оздоровления детей, в том числе в этнической среде за счет средств бюджета автономного округа</t>
  </si>
  <si>
    <t>На оплату стоимости питания детей школьного возраста в оздоровительных лагерях с дневным пребыванием детей</t>
  </si>
  <si>
    <t>Реализация мероприятий по содействию трудоустройству граждан за счет средств бюджета автономного округа</t>
  </si>
  <si>
    <t>Иные межбюджетные трансферты на реализацию наказов избирателей депутатам Думы Ханты-Мансийского автономного округа-Югры за счет средств автономного округа</t>
  </si>
  <si>
    <t>0210199990</t>
  </si>
  <si>
    <t>Итого 1.1</t>
  </si>
  <si>
    <t>Итого 1.2</t>
  </si>
  <si>
    <t>Обеспечение персонифицированного финансирования дополнительного образования (показатель № 9)</t>
  </si>
  <si>
    <t>0210161804</t>
  </si>
  <si>
    <t>0210184301</t>
  </si>
  <si>
    <t>0210184302</t>
  </si>
  <si>
    <t>0210184303</t>
  </si>
  <si>
    <t>0210184304</t>
  </si>
  <si>
    <t>0250102040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</si>
  <si>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за счет средств бюджета автономного округа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</si>
  <si>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за счет средств бюджета автономного округа</t>
  </si>
  <si>
    <t>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</si>
  <si>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</si>
  <si>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</si>
  <si>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</si>
  <si>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14-17 лет (включительно) - в лагерях труда и отдыха с дневным пребыванием за счет средств бюджета автономного округа</t>
  </si>
  <si>
    <t>Реализация мероприятий по содействию трудоустройства граждан</t>
  </si>
  <si>
    <t>Прочие мероприятия органов местного самоуправления</t>
  </si>
  <si>
    <t>Расходы на обеспечение функций органов местного самоуправления</t>
  </si>
  <si>
    <t>Итого 5.1</t>
  </si>
  <si>
    <t>Подпрограмма II. «Система оценки качества образования и информационная прозрачность системы образования»</t>
  </si>
  <si>
    <t>Обеспечение реализации молодёжной политики (показатель № 11, 12, 13)</t>
  </si>
  <si>
    <t>Подпрограмма V. «Ресурсное обеспечение в сфере образования и молодежной политики»</t>
  </si>
  <si>
    <t>Подпрограмма VI. «Формирование законопослушного поведения участников дорожного движения»</t>
  </si>
  <si>
    <t>Иные межбюджетные трансферты на поощрение муниципальных управленческих команд за счет средств федерального бюджета</t>
  </si>
  <si>
    <t>0250155500.</t>
  </si>
  <si>
    <t>"Часть нежилого административного здания", расположенного по адресу: ХМАО-Югра, г.Нефтеюганск, мкр-н 1, здание № 30 (вторая часть) (капитальный ремонт кровли)</t>
  </si>
  <si>
    <t>0210299990</t>
  </si>
  <si>
    <t>0250299990.</t>
  </si>
  <si>
    <t>На приобретение, создание в соответствии с концессионными соглашениями, соглашениями о муниципально-частном партнерстве объектов недвижимого имущества для размещения общеобразовательных организаций</t>
  </si>
  <si>
    <t>4.2.</t>
  </si>
  <si>
    <t>0240299990</t>
  </si>
  <si>
    <t xml:space="preserve">Внебюджетные источники </t>
  </si>
  <si>
    <t>"Развитие образования и молодёжной политики в городе Нефтеюганске"</t>
  </si>
  <si>
    <t xml:space="preserve"> Название программы</t>
  </si>
  <si>
    <t>0220199990</t>
  </si>
  <si>
    <t>0210399990</t>
  </si>
  <si>
    <t>Выполнение работ по ремонту МБДОУ «Детский сад №25 «Ромашка»</t>
  </si>
  <si>
    <t>"Универсальное спортивное плоскостное сооружение", расположенного по адресу г. Нефтеюганск, микрорайон 8, территория МБОУ "СОШ №6"</t>
  </si>
  <si>
    <t>Детский сад на 320 мест в 5 микрорайоне г.Нефтеюганска</t>
  </si>
  <si>
    <t>0210242110</t>
  </si>
  <si>
    <t>«Здание детского сада № 7» (благоустройство территории), расположенного по адресу г. Нефтеюганск, мкр-н 6, здание 64</t>
  </si>
  <si>
    <t>ИТОГО</t>
  </si>
  <si>
    <t xml:space="preserve">ИТОГО </t>
  </si>
  <si>
    <t>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</si>
  <si>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</t>
  </si>
  <si>
    <t>02101S2480.</t>
  </si>
  <si>
    <t>Кассовый расход (в рублях)</t>
  </si>
  <si>
    <t xml:space="preserve">ВСЕГО </t>
  </si>
  <si>
    <t>0210153030.</t>
  </si>
  <si>
    <t>0210182480.</t>
  </si>
  <si>
    <t>Строительство и реконструкция объектов муниципальной собственности</t>
  </si>
  <si>
    <t>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 за счет средств бюджета автономного округа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</si>
  <si>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</si>
  <si>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Детский сад-ясли на 310 мест (наружное освещение территории)</t>
  </si>
  <si>
    <t>Итого 1.4</t>
  </si>
  <si>
    <t>Итого 1.3</t>
  </si>
  <si>
    <t>Итого 1.5</t>
  </si>
  <si>
    <t>0220184305</t>
  </si>
  <si>
    <t>0250102400</t>
  </si>
  <si>
    <t>0260199990</t>
  </si>
  <si>
    <t>Средняя общеобразовательная школа в 17 микрорайоне г.Нефтеюганска (Общеобразовательная организация с углубленным изучением отдельных предметов с универсальной безбарьерной средой)</t>
  </si>
  <si>
    <t>Обеспечение организации и проведения государственной итоговой аттестации (показатель №№ 3, 4)</t>
  </si>
  <si>
    <t>Социальная поддержка для граждан, заключивших договор о целевом обучении по программе высшего образования в высших учебных заведениях Ханты-Мансийского автономного округа-Югры по педагогическим специальностям (показатель № 20)</t>
  </si>
  <si>
    <t>Обеспечение выполнения функции управления и контроля в сфере образования и молодёжной политики (показатель №№ 14,15,16,17,18,23)</t>
  </si>
  <si>
    <t>Подпрограмма I. «Общее образование. Дополнительное образование детей»</t>
  </si>
  <si>
    <t>Подпрограмма III. «Отдых и оздоровление детей в каникулярное время»</t>
  </si>
  <si>
    <t>Подпрограмма IV. «Молодёжь Нефтеюганска»</t>
  </si>
  <si>
    <t>Итого 4.1</t>
  </si>
  <si>
    <t>проверка</t>
  </si>
  <si>
    <t>021E1S2690</t>
  </si>
  <si>
    <t>МКУ</t>
  </si>
  <si>
    <t>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 (показатель № 19)</t>
  </si>
  <si>
    <t>Иные межбюджетные трансферты на обеспечение начисления районного коэффициента до размера 70 процентов, установленного в Ханты-Мансийском автономном округе -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организаций, предоставляемого за счет средств федерального бюджета</t>
  </si>
  <si>
    <t>На организацию бесплатного горячего питания обучающихся, получающих начальное общее образование в муниципальных образовательных организациях за счет средств местного бюджета, за счет средств бюджета автономного округа, за счет средств федерального бюджета</t>
  </si>
  <si>
    <t>02101L3040</t>
  </si>
  <si>
    <t>МБДОУ "Детский сад №20 "Золушка" (наружное освещение территории)</t>
  </si>
  <si>
    <t>МБДОУ "Детский сад №10 "Гусельки" (наружное освещение территории)(1корпус)</t>
  </si>
  <si>
    <t>МБДОУ "Детский сад №10 "Гусельки" (наружное освещение территории)(2корпус)</t>
  </si>
  <si>
    <t>Детский сад-ясли на 310 мест (наружное освещение территории) авторский надзор</t>
  </si>
  <si>
    <t>ПИР «Учебный корпус» МБОУ «Средняя общеобразовательная школа №5 «Многопрофильная» (Общеобразовательная организация с универсальной безбарьерной средой), расположенный по адресу: г.Нефтеюганск, микрорайон 2</t>
  </si>
  <si>
    <t>Выполнение работ по ремонту МБДОУ «Детский сад №25 «Ромашка» (авторский надзор)</t>
  </si>
  <si>
    <t>ПЛАН 2021 год (в рублях)</t>
  </si>
  <si>
    <t>% исполнения к годовому плану 2021 года</t>
  </si>
  <si>
    <t>0210185040.</t>
  </si>
  <si>
    <t>Итого 5.2</t>
  </si>
  <si>
    <t>0210553030</t>
  </si>
  <si>
    <t>1.6.</t>
  </si>
  <si>
    <t>Итого 1.6</t>
  </si>
  <si>
    <t>02106L3040</t>
  </si>
  <si>
    <t>Обеспечение предоставления дошкольного, общего, дополнительного образования (показатель №№ 1,2,5,7,8,21,22,23)</t>
  </si>
  <si>
    <t>Ежемесячное денежное вознаграждение за классное руководство педагогическим работникам муниципальных образовательных организаций (показатель № 24)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</si>
  <si>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 (показатель № 25)</t>
  </si>
  <si>
    <t xml:space="preserve">Обеспечение функционирования казённого учреждения (показатель №№ 14,15,16,17,18,23)
</t>
  </si>
  <si>
    <t>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 за счет средств окружного бюджета</t>
  </si>
  <si>
    <t>На создание новых мест в образовательных организациях различных типов для реализации дополнительных общеразвивающих программ всех направленностей за счет средств местного бюджета, бюджета автономного округа и федерального бюджета</t>
  </si>
  <si>
    <t>021E254910</t>
  </si>
  <si>
    <t>Региональный проект «Успех каждого ребенка» (показатель № 8)</t>
  </si>
  <si>
    <t>Итого 1.7</t>
  </si>
  <si>
    <t>1.7.</t>
  </si>
  <si>
    <t>пр 1</t>
  </si>
  <si>
    <t>пр 4</t>
  </si>
  <si>
    <t xml:space="preserve">ДО и МП    без внебюджета       </t>
  </si>
  <si>
    <t>ПИР "Нежилое строение гаража" (здание мастерских МБОУ «СОШ №10»)</t>
  </si>
  <si>
    <t>Строительство и реконструкция дошкольных образовательных, общеобразовательных организаций, организаций для отдыха и оздоровления детей, организаций, реализующих образовательно-молодежные проекты за счет средств бюджета автономного округа</t>
  </si>
  <si>
    <t>Строительство и реконструкция дошкольных образовательных, общеобразовательных организаций, организаций для отдыха и оздоровления детей, организаций, реализующих образовательно-молодежные проекты</t>
  </si>
  <si>
    <t>Детский сад на 300 мест в 16 микрорайоне г.Нефтеюганска</t>
  </si>
  <si>
    <t>0210282030</t>
  </si>
  <si>
    <t>02102S2030</t>
  </si>
  <si>
    <t>пр 5</t>
  </si>
  <si>
    <t>Развитие материально-технической базы образовательных организаций (показатель №№ 6,22)</t>
  </si>
  <si>
    <t>Региональный проект «Современная школа» (показатель №№ 6,22)</t>
  </si>
  <si>
    <t>ПЛАН на 1 полугодие 2021 года (рублей)</t>
  </si>
  <si>
    <t>% исполнения к плану 1 полугодия 2021 года</t>
  </si>
  <si>
    <t>Здание детского сада №25 (наружное освещение территории), расположенного по адресу: г.Нефтеюганск, мкр-н 12, здание №22</t>
  </si>
  <si>
    <t>"Здание детского сада №7" (благоустройство территории), расположенного по адресу г.Нефтеюганск, мкр-н 6, здание 64 (Ограждение)</t>
  </si>
  <si>
    <t>"Здание детского сада №25" (благоустройство территории), расположенного по адресу: г.Нефтеюганск, мкр-н 12, здание №22</t>
  </si>
  <si>
    <t>Отчёт о ходе исполнения комплексного плана (сетевого графика) по реализации муниципальной программы города Нефтеюганска "Развитие образования и молодёжной политики в городе Нефтеюганске" на 31.08.2021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</si>
</sst>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#,##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Arial Cyr"/>
    </font>
    <font>
      <b/>
      <sz val="11"/>
      <name val="Calibri"/>
      <family val="2"/>
      <scheme val="minor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Calibri"/>
      <family val="2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C00000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1"/>
      <color rgb="FFC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6">
    <xf numFmtId="0" fontId="0" fillId="0" borderId="0"/>
    <xf numFmtId="0" fontId="9" fillId="0" borderId="0"/>
    <xf numFmtId="164" fontId="10" fillId="0" borderId="0" applyFont="0" applyFill="0" applyBorder="0" applyAlignment="0" applyProtection="0"/>
    <xf numFmtId="0" fontId="11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43" fontId="28" fillId="0" borderId="0" applyFont="0" applyFill="0" applyBorder="0" applyAlignment="0" applyProtection="0"/>
  </cellStyleXfs>
  <cellXfs count="598">
    <xf numFmtId="0" fontId="0" fillId="0" borderId="0" xfId="0"/>
    <xf numFmtId="0" fontId="16" fillId="0" borderId="21" xfId="0" applyFont="1" applyFill="1" applyBorder="1" applyAlignment="1">
      <alignment horizontal="left" vertical="center" wrapText="1"/>
    </xf>
    <xf numFmtId="4" fontId="16" fillId="0" borderId="1" xfId="0" applyNumberFormat="1" applyFont="1" applyFill="1" applyBorder="1" applyAlignment="1">
      <alignment horizontal="center" vertical="center"/>
    </xf>
    <xf numFmtId="165" fontId="16" fillId="0" borderId="13" xfId="0" applyNumberFormat="1" applyFont="1" applyFill="1" applyBorder="1" applyAlignment="1" applyProtection="1">
      <alignment horizontal="center" vertical="center"/>
    </xf>
    <xf numFmtId="4" fontId="16" fillId="0" borderId="35" xfId="0" applyNumberFormat="1" applyFont="1" applyFill="1" applyBorder="1" applyAlignment="1">
      <alignment horizontal="center" vertical="center"/>
    </xf>
    <xf numFmtId="4" fontId="16" fillId="0" borderId="13" xfId="0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3" fontId="16" fillId="0" borderId="35" xfId="0" applyNumberFormat="1" applyFont="1" applyFill="1" applyBorder="1" applyAlignment="1">
      <alignment horizontal="center" vertical="center"/>
    </xf>
    <xf numFmtId="3" fontId="16" fillId="0" borderId="13" xfId="0" applyNumberFormat="1" applyFont="1" applyFill="1" applyBorder="1" applyAlignment="1">
      <alignment horizontal="center" vertical="center"/>
    </xf>
    <xf numFmtId="3" fontId="16" fillId="0" borderId="58" xfId="0" applyNumberFormat="1" applyFont="1" applyFill="1" applyBorder="1" applyAlignment="1">
      <alignment horizontal="center" vertical="center"/>
    </xf>
    <xf numFmtId="49" fontId="16" fillId="0" borderId="35" xfId="0" applyNumberFormat="1" applyFont="1" applyFill="1" applyBorder="1" applyAlignment="1">
      <alignment horizontal="center" vertical="center" wrapText="1"/>
    </xf>
    <xf numFmtId="49" fontId="16" fillId="0" borderId="47" xfId="0" applyNumberFormat="1" applyFont="1" applyFill="1" applyBorder="1" applyAlignment="1">
      <alignment horizontal="center" vertical="center" wrapText="1"/>
    </xf>
    <xf numFmtId="0" fontId="16" fillId="0" borderId="35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6" fillId="0" borderId="40" xfId="0" applyNumberFormat="1" applyFont="1" applyFill="1" applyBorder="1" applyAlignment="1">
      <alignment horizontal="center" vertical="center" wrapText="1"/>
    </xf>
    <xf numFmtId="49" fontId="16" fillId="0" borderId="36" xfId="0" applyNumberFormat="1" applyFont="1" applyFill="1" applyBorder="1" applyAlignment="1">
      <alignment horizontal="center" vertical="center" wrapText="1"/>
    </xf>
    <xf numFmtId="4" fontId="16" fillId="0" borderId="55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49" fontId="16" fillId="0" borderId="9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center" vertical="center" wrapText="1"/>
    </xf>
    <xf numFmtId="49" fontId="26" fillId="0" borderId="0" xfId="0" applyNumberFormat="1" applyFont="1" applyFill="1" applyAlignment="1">
      <alignment horizontal="center"/>
    </xf>
    <xf numFmtId="4" fontId="16" fillId="0" borderId="2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/>
    </xf>
    <xf numFmtId="4" fontId="16" fillId="0" borderId="16" xfId="0" applyNumberFormat="1" applyFont="1" applyFill="1" applyBorder="1" applyAlignment="1">
      <alignment horizontal="center" vertical="center" wrapText="1"/>
    </xf>
    <xf numFmtId="4" fontId="16" fillId="0" borderId="12" xfId="0" applyNumberFormat="1" applyFont="1" applyFill="1" applyBorder="1" applyAlignment="1">
      <alignment horizontal="center" vertical="center" wrapText="1"/>
    </xf>
    <xf numFmtId="4" fontId="16" fillId="0" borderId="5" xfId="0" applyNumberFormat="1" applyFont="1" applyFill="1" applyBorder="1" applyAlignment="1">
      <alignment horizontal="center" vertical="center" wrapText="1"/>
    </xf>
    <xf numFmtId="3" fontId="16" fillId="0" borderId="19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4" fontId="13" fillId="0" borderId="62" xfId="0" applyNumberFormat="1" applyFont="1" applyFill="1" applyBorder="1" applyAlignment="1">
      <alignment horizontal="center" vertical="center" wrapText="1"/>
    </xf>
    <xf numFmtId="4" fontId="13" fillId="0" borderId="67" xfId="0" applyNumberFormat="1" applyFont="1" applyFill="1" applyBorder="1" applyAlignment="1">
      <alignment horizontal="center" vertical="center" wrapText="1"/>
    </xf>
    <xf numFmtId="4" fontId="13" fillId="0" borderId="41" xfId="0" applyNumberFormat="1" applyFont="1" applyFill="1" applyBorder="1" applyAlignment="1">
      <alignment horizontal="center" vertical="center"/>
    </xf>
    <xf numFmtId="3" fontId="13" fillId="0" borderId="8" xfId="0" applyNumberFormat="1" applyFont="1" applyFill="1" applyBorder="1" applyAlignment="1">
      <alignment horizontal="center" vertical="center"/>
    </xf>
    <xf numFmtId="3" fontId="13" fillId="0" borderId="33" xfId="0" applyNumberFormat="1" applyFont="1" applyFill="1" applyBorder="1" applyAlignment="1">
      <alignment horizontal="center" vertical="center"/>
    </xf>
    <xf numFmtId="3" fontId="13" fillId="0" borderId="18" xfId="0" applyNumberFormat="1" applyFont="1" applyFill="1" applyBorder="1" applyAlignment="1">
      <alignment horizontal="center" vertical="center"/>
    </xf>
    <xf numFmtId="3" fontId="13" fillId="0" borderId="19" xfId="0" applyNumberFormat="1" applyFont="1" applyFill="1" applyBorder="1" applyAlignment="1">
      <alignment horizontal="center" vertical="center"/>
    </xf>
    <xf numFmtId="3" fontId="13" fillId="0" borderId="20" xfId="0" applyNumberFormat="1" applyFont="1" applyFill="1" applyBorder="1" applyAlignment="1">
      <alignment horizontal="center" vertical="center"/>
    </xf>
    <xf numFmtId="4" fontId="15" fillId="0" borderId="0" xfId="0" applyNumberFormat="1" applyFont="1" applyFill="1" applyBorder="1" applyAlignment="1">
      <alignment horizontal="center"/>
    </xf>
    <xf numFmtId="4" fontId="16" fillId="0" borderId="21" xfId="0" applyNumberFormat="1" applyFont="1" applyFill="1" applyBorder="1" applyAlignment="1">
      <alignment horizontal="center" vertical="center" wrapText="1"/>
    </xf>
    <xf numFmtId="4" fontId="16" fillId="0" borderId="35" xfId="0" applyNumberFormat="1" applyFont="1" applyFill="1" applyBorder="1" applyAlignment="1">
      <alignment horizontal="center" vertical="center" wrapText="1"/>
    </xf>
    <xf numFmtId="4" fontId="16" fillId="0" borderId="13" xfId="0" applyNumberFormat="1" applyFont="1" applyFill="1" applyBorder="1" applyAlignment="1">
      <alignment horizontal="center" vertical="center" wrapText="1"/>
    </xf>
    <xf numFmtId="4" fontId="16" fillId="0" borderId="47" xfId="0" applyNumberFormat="1" applyFont="1" applyFill="1" applyBorder="1" applyAlignment="1">
      <alignment horizontal="center" vertical="center" wrapText="1"/>
    </xf>
    <xf numFmtId="4" fontId="16" fillId="0" borderId="26" xfId="0" applyNumberFormat="1" applyFont="1" applyFill="1" applyBorder="1" applyAlignment="1">
      <alignment horizontal="center" vertical="center" wrapText="1"/>
    </xf>
    <xf numFmtId="4" fontId="16" fillId="0" borderId="30" xfId="0" applyNumberFormat="1" applyFont="1" applyFill="1" applyBorder="1" applyAlignment="1">
      <alignment horizontal="center" vertical="center"/>
    </xf>
    <xf numFmtId="3" fontId="16" fillId="0" borderId="7" xfId="0" applyNumberFormat="1" applyFont="1" applyFill="1" applyBorder="1" applyAlignment="1">
      <alignment horizontal="center" vertical="center"/>
    </xf>
    <xf numFmtId="4" fontId="16" fillId="0" borderId="28" xfId="0" applyNumberFormat="1" applyFont="1" applyFill="1" applyBorder="1" applyAlignment="1">
      <alignment horizontal="center" vertical="center"/>
    </xf>
    <xf numFmtId="3" fontId="13" fillId="0" borderId="15" xfId="0" applyNumberFormat="1" applyFont="1" applyFill="1" applyBorder="1" applyAlignment="1">
      <alignment horizontal="center" vertical="center"/>
    </xf>
    <xf numFmtId="4" fontId="16" fillId="0" borderId="34" xfId="0" applyNumberFormat="1" applyFont="1" applyFill="1" applyBorder="1" applyAlignment="1">
      <alignment horizontal="center" vertical="center" wrapText="1"/>
    </xf>
    <xf numFmtId="4" fontId="16" fillId="0" borderId="5" xfId="0" applyNumberFormat="1" applyFont="1" applyFill="1" applyBorder="1" applyAlignment="1">
      <alignment horizontal="center" vertical="center"/>
    </xf>
    <xf numFmtId="4" fontId="16" fillId="0" borderId="39" xfId="0" applyNumberFormat="1" applyFont="1" applyFill="1" applyBorder="1" applyAlignment="1">
      <alignment horizontal="center" vertical="center"/>
    </xf>
    <xf numFmtId="4" fontId="16" fillId="0" borderId="37" xfId="0" applyNumberFormat="1" applyFont="1" applyFill="1" applyBorder="1" applyAlignment="1">
      <alignment horizontal="center" vertical="center"/>
    </xf>
    <xf numFmtId="4" fontId="16" fillId="0" borderId="4" xfId="0" applyNumberFormat="1" applyFont="1" applyFill="1" applyBorder="1" applyAlignment="1">
      <alignment horizontal="center" vertical="center"/>
    </xf>
    <xf numFmtId="3" fontId="16" fillId="0" borderId="3" xfId="0" applyNumberFormat="1" applyFont="1" applyFill="1" applyBorder="1" applyAlignment="1">
      <alignment horizontal="center" vertical="center" wrapText="1"/>
    </xf>
    <xf numFmtId="4" fontId="13" fillId="0" borderId="20" xfId="0" applyNumberFormat="1" applyFont="1" applyFill="1" applyBorder="1" applyAlignment="1">
      <alignment horizontal="center" vertical="center"/>
    </xf>
    <xf numFmtId="4" fontId="16" fillId="0" borderId="47" xfId="0" applyNumberFormat="1" applyFont="1" applyFill="1" applyBorder="1" applyAlignment="1">
      <alignment horizontal="center" vertical="center"/>
    </xf>
    <xf numFmtId="4" fontId="16" fillId="0" borderId="0" xfId="0" applyNumberFormat="1" applyFont="1" applyFill="1" applyBorder="1" applyAlignment="1">
      <alignment horizontal="center" vertical="center"/>
    </xf>
    <xf numFmtId="3" fontId="16" fillId="0" borderId="39" xfId="0" applyNumberFormat="1" applyFont="1" applyFill="1" applyBorder="1" applyAlignment="1">
      <alignment horizontal="center" vertical="center"/>
    </xf>
    <xf numFmtId="3" fontId="16" fillId="0" borderId="3" xfId="0" applyNumberFormat="1" applyFont="1" applyFill="1" applyBorder="1" applyAlignment="1">
      <alignment horizontal="center" vertical="center"/>
    </xf>
    <xf numFmtId="4" fontId="16" fillId="0" borderId="21" xfId="0" applyNumberFormat="1" applyFont="1" applyFill="1" applyBorder="1" applyAlignment="1">
      <alignment horizontal="left" vertical="top" wrapText="1"/>
    </xf>
    <xf numFmtId="4" fontId="16" fillId="0" borderId="58" xfId="0" applyNumberFormat="1" applyFont="1" applyFill="1" applyBorder="1" applyAlignment="1">
      <alignment horizontal="center" vertical="center" wrapText="1"/>
    </xf>
    <xf numFmtId="4" fontId="16" fillId="0" borderId="42" xfId="0" applyNumberFormat="1" applyFont="1" applyFill="1" applyBorder="1" applyAlignment="1">
      <alignment horizontal="center" vertical="center" wrapText="1"/>
    </xf>
    <xf numFmtId="4" fontId="13" fillId="0" borderId="18" xfId="0" applyNumberFormat="1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wrapText="1"/>
    </xf>
    <xf numFmtId="4" fontId="16" fillId="0" borderId="53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center" vertical="center"/>
    </xf>
    <xf numFmtId="4" fontId="16" fillId="0" borderId="24" xfId="0" applyNumberFormat="1" applyFont="1" applyFill="1" applyBorder="1" applyAlignment="1">
      <alignment horizontal="center" vertical="center"/>
    </xf>
    <xf numFmtId="0" fontId="14" fillId="0" borderId="0" xfId="0" applyFont="1" applyFill="1" applyBorder="1"/>
    <xf numFmtId="0" fontId="14" fillId="0" borderId="0" xfId="0" applyFont="1" applyFill="1"/>
    <xf numFmtId="0" fontId="21" fillId="0" borderId="6" xfId="0" applyFont="1" applyFill="1" applyBorder="1" applyAlignment="1">
      <alignment horizontal="center" vertical="center" wrapText="1"/>
    </xf>
    <xf numFmtId="0" fontId="19" fillId="0" borderId="0" xfId="0" applyFont="1" applyFill="1" applyBorder="1"/>
    <xf numFmtId="0" fontId="19" fillId="0" borderId="0" xfId="0" applyFont="1" applyFill="1"/>
    <xf numFmtId="0" fontId="21" fillId="0" borderId="31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34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16" fillId="0" borderId="67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3" fillId="0" borderId="0" xfId="0" applyFont="1" applyFill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13" fillId="0" borderId="67" xfId="0" applyFont="1" applyFill="1" applyBorder="1" applyAlignment="1">
      <alignment horizontal="center" vertical="center" wrapText="1"/>
    </xf>
    <xf numFmtId="165" fontId="15" fillId="0" borderId="0" xfId="0" applyNumberFormat="1" applyFont="1" applyFill="1" applyBorder="1" applyAlignment="1">
      <alignment horizontal="center"/>
    </xf>
    <xf numFmtId="165" fontId="19" fillId="0" borderId="0" xfId="0" applyNumberFormat="1" applyFont="1" applyFill="1" applyBorder="1" applyAlignment="1">
      <alignment horizontal="center"/>
    </xf>
    <xf numFmtId="4" fontId="16" fillId="0" borderId="7" xfId="0" applyNumberFormat="1" applyFont="1" applyFill="1" applyBorder="1" applyAlignment="1">
      <alignment horizontal="center" vertical="center"/>
    </xf>
    <xf numFmtId="3" fontId="16" fillId="0" borderId="9" xfId="0" applyNumberFormat="1" applyFont="1" applyFill="1" applyBorder="1" applyAlignment="1">
      <alignment horizontal="center" vertical="center"/>
    </xf>
    <xf numFmtId="4" fontId="16" fillId="0" borderId="45" xfId="0" applyNumberFormat="1" applyFont="1" applyFill="1" applyBorder="1" applyAlignment="1">
      <alignment horizontal="center" vertical="center"/>
    </xf>
    <xf numFmtId="4" fontId="16" fillId="0" borderId="22" xfId="0" applyNumberFormat="1" applyFont="1" applyFill="1" applyBorder="1" applyAlignment="1">
      <alignment horizontal="left" vertical="top" wrapText="1"/>
    </xf>
    <xf numFmtId="4" fontId="16" fillId="0" borderId="3" xfId="0" applyNumberFormat="1" applyFont="1" applyFill="1" applyBorder="1" applyAlignment="1">
      <alignment horizontal="center" vertical="center"/>
    </xf>
    <xf numFmtId="4" fontId="16" fillId="0" borderId="26" xfId="0" applyNumberFormat="1" applyFont="1" applyFill="1" applyBorder="1" applyAlignment="1">
      <alignment horizontal="center" vertical="center"/>
    </xf>
    <xf numFmtId="165" fontId="16" fillId="0" borderId="1" xfId="0" applyNumberFormat="1" applyFont="1" applyFill="1" applyBorder="1" applyAlignment="1" applyProtection="1">
      <alignment horizontal="center" vertical="center" wrapText="1"/>
    </xf>
    <xf numFmtId="4" fontId="16" fillId="0" borderId="22" xfId="0" applyNumberFormat="1" applyFont="1" applyFill="1" applyBorder="1" applyAlignment="1">
      <alignment horizontal="center" vertical="center" wrapText="1"/>
    </xf>
    <xf numFmtId="4" fontId="16" fillId="0" borderId="3" xfId="0" applyNumberFormat="1" applyFont="1" applyFill="1" applyBorder="1" applyAlignment="1">
      <alignment horizontal="center" vertical="center" wrapText="1"/>
    </xf>
    <xf numFmtId="4" fontId="16" fillId="0" borderId="27" xfId="0" applyNumberFormat="1" applyFont="1" applyFill="1" applyBorder="1" applyAlignment="1">
      <alignment horizontal="center" vertical="center"/>
    </xf>
    <xf numFmtId="3" fontId="16" fillId="0" borderId="16" xfId="0" applyNumberFormat="1" applyFont="1" applyFill="1" applyBorder="1" applyAlignment="1">
      <alignment horizontal="center" vertical="center"/>
    </xf>
    <xf numFmtId="4" fontId="16" fillId="0" borderId="34" xfId="0" applyNumberFormat="1" applyFont="1" applyFill="1" applyBorder="1" applyAlignment="1">
      <alignment horizontal="center" vertical="center"/>
    </xf>
    <xf numFmtId="4" fontId="13" fillId="0" borderId="19" xfId="0" applyNumberFormat="1" applyFont="1" applyFill="1" applyBorder="1" applyAlignment="1">
      <alignment horizontal="center" vertical="center"/>
    </xf>
    <xf numFmtId="4" fontId="13" fillId="0" borderId="38" xfId="0" applyNumberFormat="1" applyFont="1" applyFill="1" applyBorder="1" applyAlignment="1">
      <alignment horizontal="center" vertical="center"/>
    </xf>
    <xf numFmtId="3" fontId="13" fillId="0" borderId="38" xfId="0" applyNumberFormat="1" applyFont="1" applyFill="1" applyBorder="1" applyAlignment="1">
      <alignment horizontal="center" vertical="center"/>
    </xf>
    <xf numFmtId="4" fontId="13" fillId="0" borderId="33" xfId="0" applyNumberFormat="1" applyFont="1" applyFill="1" applyBorder="1" applyAlignment="1">
      <alignment horizontal="center" vertical="center"/>
    </xf>
    <xf numFmtId="4" fontId="13" fillId="0" borderId="31" xfId="0" applyNumberFormat="1" applyFont="1" applyFill="1" applyBorder="1" applyAlignment="1">
      <alignment horizontal="center" vertical="center"/>
    </xf>
    <xf numFmtId="3" fontId="13" fillId="0" borderId="16" xfId="0" applyNumberFormat="1" applyFont="1" applyFill="1" applyBorder="1" applyAlignment="1">
      <alignment horizontal="center" vertical="center"/>
    </xf>
    <xf numFmtId="4" fontId="13" fillId="0" borderId="34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3" fontId="16" fillId="0" borderId="5" xfId="0" applyNumberFormat="1" applyFont="1" applyFill="1" applyBorder="1" applyAlignment="1">
      <alignment horizontal="center" vertical="center" wrapText="1"/>
    </xf>
    <xf numFmtId="4" fontId="13" fillId="0" borderId="23" xfId="0" applyNumberFormat="1" applyFont="1" applyFill="1" applyBorder="1" applyAlignment="1">
      <alignment horizontal="center" vertical="center" wrapText="1"/>
    </xf>
    <xf numFmtId="165" fontId="14" fillId="0" borderId="0" xfId="0" applyNumberFormat="1" applyFont="1" applyFill="1" applyBorder="1" applyAlignment="1">
      <alignment horizontal="center"/>
    </xf>
    <xf numFmtId="4" fontId="25" fillId="0" borderId="0" xfId="0" applyNumberFormat="1" applyFont="1" applyFill="1" applyBorder="1" applyAlignment="1">
      <alignment horizontal="center"/>
    </xf>
    <xf numFmtId="4" fontId="13" fillId="0" borderId="59" xfId="0" applyNumberFormat="1" applyFont="1" applyFill="1" applyBorder="1" applyAlignment="1">
      <alignment vertical="center" wrapText="1"/>
    </xf>
    <xf numFmtId="4" fontId="13" fillId="0" borderId="56" xfId="0" applyNumberFormat="1" applyFont="1" applyFill="1" applyBorder="1" applyAlignment="1">
      <alignment vertical="center" wrapText="1"/>
    </xf>
    <xf numFmtId="4" fontId="16" fillId="0" borderId="38" xfId="0" applyNumberFormat="1" applyFont="1" applyFill="1" applyBorder="1" applyAlignment="1">
      <alignment horizontal="center" vertical="center"/>
    </xf>
    <xf numFmtId="3" fontId="16" fillId="0" borderId="38" xfId="0" applyNumberFormat="1" applyFont="1" applyFill="1" applyBorder="1" applyAlignment="1">
      <alignment horizontal="center" vertical="center"/>
    </xf>
    <xf numFmtId="4" fontId="16" fillId="0" borderId="33" xfId="0" applyNumberFormat="1" applyFont="1" applyFill="1" applyBorder="1" applyAlignment="1">
      <alignment horizontal="center" vertical="center"/>
    </xf>
    <xf numFmtId="4" fontId="16" fillId="0" borderId="31" xfId="0" applyNumberFormat="1" applyFont="1" applyFill="1" applyBorder="1" applyAlignment="1">
      <alignment horizontal="left" vertical="top" wrapText="1"/>
    </xf>
    <xf numFmtId="4" fontId="16" fillId="0" borderId="12" xfId="0" applyNumberFormat="1" applyFont="1" applyFill="1" applyBorder="1" applyAlignment="1">
      <alignment horizontal="center" vertical="center"/>
    </xf>
    <xf numFmtId="4" fontId="12" fillId="0" borderId="37" xfId="0" applyNumberFormat="1" applyFont="1" applyFill="1" applyBorder="1" applyAlignment="1">
      <alignment horizontal="center" vertical="center" wrapText="1"/>
    </xf>
    <xf numFmtId="4" fontId="13" fillId="0" borderId="30" xfId="0" applyNumberFormat="1" applyFont="1" applyFill="1" applyBorder="1" applyAlignment="1">
      <alignment horizontal="center" vertical="center" wrapText="1"/>
    </xf>
    <xf numFmtId="4" fontId="13" fillId="0" borderId="62" xfId="0" applyNumberFormat="1" applyFont="1" applyFill="1" applyBorder="1" applyAlignment="1">
      <alignment vertical="center" wrapText="1"/>
    </xf>
    <xf numFmtId="3" fontId="16" fillId="0" borderId="5" xfId="0" applyNumberFormat="1" applyFont="1" applyFill="1" applyBorder="1" applyAlignment="1">
      <alignment horizontal="center" vertical="center"/>
    </xf>
    <xf numFmtId="4" fontId="13" fillId="0" borderId="18" xfId="0" applyNumberFormat="1" applyFont="1" applyFill="1" applyBorder="1" applyAlignment="1">
      <alignment horizontal="center" vertical="center" wrapText="1"/>
    </xf>
    <xf numFmtId="3" fontId="13" fillId="0" borderId="41" xfId="0" applyNumberFormat="1" applyFont="1" applyFill="1" applyBorder="1" applyAlignment="1">
      <alignment horizontal="center" vertical="center"/>
    </xf>
    <xf numFmtId="4" fontId="16" fillId="0" borderId="9" xfId="0" applyNumberFormat="1" applyFont="1" applyFill="1" applyBorder="1" applyAlignment="1">
      <alignment horizontal="center" vertical="center"/>
    </xf>
    <xf numFmtId="4" fontId="16" fillId="0" borderId="74" xfId="0" applyNumberFormat="1" applyFont="1" applyFill="1" applyBorder="1" applyAlignment="1">
      <alignment horizontal="center" vertical="center" wrapText="1"/>
    </xf>
    <xf numFmtId="3" fontId="16" fillId="0" borderId="50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4" fontId="13" fillId="0" borderId="15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4" fontId="13" fillId="0" borderId="0" xfId="0" applyNumberFormat="1" applyFont="1" applyFill="1" applyBorder="1" applyAlignment="1">
      <alignment horizontal="center" vertical="center"/>
    </xf>
    <xf numFmtId="4" fontId="13" fillId="0" borderId="25" xfId="0" applyNumberFormat="1" applyFont="1" applyFill="1" applyBorder="1" applyAlignment="1">
      <alignment horizontal="center" vertical="center"/>
    </xf>
    <xf numFmtId="4" fontId="13" fillId="0" borderId="16" xfId="0" applyNumberFormat="1" applyFont="1" applyFill="1" applyBorder="1" applyAlignment="1">
      <alignment horizontal="center" vertical="center"/>
    </xf>
    <xf numFmtId="4" fontId="13" fillId="0" borderId="4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4" fontId="16" fillId="0" borderId="23" xfId="0" applyNumberFormat="1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left" vertical="center" wrapText="1"/>
    </xf>
    <xf numFmtId="4" fontId="13" fillId="0" borderId="51" xfId="0" applyNumberFormat="1" applyFont="1" applyFill="1" applyBorder="1" applyAlignment="1">
      <alignment horizontal="center" vertical="center" wrapText="1"/>
    </xf>
    <xf numFmtId="4" fontId="18" fillId="0" borderId="26" xfId="0" applyNumberFormat="1" applyFont="1" applyFill="1" applyBorder="1" applyAlignment="1" applyProtection="1">
      <alignment horizontal="center" vertical="center" wrapText="1"/>
    </xf>
    <xf numFmtId="166" fontId="13" fillId="0" borderId="41" xfId="0" applyNumberFormat="1" applyFont="1" applyFill="1" applyBorder="1" applyAlignment="1">
      <alignment horizontal="center" vertical="center"/>
    </xf>
    <xf numFmtId="166" fontId="13" fillId="0" borderId="19" xfId="0" applyNumberFormat="1" applyFont="1" applyFill="1" applyBorder="1" applyAlignment="1">
      <alignment horizontal="center" vertical="center"/>
    </xf>
    <xf numFmtId="166" fontId="16" fillId="0" borderId="40" xfId="0" applyNumberFormat="1" applyFont="1" applyFill="1" applyBorder="1" applyAlignment="1">
      <alignment horizontal="center" vertical="center"/>
    </xf>
    <xf numFmtId="4" fontId="16" fillId="0" borderId="54" xfId="0" applyNumberFormat="1" applyFont="1" applyFill="1" applyBorder="1" applyAlignment="1">
      <alignment horizontal="center" vertical="center"/>
    </xf>
    <xf numFmtId="4" fontId="16" fillId="0" borderId="40" xfId="0" applyNumberFormat="1" applyFont="1" applyFill="1" applyBorder="1" applyAlignment="1">
      <alignment horizontal="center" vertical="center"/>
    </xf>
    <xf numFmtId="4" fontId="16" fillId="0" borderId="14" xfId="0" applyNumberFormat="1" applyFont="1" applyFill="1" applyBorder="1" applyAlignment="1">
      <alignment horizontal="center" vertical="center"/>
    </xf>
    <xf numFmtId="4" fontId="13" fillId="0" borderId="8" xfId="0" applyNumberFormat="1" applyFont="1" applyFill="1" applyBorder="1" applyAlignment="1">
      <alignment horizontal="center" vertical="center"/>
    </xf>
    <xf numFmtId="4" fontId="13" fillId="0" borderId="6" xfId="0" applyNumberFormat="1" applyFont="1" applyFill="1" applyBorder="1" applyAlignment="1">
      <alignment horizontal="center" vertical="center"/>
    </xf>
    <xf numFmtId="4" fontId="13" fillId="0" borderId="10" xfId="0" applyNumberFormat="1" applyFont="1" applyFill="1" applyBorder="1" applyAlignment="1">
      <alignment horizontal="center" vertical="center"/>
    </xf>
    <xf numFmtId="4" fontId="13" fillId="0" borderId="30" xfId="0" applyNumberFormat="1" applyFont="1" applyFill="1" applyBorder="1" applyAlignment="1">
      <alignment horizontal="center" vertical="center"/>
    </xf>
    <xf numFmtId="4" fontId="13" fillId="0" borderId="7" xfId="0" applyNumberFormat="1" applyFont="1" applyFill="1" applyBorder="1" applyAlignment="1">
      <alignment horizontal="center" vertical="center"/>
    </xf>
    <xf numFmtId="4" fontId="13" fillId="0" borderId="28" xfId="0" applyNumberFormat="1" applyFont="1" applyFill="1" applyBorder="1" applyAlignment="1">
      <alignment horizontal="center" vertical="center"/>
    </xf>
    <xf numFmtId="4" fontId="14" fillId="0" borderId="0" xfId="0" applyNumberFormat="1" applyFont="1" applyFill="1" applyBorder="1" applyAlignment="1">
      <alignment horizontal="center"/>
    </xf>
    <xf numFmtId="0" fontId="13" fillId="0" borderId="70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/>
    </xf>
    <xf numFmtId="4" fontId="14" fillId="0" borderId="13" xfId="0" applyNumberFormat="1" applyFont="1" applyFill="1" applyBorder="1" applyAlignment="1">
      <alignment horizontal="center"/>
    </xf>
    <xf numFmtId="3" fontId="14" fillId="0" borderId="1" xfId="0" applyNumberFormat="1" applyFont="1" applyFill="1" applyBorder="1" applyAlignment="1">
      <alignment horizontal="center"/>
    </xf>
    <xf numFmtId="4" fontId="13" fillId="0" borderId="50" xfId="0" applyNumberFormat="1" applyFont="1" applyFill="1" applyBorder="1" applyAlignment="1">
      <alignment horizontal="center" vertical="center"/>
    </xf>
    <xf numFmtId="4" fontId="13" fillId="0" borderId="21" xfId="0" applyNumberFormat="1" applyFont="1" applyFill="1" applyBorder="1" applyAlignment="1">
      <alignment horizontal="center" vertical="center"/>
    </xf>
    <xf numFmtId="4" fontId="13" fillId="0" borderId="13" xfId="0" applyNumberFormat="1" applyFont="1" applyFill="1" applyBorder="1" applyAlignment="1">
      <alignment horizontal="center" vertical="center"/>
    </xf>
    <xf numFmtId="3" fontId="13" fillId="0" borderId="4" xfId="0" applyNumberFormat="1" applyFont="1" applyFill="1" applyBorder="1" applyAlignment="1">
      <alignment horizontal="center" vertical="center"/>
    </xf>
    <xf numFmtId="165" fontId="13" fillId="0" borderId="0" xfId="0" applyNumberFormat="1" applyFont="1" applyFill="1" applyBorder="1" applyAlignment="1">
      <alignment horizontal="center" vertical="center"/>
    </xf>
    <xf numFmtId="4" fontId="13" fillId="0" borderId="42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4" fontId="13" fillId="0" borderId="13" xfId="0" applyNumberFormat="1" applyFont="1" applyFill="1" applyBorder="1" applyAlignment="1">
      <alignment horizontal="center" vertical="center" wrapText="1"/>
    </xf>
    <xf numFmtId="3" fontId="13" fillId="0" borderId="42" xfId="0" applyNumberFormat="1" applyFont="1" applyFill="1" applyBorder="1" applyAlignment="1">
      <alignment horizontal="center" vertical="center"/>
    </xf>
    <xf numFmtId="3" fontId="13" fillId="0" borderId="21" xfId="0" applyNumberFormat="1" applyFont="1" applyFill="1" applyBorder="1" applyAlignment="1">
      <alignment horizontal="center" vertical="center"/>
    </xf>
    <xf numFmtId="3" fontId="13" fillId="0" borderId="13" xfId="0" applyNumberFormat="1" applyFont="1" applyFill="1" applyBorder="1" applyAlignment="1">
      <alignment horizontal="center" vertical="center"/>
    </xf>
    <xf numFmtId="4" fontId="13" fillId="0" borderId="31" xfId="0" applyNumberFormat="1" applyFont="1" applyFill="1" applyBorder="1" applyAlignment="1">
      <alignment horizontal="center" vertical="center" wrapText="1"/>
    </xf>
    <xf numFmtId="4" fontId="13" fillId="0" borderId="15" xfId="0" applyNumberFormat="1" applyFont="1" applyFill="1" applyBorder="1" applyAlignment="1">
      <alignment horizontal="center" vertical="center" wrapText="1"/>
    </xf>
    <xf numFmtId="4" fontId="13" fillId="0" borderId="17" xfId="0" applyNumberFormat="1" applyFont="1" applyFill="1" applyBorder="1" applyAlignment="1">
      <alignment horizontal="center" vertical="center" wrapText="1"/>
    </xf>
    <xf numFmtId="4" fontId="13" fillId="0" borderId="43" xfId="0" applyNumberFormat="1" applyFont="1" applyFill="1" applyBorder="1" applyAlignment="1">
      <alignment horizontal="center" vertical="center"/>
    </xf>
    <xf numFmtId="4" fontId="13" fillId="0" borderId="17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/>
    </xf>
    <xf numFmtId="0" fontId="26" fillId="0" borderId="0" xfId="0" applyFont="1" applyFill="1" applyAlignment="1">
      <alignment horizontal="center" vertical="center"/>
    </xf>
    <xf numFmtId="4" fontId="14" fillId="0" borderId="0" xfId="0" applyNumberFormat="1" applyFont="1" applyFill="1" applyAlignment="1">
      <alignment horizontal="center"/>
    </xf>
    <xf numFmtId="4" fontId="14" fillId="0" borderId="0" xfId="0" applyNumberFormat="1" applyFont="1" applyFill="1"/>
    <xf numFmtId="0" fontId="14" fillId="0" borderId="0" xfId="0" applyFont="1" applyFill="1" applyAlignment="1">
      <alignment vertical="center"/>
    </xf>
    <xf numFmtId="165" fontId="14" fillId="0" borderId="0" xfId="0" applyNumberFormat="1" applyFont="1" applyFill="1"/>
    <xf numFmtId="0" fontId="16" fillId="0" borderId="54" xfId="0" applyFont="1" applyFill="1" applyBorder="1" applyAlignment="1">
      <alignment horizontal="center" vertical="center" wrapText="1"/>
    </xf>
    <xf numFmtId="4" fontId="13" fillId="0" borderId="11" xfId="0" applyNumberFormat="1" applyFont="1" applyFill="1" applyBorder="1" applyAlignment="1">
      <alignment horizontal="center" vertical="center"/>
    </xf>
    <xf numFmtId="2" fontId="14" fillId="0" borderId="0" xfId="0" applyNumberFormat="1" applyFont="1" applyFill="1" applyAlignment="1">
      <alignment horizontal="center"/>
    </xf>
    <xf numFmtId="0" fontId="12" fillId="0" borderId="70" xfId="0" applyFont="1" applyFill="1" applyBorder="1" applyAlignment="1">
      <alignment horizontal="center" vertical="center" wrapText="1"/>
    </xf>
    <xf numFmtId="49" fontId="16" fillId="0" borderId="22" xfId="0" applyNumberFormat="1" applyFont="1" applyFill="1" applyBorder="1" applyAlignment="1" applyProtection="1">
      <alignment horizontal="left" vertical="center" wrapText="1"/>
    </xf>
    <xf numFmtId="3" fontId="13" fillId="0" borderId="53" xfId="0" applyNumberFormat="1" applyFont="1" applyFill="1" applyBorder="1" applyAlignment="1">
      <alignment horizontal="center" vertical="center"/>
    </xf>
    <xf numFmtId="4" fontId="13" fillId="0" borderId="65" xfId="0" applyNumberFormat="1" applyFont="1" applyFill="1" applyBorder="1" applyAlignment="1">
      <alignment horizontal="center" vertical="center" wrapText="1"/>
    </xf>
    <xf numFmtId="4" fontId="13" fillId="0" borderId="24" xfId="0" applyNumberFormat="1" applyFont="1" applyFill="1" applyBorder="1" applyAlignment="1">
      <alignment horizontal="center" vertical="center"/>
    </xf>
    <xf numFmtId="4" fontId="13" fillId="0" borderId="39" xfId="0" applyNumberFormat="1" applyFont="1" applyFill="1" applyBorder="1" applyAlignment="1">
      <alignment horizontal="center" vertical="center"/>
    </xf>
    <xf numFmtId="3" fontId="13" fillId="0" borderId="5" xfId="0" applyNumberFormat="1" applyFont="1" applyFill="1" applyBorder="1" applyAlignment="1">
      <alignment horizontal="center" vertical="center"/>
    </xf>
    <xf numFmtId="3" fontId="13" fillId="0" borderId="39" xfId="0" applyNumberFormat="1" applyFont="1" applyFill="1" applyBorder="1" applyAlignment="1">
      <alignment horizontal="center" vertical="center"/>
    </xf>
    <xf numFmtId="3" fontId="13" fillId="0" borderId="12" xfId="0" applyNumberFormat="1" applyFont="1" applyFill="1" applyBorder="1" applyAlignment="1">
      <alignment horizontal="center" vertical="center"/>
    </xf>
    <xf numFmtId="3" fontId="13" fillId="0" borderId="37" xfId="0" applyNumberFormat="1" applyFont="1" applyFill="1" applyBorder="1" applyAlignment="1">
      <alignment horizontal="center" vertical="center"/>
    </xf>
    <xf numFmtId="3" fontId="13" fillId="0" borderId="77" xfId="0" applyNumberFormat="1" applyFont="1" applyFill="1" applyBorder="1" applyAlignment="1">
      <alignment horizontal="center" vertical="center"/>
    </xf>
    <xf numFmtId="3" fontId="13" fillId="0" borderId="60" xfId="0" applyNumberFormat="1" applyFont="1" applyFill="1" applyBorder="1" applyAlignment="1">
      <alignment horizontal="center" vertical="center"/>
    </xf>
    <xf numFmtId="4" fontId="13" fillId="0" borderId="76" xfId="0" applyNumberFormat="1" applyFont="1" applyFill="1" applyBorder="1" applyAlignment="1">
      <alignment horizontal="center" vertical="center"/>
    </xf>
    <xf numFmtId="4" fontId="13" fillId="0" borderId="61" xfId="0" applyNumberFormat="1" applyFont="1" applyFill="1" applyBorder="1" applyAlignment="1">
      <alignment horizontal="center" vertical="center"/>
    </xf>
    <xf numFmtId="4" fontId="13" fillId="0" borderId="35" xfId="0" applyNumberFormat="1" applyFont="1" applyFill="1" applyBorder="1" applyAlignment="1">
      <alignment horizontal="center" vertical="center"/>
    </xf>
    <xf numFmtId="4" fontId="14" fillId="0" borderId="35" xfId="0" applyNumberFormat="1" applyFont="1" applyFill="1" applyBorder="1" applyAlignment="1">
      <alignment horizontal="center"/>
    </xf>
    <xf numFmtId="4" fontId="13" fillId="0" borderId="36" xfId="0" applyNumberFormat="1" applyFont="1" applyFill="1" applyBorder="1" applyAlignment="1">
      <alignment horizontal="center" vertical="center" wrapText="1"/>
    </xf>
    <xf numFmtId="3" fontId="16" fillId="0" borderId="21" xfId="0" applyNumberFormat="1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 wrapText="1"/>
    </xf>
    <xf numFmtId="4" fontId="16" fillId="0" borderId="31" xfId="0" applyNumberFormat="1" applyFont="1" applyFill="1" applyBorder="1" applyAlignment="1">
      <alignment horizontal="center" vertical="center" wrapText="1"/>
    </xf>
    <xf numFmtId="4" fontId="16" fillId="0" borderId="15" xfId="0" applyNumberFormat="1" applyFont="1" applyFill="1" applyBorder="1" applyAlignment="1">
      <alignment horizontal="center" vertical="center" wrapText="1"/>
    </xf>
    <xf numFmtId="4" fontId="16" fillId="0" borderId="14" xfId="0" applyNumberFormat="1" applyFont="1" applyFill="1" applyBorder="1" applyAlignment="1">
      <alignment horizontal="center" vertical="center" wrapText="1"/>
    </xf>
    <xf numFmtId="3" fontId="16" fillId="0" borderId="22" xfId="0" applyNumberFormat="1" applyFont="1" applyFill="1" applyBorder="1" applyAlignment="1">
      <alignment horizontal="center" vertical="center" wrapText="1"/>
    </xf>
    <xf numFmtId="49" fontId="16" fillId="0" borderId="14" xfId="0" applyNumberFormat="1" applyFont="1" applyFill="1" applyBorder="1" applyAlignment="1" applyProtection="1">
      <alignment horizontal="left" vertical="center" wrapText="1"/>
    </xf>
    <xf numFmtId="49" fontId="16" fillId="0" borderId="54" xfId="0" applyNumberFormat="1" applyFont="1" applyFill="1" applyBorder="1" applyAlignment="1">
      <alignment vertical="center" wrapText="1"/>
    </xf>
    <xf numFmtId="4" fontId="16" fillId="0" borderId="34" xfId="0" applyNumberFormat="1" applyFont="1" applyFill="1" applyBorder="1" applyAlignment="1" applyProtection="1">
      <alignment horizontal="center" vertical="center" wrapText="1"/>
    </xf>
    <xf numFmtId="4" fontId="16" fillId="0" borderId="37" xfId="0" applyNumberFormat="1" applyFont="1" applyFill="1" applyBorder="1" applyAlignment="1" applyProtection="1">
      <alignment horizontal="center" vertical="center" wrapText="1"/>
    </xf>
    <xf numFmtId="0" fontId="16" fillId="0" borderId="27" xfId="0" applyFont="1" applyFill="1" applyBorder="1" applyAlignment="1">
      <alignment horizontal="left" vertical="center" wrapText="1"/>
    </xf>
    <xf numFmtId="4" fontId="16" fillId="0" borderId="26" xfId="0" applyNumberFormat="1" applyFont="1" applyFill="1" applyBorder="1" applyAlignment="1" applyProtection="1">
      <alignment horizontal="center" vertical="center" wrapText="1"/>
    </xf>
    <xf numFmtId="3" fontId="16" fillId="0" borderId="4" xfId="0" applyNumberFormat="1" applyFont="1" applyFill="1" applyBorder="1" applyAlignment="1">
      <alignment horizontal="center" vertical="center"/>
    </xf>
    <xf numFmtId="3" fontId="16" fillId="0" borderId="46" xfId="0" applyNumberFormat="1" applyFont="1" applyFill="1" applyBorder="1" applyAlignment="1">
      <alignment horizontal="center" vertical="center"/>
    </xf>
    <xf numFmtId="3" fontId="16" fillId="0" borderId="15" xfId="0" applyNumberFormat="1" applyFont="1" applyFill="1" applyBorder="1" applyAlignment="1">
      <alignment horizontal="center" vertical="center" wrapText="1"/>
    </xf>
    <xf numFmtId="4" fontId="16" fillId="0" borderId="49" xfId="0" applyNumberFormat="1" applyFont="1" applyFill="1" applyBorder="1" applyAlignment="1">
      <alignment horizontal="center" vertical="center" wrapText="1"/>
    </xf>
    <xf numFmtId="3" fontId="16" fillId="0" borderId="55" xfId="0" applyNumberFormat="1" applyFont="1" applyFill="1" applyBorder="1" applyAlignment="1">
      <alignment horizontal="center" vertical="center"/>
    </xf>
    <xf numFmtId="3" fontId="16" fillId="0" borderId="15" xfId="0" applyNumberFormat="1" applyFont="1" applyFill="1" applyBorder="1" applyAlignment="1">
      <alignment horizontal="center" vertical="center"/>
    </xf>
    <xf numFmtId="3" fontId="16" fillId="0" borderId="26" xfId="0" applyNumberFormat="1" applyFont="1" applyFill="1" applyBorder="1" applyAlignment="1">
      <alignment horizontal="center" vertical="center"/>
    </xf>
    <xf numFmtId="4" fontId="16" fillId="0" borderId="59" xfId="0" applyNumberFormat="1" applyFont="1" applyFill="1" applyBorder="1" applyAlignment="1">
      <alignment horizontal="center" vertical="center" wrapText="1"/>
    </xf>
    <xf numFmtId="3" fontId="16" fillId="0" borderId="22" xfId="0" applyNumberFormat="1" applyFont="1" applyFill="1" applyBorder="1" applyAlignment="1">
      <alignment horizontal="center" vertical="center"/>
    </xf>
    <xf numFmtId="3" fontId="13" fillId="0" borderId="23" xfId="0" applyNumberFormat="1" applyFont="1" applyFill="1" applyBorder="1" applyAlignment="1">
      <alignment horizontal="center" vertical="center"/>
    </xf>
    <xf numFmtId="3" fontId="13" fillId="0" borderId="29" xfId="0" applyNumberFormat="1" applyFont="1" applyFill="1" applyBorder="1" applyAlignment="1">
      <alignment horizontal="center" vertical="center"/>
    </xf>
    <xf numFmtId="3" fontId="27" fillId="0" borderId="20" xfId="0" applyNumberFormat="1" applyFont="1" applyFill="1" applyBorder="1" applyAlignment="1">
      <alignment horizontal="center" vertical="center" wrapText="1"/>
    </xf>
    <xf numFmtId="4" fontId="13" fillId="0" borderId="14" xfId="0" applyNumberFormat="1" applyFont="1" applyFill="1" applyBorder="1" applyAlignment="1">
      <alignment horizontal="center" vertical="center"/>
    </xf>
    <xf numFmtId="3" fontId="13" fillId="0" borderId="34" xfId="0" applyNumberFormat="1" applyFont="1" applyFill="1" applyBorder="1" applyAlignment="1">
      <alignment horizontal="center" vertical="center"/>
    </xf>
    <xf numFmtId="49" fontId="16" fillId="0" borderId="54" xfId="0" applyNumberFormat="1" applyFont="1" applyFill="1" applyBorder="1" applyAlignment="1">
      <alignment horizontal="center" vertical="center" wrapText="1"/>
    </xf>
    <xf numFmtId="4" fontId="13" fillId="0" borderId="9" xfId="0" applyNumberFormat="1" applyFont="1" applyFill="1" applyBorder="1" applyAlignment="1">
      <alignment horizontal="center" vertical="center"/>
    </xf>
    <xf numFmtId="4" fontId="16" fillId="0" borderId="64" xfId="0" applyNumberFormat="1" applyFont="1" applyFill="1" applyBorder="1" applyAlignment="1">
      <alignment horizontal="center" vertical="center" wrapText="1"/>
    </xf>
    <xf numFmtId="3" fontId="13" fillId="0" borderId="27" xfId="0" applyNumberFormat="1" applyFont="1" applyFill="1" applyBorder="1" applyAlignment="1">
      <alignment horizontal="center" vertical="center"/>
    </xf>
    <xf numFmtId="4" fontId="16" fillId="0" borderId="6" xfId="0" applyNumberFormat="1" applyFont="1" applyFill="1" applyBorder="1" applyAlignment="1">
      <alignment horizontal="center" vertical="center"/>
    </xf>
    <xf numFmtId="4" fontId="16" fillId="0" borderId="77" xfId="0" applyNumberFormat="1" applyFont="1" applyFill="1" applyBorder="1" applyAlignment="1">
      <alignment horizontal="center" vertical="center"/>
    </xf>
    <xf numFmtId="3" fontId="16" fillId="0" borderId="77" xfId="0" applyNumberFormat="1" applyFont="1" applyFill="1" applyBorder="1" applyAlignment="1">
      <alignment horizontal="center" vertical="center"/>
    </xf>
    <xf numFmtId="4" fontId="16" fillId="0" borderId="60" xfId="0" applyNumberFormat="1" applyFont="1" applyFill="1" applyBorder="1" applyAlignment="1">
      <alignment horizontal="center" vertical="center"/>
    </xf>
    <xf numFmtId="4" fontId="16" fillId="0" borderId="22" xfId="0" applyNumberFormat="1" applyFont="1" applyFill="1" applyBorder="1" applyAlignment="1">
      <alignment horizontal="center" vertical="center"/>
    </xf>
    <xf numFmtId="4" fontId="13" fillId="0" borderId="54" xfId="0" applyNumberFormat="1" applyFont="1" applyFill="1" applyBorder="1" applyAlignment="1">
      <alignment horizontal="center" vertical="center"/>
    </xf>
    <xf numFmtId="3" fontId="13" fillId="0" borderId="44" xfId="0" applyNumberFormat="1" applyFont="1" applyFill="1" applyBorder="1" applyAlignment="1">
      <alignment horizontal="center" vertical="center"/>
    </xf>
    <xf numFmtId="3" fontId="13" fillId="0" borderId="48" xfId="0" applyNumberFormat="1" applyFont="1" applyFill="1" applyBorder="1" applyAlignment="1">
      <alignment horizontal="center" vertical="center"/>
    </xf>
    <xf numFmtId="4" fontId="13" fillId="0" borderId="66" xfId="0" applyNumberFormat="1" applyFont="1" applyFill="1" applyBorder="1" applyAlignment="1">
      <alignment horizontal="center" vertical="center"/>
    </xf>
    <xf numFmtId="43" fontId="13" fillId="0" borderId="1" xfId="15" applyFont="1" applyFill="1" applyBorder="1" applyAlignment="1">
      <alignment horizontal="center" vertical="center"/>
    </xf>
    <xf numFmtId="3" fontId="16" fillId="0" borderId="26" xfId="0" applyNumberFormat="1" applyFont="1" applyFill="1" applyBorder="1" applyAlignment="1" applyProtection="1">
      <alignment horizontal="center" vertical="center" wrapText="1"/>
    </xf>
    <xf numFmtId="4" fontId="13" fillId="0" borderId="45" xfId="0" applyNumberFormat="1" applyFont="1" applyFill="1" applyBorder="1" applyAlignment="1">
      <alignment horizontal="center" vertical="center" wrapText="1"/>
    </xf>
    <xf numFmtId="4" fontId="13" fillId="0" borderId="7" xfId="0" applyNumberFormat="1" applyFont="1" applyFill="1" applyBorder="1" applyAlignment="1">
      <alignment horizontal="center" vertical="center" wrapText="1"/>
    </xf>
    <xf numFmtId="4" fontId="13" fillId="0" borderId="28" xfId="0" applyNumberFormat="1" applyFont="1" applyFill="1" applyBorder="1" applyAlignment="1">
      <alignment horizontal="center" vertical="center" wrapText="1"/>
    </xf>
    <xf numFmtId="4" fontId="13" fillId="0" borderId="11" xfId="0" applyNumberFormat="1" applyFont="1" applyFill="1" applyBorder="1" applyAlignment="1">
      <alignment horizontal="center" vertical="center" wrapText="1"/>
    </xf>
    <xf numFmtId="4" fontId="13" fillId="0" borderId="9" xfId="0" applyNumberFormat="1" applyFont="1" applyFill="1" applyBorder="1" applyAlignment="1">
      <alignment horizontal="center" vertical="center" wrapText="1"/>
    </xf>
    <xf numFmtId="3" fontId="13" fillId="0" borderId="30" xfId="0" applyNumberFormat="1" applyFont="1" applyFill="1" applyBorder="1" applyAlignment="1">
      <alignment horizontal="center" vertical="center" wrapText="1"/>
    </xf>
    <xf numFmtId="3" fontId="13" fillId="0" borderId="7" xfId="0" applyNumberFormat="1" applyFont="1" applyFill="1" applyBorder="1" applyAlignment="1">
      <alignment horizontal="center" vertical="center" wrapText="1"/>
    </xf>
    <xf numFmtId="3" fontId="13" fillId="0" borderId="28" xfId="0" applyNumberFormat="1" applyFont="1" applyFill="1" applyBorder="1" applyAlignment="1">
      <alignment horizontal="center" vertical="center" wrapText="1"/>
    </xf>
    <xf numFmtId="4" fontId="16" fillId="0" borderId="22" xfId="0" applyNumberFormat="1" applyFont="1" applyFill="1" applyBorder="1" applyAlignment="1">
      <alignment horizontal="left" vertical="center" wrapText="1"/>
    </xf>
    <xf numFmtId="4" fontId="16" fillId="0" borderId="26" xfId="0" applyNumberFormat="1" applyFont="1" applyFill="1" applyBorder="1" applyAlignment="1">
      <alignment horizontal="left" vertical="center" wrapText="1"/>
    </xf>
    <xf numFmtId="4" fontId="16" fillId="0" borderId="37" xfId="0" applyNumberFormat="1" applyFont="1" applyFill="1" applyBorder="1" applyAlignment="1">
      <alignment horizontal="center" vertical="center" wrapText="1"/>
    </xf>
    <xf numFmtId="3" fontId="16" fillId="0" borderId="31" xfId="0" applyNumberFormat="1" applyFont="1" applyFill="1" applyBorder="1" applyAlignment="1">
      <alignment horizontal="center" vertical="center" wrapText="1"/>
    </xf>
    <xf numFmtId="3" fontId="16" fillId="0" borderId="17" xfId="0" applyNumberFormat="1" applyFont="1" applyFill="1" applyBorder="1" applyAlignment="1">
      <alignment horizontal="center" vertical="center" wrapText="1"/>
    </xf>
    <xf numFmtId="4" fontId="13" fillId="0" borderId="77" xfId="0" applyNumberFormat="1" applyFont="1" applyFill="1" applyBorder="1" applyAlignment="1">
      <alignment horizontal="center" vertical="center" wrapText="1"/>
    </xf>
    <xf numFmtId="4" fontId="13" fillId="0" borderId="8" xfId="0" applyNumberFormat="1" applyFont="1" applyFill="1" applyBorder="1" applyAlignment="1">
      <alignment horizontal="center" vertical="center" wrapText="1"/>
    </xf>
    <xf numFmtId="4" fontId="13" fillId="0" borderId="38" xfId="0" applyNumberFormat="1" applyFont="1" applyFill="1" applyBorder="1" applyAlignment="1">
      <alignment horizontal="center" vertical="center" wrapText="1"/>
    </xf>
    <xf numFmtId="3" fontId="13" fillId="0" borderId="6" xfId="0" applyNumberFormat="1" applyFont="1" applyFill="1" applyBorder="1" applyAlignment="1">
      <alignment horizontal="center" vertical="center" wrapText="1"/>
    </xf>
    <xf numFmtId="3" fontId="13" fillId="0" borderId="8" xfId="0" applyNumberFormat="1" applyFont="1" applyFill="1" applyBorder="1" applyAlignment="1">
      <alignment horizontal="center" vertical="center" wrapText="1"/>
    </xf>
    <xf numFmtId="3" fontId="13" fillId="0" borderId="33" xfId="0" applyNumberFormat="1" applyFont="1" applyFill="1" applyBorder="1" applyAlignment="1">
      <alignment horizontal="center" vertical="center" wrapText="1"/>
    </xf>
    <xf numFmtId="4" fontId="16" fillId="0" borderId="31" xfId="0" applyNumberFormat="1" applyFont="1" applyFill="1" applyBorder="1" applyAlignment="1">
      <alignment horizontal="left" vertical="center" wrapText="1"/>
    </xf>
    <xf numFmtId="4" fontId="16" fillId="0" borderId="17" xfId="0" applyNumberFormat="1" applyFont="1" applyFill="1" applyBorder="1" applyAlignment="1">
      <alignment horizontal="left" vertical="center" wrapText="1"/>
    </xf>
    <xf numFmtId="4" fontId="16" fillId="0" borderId="17" xfId="0" applyNumberFormat="1" applyFont="1" applyFill="1" applyBorder="1" applyAlignment="1">
      <alignment horizontal="center" vertical="center" wrapText="1"/>
    </xf>
    <xf numFmtId="4" fontId="16" fillId="0" borderId="43" xfId="0" applyNumberFormat="1" applyFont="1" applyFill="1" applyBorder="1" applyAlignment="1">
      <alignment horizontal="center" vertical="center" wrapText="1"/>
    </xf>
    <xf numFmtId="4" fontId="16" fillId="0" borderId="36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/>
    <xf numFmtId="4" fontId="16" fillId="0" borderId="70" xfId="0" applyNumberFormat="1" applyFont="1" applyFill="1" applyBorder="1" applyAlignment="1">
      <alignment vertical="center" wrapText="1"/>
    </xf>
    <xf numFmtId="0" fontId="14" fillId="0" borderId="0" xfId="0" applyFont="1" applyFill="1" applyBorder="1" applyAlignment="1"/>
    <xf numFmtId="4" fontId="16" fillId="0" borderId="21" xfId="0" applyNumberFormat="1" applyFont="1" applyFill="1" applyBorder="1" applyAlignment="1">
      <alignment vertical="center" wrapText="1"/>
    </xf>
    <xf numFmtId="3" fontId="16" fillId="0" borderId="42" xfId="0" applyNumberFormat="1" applyFont="1" applyFill="1" applyBorder="1" applyAlignment="1">
      <alignment horizontal="center" vertical="center"/>
    </xf>
    <xf numFmtId="49" fontId="16" fillId="0" borderId="21" xfId="0" applyNumberFormat="1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/>
    <xf numFmtId="4" fontId="16" fillId="0" borderId="31" xfId="0" applyNumberFormat="1" applyFont="1" applyFill="1" applyBorder="1" applyAlignment="1">
      <alignment vertical="center" wrapText="1"/>
    </xf>
    <xf numFmtId="3" fontId="16" fillId="0" borderId="54" xfId="0" applyNumberFormat="1" applyFont="1" applyFill="1" applyBorder="1" applyAlignment="1">
      <alignment horizontal="center" vertical="center" wrapText="1"/>
    </xf>
    <xf numFmtId="3" fontId="16" fillId="0" borderId="16" xfId="0" applyNumberFormat="1" applyFont="1" applyFill="1" applyBorder="1" applyAlignment="1">
      <alignment horizontal="center" vertical="center" wrapText="1"/>
    </xf>
    <xf numFmtId="3" fontId="16" fillId="0" borderId="34" xfId="0" applyNumberFormat="1" applyFont="1" applyFill="1" applyBorder="1" applyAlignment="1">
      <alignment horizontal="center" vertical="center" wrapText="1"/>
    </xf>
    <xf numFmtId="4" fontId="16" fillId="0" borderId="12" xfId="0" applyNumberFormat="1" applyFont="1" applyFill="1" applyBorder="1" applyAlignment="1">
      <alignment horizontal="left" vertical="center" wrapText="1"/>
    </xf>
    <xf numFmtId="49" fontId="16" fillId="0" borderId="39" xfId="0" applyNumberFormat="1" applyFont="1" applyFill="1" applyBorder="1" applyAlignment="1">
      <alignment horizontal="center" vertical="center" wrapText="1"/>
    </xf>
    <xf numFmtId="3" fontId="16" fillId="0" borderId="26" xfId="0" applyNumberFormat="1" applyFont="1" applyFill="1" applyBorder="1" applyAlignment="1">
      <alignment horizontal="center" vertical="center" wrapText="1"/>
    </xf>
    <xf numFmtId="3" fontId="16" fillId="0" borderId="0" xfId="0" applyNumberFormat="1" applyFont="1" applyFill="1" applyBorder="1" applyAlignment="1">
      <alignment horizontal="center" vertical="center" wrapText="1"/>
    </xf>
    <xf numFmtId="3" fontId="16" fillId="0" borderId="37" xfId="0" applyNumberFormat="1" applyFont="1" applyFill="1" applyBorder="1" applyAlignment="1">
      <alignment horizontal="center" vertical="center" wrapText="1"/>
    </xf>
    <xf numFmtId="3" fontId="16" fillId="0" borderId="43" xfId="0" applyNumberFormat="1" applyFont="1" applyFill="1" applyBorder="1" applyAlignment="1">
      <alignment horizontal="center" vertical="center"/>
    </xf>
    <xf numFmtId="4" fontId="13" fillId="0" borderId="59" xfId="0" applyNumberFormat="1" applyFont="1" applyFill="1" applyBorder="1" applyAlignment="1">
      <alignment horizontal="center" vertical="center" wrapText="1"/>
    </xf>
    <xf numFmtId="4" fontId="13" fillId="0" borderId="56" xfId="0" applyNumberFormat="1" applyFont="1" applyFill="1" applyBorder="1" applyAlignment="1">
      <alignment horizontal="center" vertical="center" wrapText="1"/>
    </xf>
    <xf numFmtId="4" fontId="16" fillId="0" borderId="71" xfId="0" applyNumberFormat="1" applyFont="1" applyFill="1" applyBorder="1" applyAlignment="1">
      <alignment horizontal="center" vertical="center" wrapText="1"/>
    </xf>
    <xf numFmtId="4" fontId="16" fillId="0" borderId="70" xfId="0" applyNumberFormat="1" applyFont="1" applyFill="1" applyBorder="1" applyAlignment="1">
      <alignment horizontal="center" vertical="center" wrapText="1"/>
    </xf>
    <xf numFmtId="4" fontId="16" fillId="0" borderId="72" xfId="0" applyNumberFormat="1" applyFont="1" applyFill="1" applyBorder="1" applyAlignment="1">
      <alignment horizontal="center" vertical="center" wrapText="1"/>
    </xf>
    <xf numFmtId="4" fontId="13" fillId="0" borderId="22" xfId="0" applyNumberFormat="1" applyFont="1" applyFill="1" applyBorder="1" applyAlignment="1">
      <alignment horizontal="center" vertical="center"/>
    </xf>
    <xf numFmtId="3" fontId="13" fillId="0" borderId="11" xfId="0" applyNumberFormat="1" applyFont="1" applyFill="1" applyBorder="1" applyAlignment="1">
      <alignment horizontal="center" vertical="center" wrapText="1"/>
    </xf>
    <xf numFmtId="3" fontId="13" fillId="0" borderId="9" xfId="0" applyNumberFormat="1" applyFont="1" applyFill="1" applyBorder="1" applyAlignment="1">
      <alignment horizontal="center" vertical="center" wrapText="1"/>
    </xf>
    <xf numFmtId="3" fontId="16" fillId="0" borderId="49" xfId="0" applyNumberFormat="1" applyFont="1" applyFill="1" applyBorder="1" applyAlignment="1">
      <alignment horizontal="center" vertical="center" wrapText="1"/>
    </xf>
    <xf numFmtId="3" fontId="16" fillId="0" borderId="47" xfId="0" applyNumberFormat="1" applyFont="1" applyFill="1" applyBorder="1" applyAlignment="1">
      <alignment horizontal="center" vertical="center" wrapText="1"/>
    </xf>
    <xf numFmtId="165" fontId="16" fillId="0" borderId="35" xfId="0" applyNumberFormat="1" applyFont="1" applyFill="1" applyBorder="1" applyAlignment="1">
      <alignment horizontal="center" vertical="center" wrapText="1"/>
    </xf>
    <xf numFmtId="3" fontId="13" fillId="0" borderId="7" xfId="0" applyNumberFormat="1" applyFont="1" applyFill="1" applyBorder="1" applyAlignment="1">
      <alignment horizontal="center" vertical="center"/>
    </xf>
    <xf numFmtId="0" fontId="16" fillId="0" borderId="21" xfId="0" applyNumberFormat="1" applyFont="1" applyFill="1" applyBorder="1" applyAlignment="1">
      <alignment horizontal="center" vertical="center"/>
    </xf>
    <xf numFmtId="4" fontId="16" fillId="0" borderId="21" xfId="0" applyNumberFormat="1" applyFont="1" applyFill="1" applyBorder="1" applyAlignment="1">
      <alignment horizontal="center" vertical="center"/>
    </xf>
    <xf numFmtId="49" fontId="16" fillId="0" borderId="74" xfId="0" applyNumberFormat="1" applyFont="1" applyFill="1" applyBorder="1" applyAlignment="1">
      <alignment horizontal="center" vertical="center" wrapText="1"/>
    </xf>
    <xf numFmtId="3" fontId="13" fillId="0" borderId="77" xfId="0" applyNumberFormat="1" applyFont="1" applyFill="1" applyBorder="1" applyAlignment="1">
      <alignment horizontal="center" vertical="center" wrapText="1"/>
    </xf>
    <xf numFmtId="3" fontId="13" fillId="0" borderId="38" xfId="0" applyNumberFormat="1" applyFont="1" applyFill="1" applyBorder="1" applyAlignment="1">
      <alignment horizontal="center" vertical="center" wrapText="1"/>
    </xf>
    <xf numFmtId="3" fontId="16" fillId="0" borderId="23" xfId="0" applyNumberFormat="1" applyFont="1" applyFill="1" applyBorder="1" applyAlignment="1">
      <alignment horizontal="center" vertical="center" wrapText="1"/>
    </xf>
    <xf numFmtId="3" fontId="16" fillId="0" borderId="4" xfId="0" applyNumberFormat="1" applyFont="1" applyFill="1" applyBorder="1" applyAlignment="1">
      <alignment horizontal="center" vertical="center" wrapText="1"/>
    </xf>
    <xf numFmtId="3" fontId="16" fillId="0" borderId="29" xfId="0" applyNumberFormat="1" applyFont="1" applyFill="1" applyBorder="1" applyAlignment="1">
      <alignment horizontal="center" vertical="center" wrapText="1"/>
    </xf>
    <xf numFmtId="3" fontId="13" fillId="0" borderId="30" xfId="0" applyNumberFormat="1" applyFont="1" applyFill="1" applyBorder="1" applyAlignment="1">
      <alignment horizontal="center" vertical="center"/>
    </xf>
    <xf numFmtId="3" fontId="13" fillId="0" borderId="28" xfId="0" applyNumberFormat="1" applyFont="1" applyFill="1" applyBorder="1" applyAlignment="1">
      <alignment horizontal="center" vertical="center"/>
    </xf>
    <xf numFmtId="3" fontId="16" fillId="0" borderId="14" xfId="0" applyNumberFormat="1" applyFont="1" applyFill="1" applyBorder="1" applyAlignment="1">
      <alignment horizontal="center" vertical="center"/>
    </xf>
    <xf numFmtId="3" fontId="16" fillId="0" borderId="34" xfId="0" applyNumberFormat="1" applyFont="1" applyFill="1" applyBorder="1" applyAlignment="1">
      <alignment horizontal="center" vertical="center"/>
    </xf>
    <xf numFmtId="3" fontId="16" fillId="0" borderId="76" xfId="0" applyNumberFormat="1" applyFont="1" applyFill="1" applyBorder="1" applyAlignment="1">
      <alignment horizontal="center" vertical="center"/>
    </xf>
    <xf numFmtId="4" fontId="13" fillId="0" borderId="19" xfId="0" applyNumberFormat="1" applyFont="1" applyFill="1" applyBorder="1" applyAlignment="1">
      <alignment horizontal="center" vertical="center" wrapText="1"/>
    </xf>
    <xf numFmtId="4" fontId="13" fillId="0" borderId="20" xfId="0" applyNumberFormat="1" applyFont="1" applyFill="1" applyBorder="1" applyAlignment="1">
      <alignment horizontal="center" vertical="center" wrapText="1"/>
    </xf>
    <xf numFmtId="3" fontId="13" fillId="0" borderId="9" xfId="0" applyNumberFormat="1" applyFont="1" applyFill="1" applyBorder="1" applyAlignment="1">
      <alignment horizontal="center" vertical="center"/>
    </xf>
    <xf numFmtId="49" fontId="16" fillId="0" borderId="31" xfId="0" applyNumberFormat="1" applyFont="1" applyFill="1" applyBorder="1" applyAlignment="1" applyProtection="1">
      <alignment horizontal="left" vertical="center" wrapText="1"/>
    </xf>
    <xf numFmtId="49" fontId="16" fillId="0" borderId="75" xfId="0" applyNumberFormat="1" applyFont="1" applyFill="1" applyBorder="1" applyAlignment="1">
      <alignment horizontal="center" vertical="center" wrapText="1"/>
    </xf>
    <xf numFmtId="165" fontId="16" fillId="0" borderId="47" xfId="0" applyNumberFormat="1" applyFont="1" applyFill="1" applyBorder="1" applyAlignment="1">
      <alignment horizontal="center" vertical="center" wrapText="1"/>
    </xf>
    <xf numFmtId="3" fontId="16" fillId="0" borderId="31" xfId="0" applyNumberFormat="1" applyFont="1" applyFill="1" applyBorder="1" applyAlignment="1">
      <alignment horizontal="center" vertical="center"/>
    </xf>
    <xf numFmtId="3" fontId="16" fillId="0" borderId="36" xfId="0" applyNumberFormat="1" applyFont="1" applyFill="1" applyBorder="1" applyAlignment="1">
      <alignment horizontal="center" vertical="center"/>
    </xf>
    <xf numFmtId="3" fontId="16" fillId="0" borderId="57" xfId="0" applyNumberFormat="1" applyFont="1" applyFill="1" applyBorder="1" applyAlignment="1">
      <alignment horizontal="center" vertical="center"/>
    </xf>
    <xf numFmtId="3" fontId="16" fillId="0" borderId="17" xfId="0" applyNumberFormat="1" applyFont="1" applyFill="1" applyBorder="1" applyAlignment="1">
      <alignment horizontal="center" vertical="center"/>
    </xf>
    <xf numFmtId="3" fontId="13" fillId="0" borderId="18" xfId="0" applyNumberFormat="1" applyFont="1" applyFill="1" applyBorder="1" applyAlignment="1">
      <alignment horizontal="center" vertical="center" wrapText="1"/>
    </xf>
    <xf numFmtId="3" fontId="13" fillId="0" borderId="19" xfId="0" applyNumberFormat="1" applyFont="1" applyFill="1" applyBorder="1" applyAlignment="1">
      <alignment horizontal="center" vertical="center" wrapText="1"/>
    </xf>
    <xf numFmtId="3" fontId="13" fillId="0" borderId="20" xfId="0" applyNumberFormat="1" applyFont="1" applyFill="1" applyBorder="1" applyAlignment="1">
      <alignment horizontal="center" vertical="center" wrapText="1"/>
    </xf>
    <xf numFmtId="4" fontId="13" fillId="0" borderId="44" xfId="0" applyNumberFormat="1" applyFont="1" applyFill="1" applyBorder="1" applyAlignment="1">
      <alignment horizontal="center" vertical="center"/>
    </xf>
    <xf numFmtId="0" fontId="16" fillId="0" borderId="30" xfId="0" applyFont="1" applyFill="1" applyBorder="1" applyAlignment="1">
      <alignment horizontal="left" vertical="top" wrapText="1"/>
    </xf>
    <xf numFmtId="49" fontId="16" fillId="0" borderId="28" xfId="0" applyNumberFormat="1" applyFont="1" applyFill="1" applyBorder="1" applyAlignment="1">
      <alignment horizontal="center" vertical="center" wrapText="1"/>
    </xf>
    <xf numFmtId="0" fontId="12" fillId="0" borderId="69" xfId="0" applyFont="1" applyFill="1" applyBorder="1" applyAlignment="1">
      <alignment horizontal="center" vertical="center" wrapText="1"/>
    </xf>
    <xf numFmtId="0" fontId="16" fillId="0" borderId="45" xfId="0" applyFont="1" applyFill="1" applyBorder="1" applyAlignment="1">
      <alignment horizontal="center" vertical="center" wrapText="1"/>
    </xf>
    <xf numFmtId="4" fontId="16" fillId="0" borderId="45" xfId="0" applyNumberFormat="1" applyFont="1" applyFill="1" applyBorder="1" applyAlignment="1">
      <alignment horizontal="center" vertical="center" wrapText="1"/>
    </xf>
    <xf numFmtId="4" fontId="16" fillId="0" borderId="11" xfId="0" applyNumberFormat="1" applyFont="1" applyFill="1" applyBorder="1" applyAlignment="1">
      <alignment horizontal="center" vertical="center" wrapText="1"/>
    </xf>
    <xf numFmtId="4" fontId="16" fillId="0" borderId="7" xfId="0" applyNumberFormat="1" applyFont="1" applyFill="1" applyBorder="1" applyAlignment="1">
      <alignment horizontal="center" vertical="center" wrapText="1"/>
    </xf>
    <xf numFmtId="4" fontId="16" fillId="0" borderId="28" xfId="0" applyNumberFormat="1" applyFont="1" applyFill="1" applyBorder="1" applyAlignment="1">
      <alignment horizontal="center" vertical="center" wrapText="1"/>
    </xf>
    <xf numFmtId="4" fontId="16" fillId="0" borderId="9" xfId="0" applyNumberFormat="1" applyFont="1" applyFill="1" applyBorder="1" applyAlignment="1">
      <alignment horizontal="center" vertical="center" wrapText="1"/>
    </xf>
    <xf numFmtId="4" fontId="16" fillId="0" borderId="30" xfId="0" applyNumberFormat="1" applyFont="1" applyFill="1" applyBorder="1" applyAlignment="1">
      <alignment horizontal="center" vertical="center" wrapText="1"/>
    </xf>
    <xf numFmtId="3" fontId="16" fillId="0" borderId="28" xfId="0" applyNumberFormat="1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left" vertical="top" wrapText="1"/>
    </xf>
    <xf numFmtId="49" fontId="16" fillId="0" borderId="46" xfId="0" applyNumberFormat="1" applyFont="1" applyFill="1" applyBorder="1" applyAlignment="1">
      <alignment horizontal="center" vertical="center" wrapText="1"/>
    </xf>
    <xf numFmtId="0" fontId="12" fillId="0" borderId="71" xfId="0" applyFont="1" applyFill="1" applyBorder="1" applyAlignment="1">
      <alignment horizontal="center" vertical="center" wrapText="1"/>
    </xf>
    <xf numFmtId="0" fontId="16" fillId="0" borderId="55" xfId="0" applyFont="1" applyFill="1" applyBorder="1" applyAlignment="1">
      <alignment horizontal="center" vertical="center" wrapText="1"/>
    </xf>
    <xf numFmtId="4" fontId="16" fillId="0" borderId="48" xfId="0" applyNumberFormat="1" applyFont="1" applyFill="1" applyBorder="1" applyAlignment="1">
      <alignment horizontal="center" vertical="center" wrapText="1"/>
    </xf>
    <xf numFmtId="4" fontId="16" fillId="0" borderId="4" xfId="0" applyNumberFormat="1" applyFont="1" applyFill="1" applyBorder="1" applyAlignment="1">
      <alignment horizontal="center" vertical="center" wrapText="1"/>
    </xf>
    <xf numFmtId="4" fontId="16" fillId="0" borderId="29" xfId="0" applyNumberFormat="1" applyFont="1" applyFill="1" applyBorder="1" applyAlignment="1">
      <alignment horizontal="center" vertical="center" wrapText="1"/>
    </xf>
    <xf numFmtId="4" fontId="16" fillId="0" borderId="46" xfId="0" applyNumberFormat="1" applyFont="1" applyFill="1" applyBorder="1" applyAlignment="1">
      <alignment horizontal="center" vertical="center" wrapText="1"/>
    </xf>
    <xf numFmtId="4" fontId="16" fillId="0" borderId="55" xfId="0" applyNumberFormat="1" applyFont="1" applyFill="1" applyBorder="1" applyAlignment="1">
      <alignment horizontal="center" vertical="center"/>
    </xf>
    <xf numFmtId="3" fontId="16" fillId="0" borderId="29" xfId="0" applyNumberFormat="1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left" vertical="top" wrapText="1"/>
    </xf>
    <xf numFmtId="4" fontId="16" fillId="0" borderId="58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4" fontId="29" fillId="0" borderId="21" xfId="0" applyNumberFormat="1" applyFont="1" applyFill="1" applyBorder="1" applyAlignment="1">
      <alignment horizontal="left" vertical="top" wrapText="1"/>
    </xf>
    <xf numFmtId="49" fontId="29" fillId="0" borderId="35" xfId="0" applyNumberFormat="1" applyFont="1" applyFill="1" applyBorder="1" applyAlignment="1">
      <alignment horizontal="center" vertical="center" wrapText="1"/>
    </xf>
    <xf numFmtId="0" fontId="30" fillId="0" borderId="70" xfId="0" applyFont="1" applyFill="1" applyBorder="1" applyAlignment="1">
      <alignment horizontal="center" vertical="center" wrapText="1"/>
    </xf>
    <xf numFmtId="4" fontId="29" fillId="0" borderId="58" xfId="0" applyNumberFormat="1" applyFont="1" applyFill="1" applyBorder="1" applyAlignment="1">
      <alignment horizontal="center" vertical="center" wrapText="1"/>
    </xf>
    <xf numFmtId="4" fontId="29" fillId="0" borderId="23" xfId="0" applyNumberFormat="1" applyFont="1" applyFill="1" applyBorder="1" applyAlignment="1">
      <alignment horizontal="center" vertical="center" wrapText="1"/>
    </xf>
    <xf numFmtId="4" fontId="29" fillId="0" borderId="1" xfId="0" applyNumberFormat="1" applyFont="1" applyFill="1" applyBorder="1" applyAlignment="1">
      <alignment horizontal="center" vertical="center"/>
    </xf>
    <xf numFmtId="4" fontId="29" fillId="0" borderId="13" xfId="0" applyNumberFormat="1" applyFont="1" applyFill="1" applyBorder="1" applyAlignment="1">
      <alignment horizontal="center" vertical="center" wrapText="1"/>
    </xf>
    <xf numFmtId="4" fontId="29" fillId="0" borderId="42" xfId="0" applyNumberFormat="1" applyFont="1" applyFill="1" applyBorder="1" applyAlignment="1">
      <alignment horizontal="center" vertical="center" wrapText="1"/>
    </xf>
    <xf numFmtId="4" fontId="29" fillId="0" borderId="35" xfId="0" applyNumberFormat="1" applyFont="1" applyFill="1" applyBorder="1" applyAlignment="1">
      <alignment horizontal="center" vertical="center"/>
    </xf>
    <xf numFmtId="4" fontId="29" fillId="0" borderId="21" xfId="0" applyNumberFormat="1" applyFont="1" applyFill="1" applyBorder="1" applyAlignment="1">
      <alignment horizontal="center" vertical="center" wrapText="1"/>
    </xf>
    <xf numFmtId="4" fontId="29" fillId="0" borderId="21" xfId="0" applyNumberFormat="1" applyFont="1" applyFill="1" applyBorder="1" applyAlignment="1">
      <alignment horizontal="center" vertical="center"/>
    </xf>
    <xf numFmtId="3" fontId="29" fillId="0" borderId="1" xfId="0" applyNumberFormat="1" applyFont="1" applyFill="1" applyBorder="1" applyAlignment="1">
      <alignment horizontal="center" vertical="center"/>
    </xf>
    <xf numFmtId="3" fontId="29" fillId="0" borderId="13" xfId="0" applyNumberFormat="1" applyFont="1" applyFill="1" applyBorder="1" applyAlignment="1">
      <alignment horizontal="center" vertical="center"/>
    </xf>
    <xf numFmtId="4" fontId="29" fillId="0" borderId="58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/>
    </xf>
    <xf numFmtId="0" fontId="31" fillId="0" borderId="0" xfId="0" applyFont="1" applyFill="1" applyAlignment="1">
      <alignment horizontal="center"/>
    </xf>
    <xf numFmtId="4" fontId="16" fillId="0" borderId="29" xfId="0" applyNumberFormat="1" applyFont="1" applyFill="1" applyBorder="1" applyAlignment="1">
      <alignment horizontal="center" vertical="center"/>
    </xf>
    <xf numFmtId="4" fontId="16" fillId="0" borderId="46" xfId="0" applyNumberFormat="1" applyFont="1" applyFill="1" applyBorder="1" applyAlignment="1">
      <alignment horizontal="center" vertical="center"/>
    </xf>
    <xf numFmtId="0" fontId="16" fillId="0" borderId="47" xfId="0" applyFont="1" applyFill="1" applyBorder="1" applyAlignment="1">
      <alignment horizontal="center" vertical="center" wrapText="1"/>
    </xf>
    <xf numFmtId="4" fontId="16" fillId="0" borderId="14" xfId="0" applyNumberFormat="1" applyFont="1" applyFill="1" applyBorder="1" applyAlignment="1">
      <alignment horizontal="left" vertical="center" wrapText="1"/>
    </xf>
    <xf numFmtId="4" fontId="16" fillId="0" borderId="17" xfId="0" applyNumberFormat="1" applyFont="1" applyFill="1" applyBorder="1" applyAlignment="1">
      <alignment horizontal="center" vertical="center"/>
    </xf>
    <xf numFmtId="4" fontId="16" fillId="0" borderId="31" xfId="0" applyNumberFormat="1" applyFont="1" applyFill="1" applyBorder="1" applyAlignment="1">
      <alignment horizontal="center" vertical="center"/>
    </xf>
    <xf numFmtId="4" fontId="16" fillId="0" borderId="18" xfId="0" applyNumberFormat="1" applyFont="1" applyFill="1" applyBorder="1" applyAlignment="1">
      <alignment horizontal="left" vertical="center" wrapText="1"/>
    </xf>
    <xf numFmtId="49" fontId="16" fillId="0" borderId="41" xfId="0" applyNumberFormat="1" applyFont="1" applyFill="1" applyBorder="1" applyAlignment="1">
      <alignment horizontal="left" vertical="center" wrapText="1"/>
    </xf>
    <xf numFmtId="4" fontId="16" fillId="0" borderId="16" xfId="0" applyNumberFormat="1" applyFont="1" applyFill="1" applyBorder="1" applyAlignment="1">
      <alignment horizontal="center" vertical="center"/>
    </xf>
    <xf numFmtId="4" fontId="16" fillId="0" borderId="18" xfId="0" applyNumberFormat="1" applyFont="1" applyFill="1" applyBorder="1" applyAlignment="1">
      <alignment horizontal="center" vertical="center" wrapText="1"/>
    </xf>
    <xf numFmtId="4" fontId="16" fillId="0" borderId="19" xfId="0" applyNumberFormat="1" applyFont="1" applyFill="1" applyBorder="1" applyAlignment="1">
      <alignment horizontal="center" vertical="center"/>
    </xf>
    <xf numFmtId="4" fontId="16" fillId="0" borderId="19" xfId="0" applyNumberFormat="1" applyFont="1" applyFill="1" applyBorder="1" applyAlignment="1">
      <alignment horizontal="center" vertical="center" wrapText="1"/>
    </xf>
    <xf numFmtId="4" fontId="16" fillId="0" borderId="20" xfId="0" applyNumberFormat="1" applyFont="1" applyFill="1" applyBorder="1" applyAlignment="1">
      <alignment horizontal="center" vertical="center" wrapText="1"/>
    </xf>
    <xf numFmtId="4" fontId="16" fillId="0" borderId="44" xfId="0" applyNumberFormat="1" applyFont="1" applyFill="1" applyBorder="1" applyAlignment="1">
      <alignment horizontal="center" vertical="center" wrapText="1"/>
    </xf>
    <xf numFmtId="3" fontId="16" fillId="0" borderId="19" xfId="0" applyNumberFormat="1" applyFont="1" applyFill="1" applyBorder="1" applyAlignment="1">
      <alignment horizontal="center" vertical="center" wrapText="1"/>
    </xf>
    <xf numFmtId="3" fontId="16" fillId="0" borderId="41" xfId="0" applyNumberFormat="1" applyFont="1" applyFill="1" applyBorder="1" applyAlignment="1">
      <alignment horizontal="center" vertical="center" wrapText="1"/>
    </xf>
    <xf numFmtId="3" fontId="16" fillId="0" borderId="20" xfId="0" applyNumberFormat="1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left" vertical="center" wrapText="1"/>
    </xf>
    <xf numFmtId="49" fontId="16" fillId="0" borderId="20" xfId="0" applyNumberFormat="1" applyFont="1" applyFill="1" applyBorder="1" applyAlignment="1">
      <alignment horizontal="left" vertical="center" wrapText="1"/>
    </xf>
    <xf numFmtId="4" fontId="16" fillId="0" borderId="62" xfId="0" applyNumberFormat="1" applyFont="1" applyFill="1" applyBorder="1" applyAlignment="1">
      <alignment horizontal="center" vertical="center"/>
    </xf>
    <xf numFmtId="4" fontId="16" fillId="0" borderId="41" xfId="0" applyNumberFormat="1" applyFont="1" applyFill="1" applyBorder="1" applyAlignment="1">
      <alignment horizontal="center" vertical="center"/>
    </xf>
    <xf numFmtId="4" fontId="16" fillId="0" borderId="20" xfId="0" applyNumberFormat="1" applyFont="1" applyFill="1" applyBorder="1" applyAlignment="1">
      <alignment horizontal="center" vertical="center"/>
    </xf>
    <xf numFmtId="4" fontId="16" fillId="0" borderId="18" xfId="0" applyNumberFormat="1" applyFont="1" applyFill="1" applyBorder="1" applyAlignment="1">
      <alignment horizontal="center" vertical="center"/>
    </xf>
    <xf numFmtId="4" fontId="16" fillId="0" borderId="44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 wrapText="1"/>
    </xf>
    <xf numFmtId="11" fontId="16" fillId="0" borderId="39" xfId="0" applyNumberFormat="1" applyFont="1" applyFill="1" applyBorder="1" applyAlignment="1">
      <alignment horizontal="center" vertical="center" wrapText="1"/>
    </xf>
    <xf numFmtId="4" fontId="16" fillId="0" borderId="15" xfId="0" applyNumberFormat="1" applyFont="1" applyFill="1" applyBorder="1" applyAlignment="1">
      <alignment horizontal="center" vertical="center"/>
    </xf>
    <xf numFmtId="4" fontId="17" fillId="0" borderId="0" xfId="0" applyNumberFormat="1" applyFont="1" applyFill="1" applyBorder="1" applyAlignment="1">
      <alignment horizontal="center"/>
    </xf>
    <xf numFmtId="4" fontId="16" fillId="0" borderId="23" xfId="0" applyNumberFormat="1" applyFont="1" applyFill="1" applyBorder="1" applyAlignment="1">
      <alignment horizontal="left" vertical="center" wrapText="1"/>
    </xf>
    <xf numFmtId="4" fontId="16" fillId="0" borderId="69" xfId="0" applyNumberFormat="1" applyFont="1" applyFill="1" applyBorder="1" applyAlignment="1">
      <alignment horizontal="center" vertical="center" wrapText="1"/>
    </xf>
    <xf numFmtId="3" fontId="16" fillId="0" borderId="33" xfId="0" applyNumberFormat="1" applyFont="1" applyFill="1" applyBorder="1" applyAlignment="1">
      <alignment horizontal="center" vertical="center"/>
    </xf>
    <xf numFmtId="3" fontId="16" fillId="0" borderId="7" xfId="0" applyNumberFormat="1" applyFont="1" applyFill="1" applyBorder="1" applyAlignment="1">
      <alignment horizontal="center" vertical="center" wrapText="1"/>
    </xf>
    <xf numFmtId="3" fontId="16" fillId="0" borderId="28" xfId="0" applyNumberFormat="1" applyFont="1" applyFill="1" applyBorder="1" applyAlignment="1">
      <alignment horizontal="center" vertical="center" wrapText="1"/>
    </xf>
    <xf numFmtId="4" fontId="16" fillId="0" borderId="23" xfId="0" applyNumberFormat="1" applyFont="1" applyFill="1" applyBorder="1" applyAlignment="1">
      <alignment horizontal="left" vertical="top" wrapText="1"/>
    </xf>
    <xf numFmtId="3" fontId="16" fillId="0" borderId="30" xfId="0" applyNumberFormat="1" applyFont="1" applyFill="1" applyBorder="1" applyAlignment="1">
      <alignment horizontal="center" vertical="center"/>
    </xf>
    <xf numFmtId="3" fontId="16" fillId="0" borderId="10" xfId="0" applyNumberFormat="1" applyFont="1" applyFill="1" applyBorder="1" applyAlignment="1">
      <alignment horizontal="center" vertical="center"/>
    </xf>
    <xf numFmtId="3" fontId="16" fillId="0" borderId="45" xfId="0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 wrapText="1"/>
    </xf>
    <xf numFmtId="3" fontId="16" fillId="0" borderId="13" xfId="0" applyNumberFormat="1" applyFont="1" applyFill="1" applyBorder="1" applyAlignment="1">
      <alignment horizontal="center" vertical="center" wrapText="1"/>
    </xf>
    <xf numFmtId="4" fontId="16" fillId="0" borderId="30" xfId="0" applyNumberFormat="1" applyFont="1" applyFill="1" applyBorder="1" applyAlignment="1">
      <alignment horizontal="left" vertical="top" wrapText="1"/>
    </xf>
    <xf numFmtId="4" fontId="16" fillId="0" borderId="73" xfId="0" applyNumberFormat="1" applyFont="1" applyFill="1" applyBorder="1" applyAlignment="1">
      <alignment horizontal="center" vertical="center" wrapText="1"/>
    </xf>
    <xf numFmtId="4" fontId="16" fillId="0" borderId="10" xfId="0" applyNumberFormat="1" applyFont="1" applyFill="1" applyBorder="1" applyAlignment="1">
      <alignment horizontal="center" vertical="center"/>
    </xf>
    <xf numFmtId="4" fontId="16" fillId="0" borderId="50" xfId="0" applyNumberFormat="1" applyFont="1" applyFill="1" applyBorder="1" applyAlignment="1">
      <alignment horizontal="center" vertical="center"/>
    </xf>
    <xf numFmtId="4" fontId="29" fillId="0" borderId="14" xfId="0" applyNumberFormat="1" applyFont="1" applyFill="1" applyBorder="1" applyAlignment="1">
      <alignment horizontal="left" vertical="top" wrapText="1"/>
    </xf>
    <xf numFmtId="49" fontId="29" fillId="0" borderId="40" xfId="0" applyNumberFormat="1" applyFont="1" applyFill="1" applyBorder="1" applyAlignment="1">
      <alignment horizontal="center" vertical="center" wrapText="1"/>
    </xf>
    <xf numFmtId="4" fontId="29" fillId="0" borderId="72" xfId="0" applyNumberFormat="1" applyFont="1" applyFill="1" applyBorder="1" applyAlignment="1">
      <alignment horizontal="center" vertical="center" wrapText="1"/>
    </xf>
    <xf numFmtId="4" fontId="29" fillId="0" borderId="75" xfId="0" applyNumberFormat="1" applyFont="1" applyFill="1" applyBorder="1" applyAlignment="1">
      <alignment horizontal="center" vertical="center" wrapText="1"/>
    </xf>
    <xf numFmtId="4" fontId="29" fillId="0" borderId="24" xfId="0" applyNumberFormat="1" applyFont="1" applyFill="1" applyBorder="1" applyAlignment="1">
      <alignment horizontal="center" vertical="center" wrapText="1"/>
    </xf>
    <xf numFmtId="4" fontId="29" fillId="0" borderId="5" xfId="0" applyNumberFormat="1" applyFont="1" applyFill="1" applyBorder="1" applyAlignment="1">
      <alignment horizontal="center" vertical="center" wrapText="1"/>
    </xf>
    <xf numFmtId="4" fontId="29" fillId="0" borderId="39" xfId="0" applyNumberFormat="1" applyFont="1" applyFill="1" applyBorder="1" applyAlignment="1">
      <alignment horizontal="center" vertical="center" wrapText="1"/>
    </xf>
    <xf numFmtId="4" fontId="29" fillId="0" borderId="47" xfId="0" applyNumberFormat="1" applyFont="1" applyFill="1" applyBorder="1" applyAlignment="1">
      <alignment horizontal="center" vertical="center"/>
    </xf>
    <xf numFmtId="4" fontId="29" fillId="0" borderId="25" xfId="0" applyNumberFormat="1" applyFont="1" applyFill="1" applyBorder="1" applyAlignment="1">
      <alignment horizontal="center" vertical="center" wrapText="1"/>
    </xf>
    <xf numFmtId="4" fontId="29" fillId="0" borderId="16" xfId="0" applyNumberFormat="1" applyFont="1" applyFill="1" applyBorder="1" applyAlignment="1">
      <alignment horizontal="center" vertical="center" wrapText="1"/>
    </xf>
    <xf numFmtId="4" fontId="29" fillId="0" borderId="17" xfId="0" applyNumberFormat="1" applyFont="1" applyFill="1" applyBorder="1" applyAlignment="1">
      <alignment horizontal="center" vertical="center"/>
    </xf>
    <xf numFmtId="4" fontId="29" fillId="0" borderId="12" xfId="0" applyNumberFormat="1" applyFont="1" applyFill="1" applyBorder="1" applyAlignment="1">
      <alignment horizontal="center" vertical="center" wrapText="1"/>
    </xf>
    <xf numFmtId="4" fontId="29" fillId="0" borderId="26" xfId="0" applyNumberFormat="1" applyFont="1" applyFill="1" applyBorder="1" applyAlignment="1">
      <alignment horizontal="center" vertical="center" wrapText="1"/>
    </xf>
    <xf numFmtId="4" fontId="29" fillId="0" borderId="0" xfId="0" applyNumberFormat="1" applyFont="1" applyFill="1" applyBorder="1" applyAlignment="1">
      <alignment horizontal="center" vertical="center"/>
    </xf>
    <xf numFmtId="3" fontId="29" fillId="0" borderId="39" xfId="0" applyNumberFormat="1" applyFont="1" applyFill="1" applyBorder="1" applyAlignment="1">
      <alignment horizontal="center" vertical="center"/>
    </xf>
    <xf numFmtId="4" fontId="29" fillId="0" borderId="39" xfId="0" applyNumberFormat="1" applyFont="1" applyFill="1" applyBorder="1" applyAlignment="1">
      <alignment horizontal="center" vertical="center"/>
    </xf>
    <xf numFmtId="3" fontId="29" fillId="0" borderId="15" xfId="0" applyNumberFormat="1" applyFont="1" applyFill="1" applyBorder="1" applyAlignment="1">
      <alignment horizontal="center" vertical="center"/>
    </xf>
    <xf numFmtId="3" fontId="29" fillId="0" borderId="3" xfId="0" applyNumberFormat="1" applyFont="1" applyFill="1" applyBorder="1" applyAlignment="1">
      <alignment horizontal="center" vertical="center"/>
    </xf>
    <xf numFmtId="4" fontId="29" fillId="0" borderId="15" xfId="0" applyNumberFormat="1" applyFont="1" applyFill="1" applyBorder="1" applyAlignment="1">
      <alignment horizontal="center" vertical="center"/>
    </xf>
    <xf numFmtId="3" fontId="29" fillId="0" borderId="26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/>
    </xf>
    <xf numFmtId="0" fontId="29" fillId="0" borderId="0" xfId="0" applyFont="1" applyFill="1" applyAlignment="1">
      <alignment horizontal="center"/>
    </xf>
    <xf numFmtId="4" fontId="16" fillId="0" borderId="67" xfId="0" applyNumberFormat="1" applyFont="1" applyFill="1" applyBorder="1" applyAlignment="1">
      <alignment horizontal="center" vertical="center" wrapText="1"/>
    </xf>
    <xf numFmtId="4" fontId="16" fillId="0" borderId="40" xfId="0" applyNumberFormat="1" applyFont="1" applyFill="1" applyBorder="1" applyAlignment="1">
      <alignment horizontal="center" vertical="center" wrapText="1"/>
    </xf>
    <xf numFmtId="4" fontId="16" fillId="0" borderId="6" xfId="0" applyNumberFormat="1" applyFont="1" applyFill="1" applyBorder="1" applyAlignment="1">
      <alignment horizontal="center" vertical="center" wrapText="1"/>
    </xf>
    <xf numFmtId="4" fontId="16" fillId="0" borderId="8" xfId="0" applyNumberFormat="1" applyFont="1" applyFill="1" applyBorder="1" applyAlignment="1">
      <alignment horizontal="center" vertical="center" wrapText="1"/>
    </xf>
    <xf numFmtId="4" fontId="16" fillId="0" borderId="33" xfId="0" applyNumberFormat="1" applyFont="1" applyFill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horizontal="center"/>
    </xf>
    <xf numFmtId="0" fontId="16" fillId="0" borderId="58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/>
    </xf>
    <xf numFmtId="0" fontId="16" fillId="0" borderId="18" xfId="0" applyFont="1" applyFill="1" applyBorder="1" applyAlignment="1">
      <alignment horizontal="left" vertical="top" wrapText="1"/>
    </xf>
    <xf numFmtId="49" fontId="16" fillId="0" borderId="41" xfId="0" applyNumberFormat="1" applyFont="1" applyFill="1" applyBorder="1" applyAlignment="1">
      <alignment horizontal="center" vertical="center" wrapText="1"/>
    </xf>
    <xf numFmtId="4" fontId="16" fillId="0" borderId="41" xfId="0" applyNumberFormat="1" applyFont="1" applyFill="1" applyBorder="1" applyAlignment="1">
      <alignment horizontal="center" vertical="center" wrapText="1"/>
    </xf>
    <xf numFmtId="0" fontId="16" fillId="0" borderId="52" xfId="0" applyFont="1" applyFill="1" applyBorder="1" applyAlignment="1">
      <alignment horizontal="center" vertical="center" wrapText="1"/>
    </xf>
    <xf numFmtId="0" fontId="16" fillId="0" borderId="58" xfId="0" applyFont="1" applyFill="1" applyBorder="1" applyAlignment="1">
      <alignment horizontal="center" vertical="center" wrapText="1"/>
    </xf>
    <xf numFmtId="0" fontId="16" fillId="0" borderId="50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62" xfId="0" applyFont="1" applyFill="1" applyBorder="1" applyAlignment="1">
      <alignment horizontal="center" vertical="center" wrapText="1"/>
    </xf>
    <xf numFmtId="0" fontId="13" fillId="0" borderId="59" xfId="0" applyFont="1" applyFill="1" applyBorder="1" applyAlignment="1">
      <alignment horizontal="center" vertical="center" wrapText="1"/>
    </xf>
    <xf numFmtId="4" fontId="13" fillId="0" borderId="57" xfId="0" applyNumberFormat="1" applyFont="1" applyFill="1" applyBorder="1" applyAlignment="1">
      <alignment horizontal="center" vertical="center" wrapText="1"/>
    </xf>
    <xf numFmtId="4" fontId="13" fillId="0" borderId="62" xfId="0" applyNumberFormat="1" applyFont="1" applyFill="1" applyBorder="1" applyAlignment="1">
      <alignment horizontal="center" vertical="center"/>
    </xf>
    <xf numFmtId="4" fontId="13" fillId="0" borderId="59" xfId="0" applyNumberFormat="1" applyFont="1" applyFill="1" applyBorder="1" applyAlignment="1">
      <alignment horizontal="center" vertical="center"/>
    </xf>
    <xf numFmtId="4" fontId="16" fillId="0" borderId="52" xfId="0" applyNumberFormat="1" applyFont="1" applyFill="1" applyBorder="1" applyAlignment="1">
      <alignment horizontal="center" vertical="center" wrapText="1"/>
    </xf>
    <xf numFmtId="4" fontId="13" fillId="0" borderId="24" xfId="0" applyNumberFormat="1" applyFont="1" applyFill="1" applyBorder="1" applyAlignment="1">
      <alignment horizontal="center" vertical="center" wrapText="1"/>
    </xf>
    <xf numFmtId="4" fontId="16" fillId="0" borderId="25" xfId="0" applyNumberFormat="1" applyFont="1" applyFill="1" applyBorder="1" applyAlignment="1">
      <alignment horizontal="center" vertical="center" wrapText="1"/>
    </xf>
    <xf numFmtId="4" fontId="16" fillId="0" borderId="54" xfId="0" applyNumberFormat="1" applyFont="1" applyFill="1" applyBorder="1" applyAlignment="1">
      <alignment horizontal="center" vertical="center" wrapText="1"/>
    </xf>
    <xf numFmtId="4" fontId="13" fillId="0" borderId="68" xfId="0" applyNumberFormat="1" applyFont="1" applyFill="1" applyBorder="1" applyAlignment="1">
      <alignment horizontal="center" vertical="center" wrapText="1"/>
    </xf>
    <xf numFmtId="4" fontId="13" fillId="0" borderId="25" xfId="0" applyNumberFormat="1" applyFont="1" applyFill="1" applyBorder="1" applyAlignment="1">
      <alignment horizontal="center" vertical="center" wrapText="1"/>
    </xf>
    <xf numFmtId="4" fontId="13" fillId="0" borderId="69" xfId="0" applyNumberFormat="1" applyFont="1" applyFill="1" applyBorder="1" applyAlignment="1">
      <alignment horizontal="center" vertical="center" wrapText="1"/>
    </xf>
    <xf numFmtId="4" fontId="13" fillId="0" borderId="70" xfId="0" applyNumberFormat="1" applyFont="1" applyFill="1" applyBorder="1" applyAlignment="1">
      <alignment horizontal="center" vertical="center" wrapText="1"/>
    </xf>
    <xf numFmtId="4" fontId="13" fillId="0" borderId="27" xfId="0" applyNumberFormat="1" applyFont="1" applyFill="1" applyBorder="1" applyAlignment="1">
      <alignment horizontal="center" vertical="center"/>
    </xf>
    <xf numFmtId="4" fontId="13" fillId="0" borderId="53" xfId="0" applyNumberFormat="1" applyFont="1" applyFill="1" applyBorder="1" applyAlignment="1">
      <alignment horizontal="center" vertical="center"/>
    </xf>
    <xf numFmtId="4" fontId="13" fillId="0" borderId="27" xfId="0" applyNumberFormat="1" applyFont="1" applyFill="1" applyBorder="1" applyAlignment="1">
      <alignment horizontal="center" vertical="center" wrapText="1"/>
    </xf>
    <xf numFmtId="4" fontId="13" fillId="0" borderId="10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center" vertical="center" wrapText="1"/>
    </xf>
    <xf numFmtId="4" fontId="16" fillId="0" borderId="51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4" fontId="16" fillId="0" borderId="7" xfId="0" applyNumberFormat="1" applyFont="1" applyFill="1" applyBorder="1" applyAlignment="1" applyProtection="1">
      <alignment horizontal="center" vertical="center" wrapText="1"/>
    </xf>
    <xf numFmtId="4" fontId="16" fillId="0" borderId="1" xfId="0" applyNumberFormat="1" applyFont="1" applyFill="1" applyBorder="1" applyAlignment="1" applyProtection="1">
      <alignment horizontal="center" vertical="center" wrapText="1"/>
    </xf>
    <xf numFmtId="0" fontId="16" fillId="0" borderId="68" xfId="0" applyFont="1" applyFill="1" applyBorder="1" applyAlignment="1">
      <alignment horizontal="center" vertical="center" wrapText="1"/>
    </xf>
    <xf numFmtId="0" fontId="16" fillId="0" borderId="52" xfId="0" applyFont="1" applyFill="1" applyBorder="1" applyAlignment="1">
      <alignment horizontal="center" vertical="center" wrapText="1"/>
    </xf>
    <xf numFmtId="0" fontId="13" fillId="0" borderId="59" xfId="0" applyFont="1" applyFill="1" applyBorder="1" applyAlignment="1">
      <alignment horizontal="left" vertical="center" wrapText="1"/>
    </xf>
    <xf numFmtId="0" fontId="13" fillId="0" borderId="56" xfId="0" applyFont="1" applyFill="1" applyBorder="1" applyAlignment="1">
      <alignment horizontal="left" vertical="center" wrapText="1"/>
    </xf>
    <xf numFmtId="0" fontId="13" fillId="0" borderId="62" xfId="0" applyFont="1" applyFill="1" applyBorder="1" applyAlignment="1">
      <alignment horizontal="left" vertical="center" wrapText="1"/>
    </xf>
    <xf numFmtId="4" fontId="13" fillId="0" borderId="68" xfId="0" applyNumberFormat="1" applyFont="1" applyFill="1" applyBorder="1" applyAlignment="1">
      <alignment horizontal="center" vertical="top" wrapText="1"/>
    </xf>
    <xf numFmtId="4" fontId="13" fillId="0" borderId="65" xfId="0" applyNumberFormat="1" applyFont="1" applyFill="1" applyBorder="1" applyAlignment="1">
      <alignment horizontal="center" vertical="top" wrapText="1"/>
    </xf>
    <xf numFmtId="4" fontId="13" fillId="0" borderId="52" xfId="0" applyNumberFormat="1" applyFont="1" applyFill="1" applyBorder="1" applyAlignment="1">
      <alignment horizontal="center" vertical="top" wrapText="1"/>
    </xf>
    <xf numFmtId="4" fontId="13" fillId="0" borderId="27" xfId="0" applyNumberFormat="1" applyFont="1" applyFill="1" applyBorder="1" applyAlignment="1">
      <alignment horizontal="center" vertical="top" wrapText="1"/>
    </xf>
    <xf numFmtId="4" fontId="13" fillId="0" borderId="24" xfId="0" applyNumberFormat="1" applyFont="1" applyFill="1" applyBorder="1" applyAlignment="1">
      <alignment horizontal="center" vertical="top" wrapText="1"/>
    </xf>
    <xf numFmtId="4" fontId="13" fillId="0" borderId="25" xfId="0" applyNumberFormat="1" applyFont="1" applyFill="1" applyBorder="1" applyAlignment="1">
      <alignment horizontal="center" vertical="top" wrapText="1"/>
    </xf>
    <xf numFmtId="0" fontId="14" fillId="0" borderId="0" xfId="0" applyFont="1" applyFill="1" applyAlignment="1">
      <alignment horizontal="right"/>
    </xf>
    <xf numFmtId="0" fontId="16" fillId="0" borderId="58" xfId="0" applyFont="1" applyFill="1" applyBorder="1" applyAlignment="1">
      <alignment horizontal="center" vertical="center" wrapText="1"/>
    </xf>
    <xf numFmtId="0" fontId="16" fillId="0" borderId="50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left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62" xfId="0" applyFont="1" applyFill="1" applyBorder="1" applyAlignment="1">
      <alignment horizontal="center" vertical="center" wrapText="1"/>
    </xf>
    <xf numFmtId="0" fontId="13" fillId="0" borderId="59" xfId="0" applyFont="1" applyFill="1" applyBorder="1" applyAlignment="1">
      <alignment horizontal="center" vertical="center" wrapText="1"/>
    </xf>
    <xf numFmtId="0" fontId="13" fillId="0" borderId="56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 wrapText="1"/>
    </xf>
    <xf numFmtId="0" fontId="21" fillId="0" borderId="53" xfId="0" applyFont="1" applyFill="1" applyBorder="1" applyAlignment="1">
      <alignment horizontal="center" vertical="center" wrapText="1"/>
    </xf>
    <xf numFmtId="0" fontId="21" fillId="0" borderId="60" xfId="0" applyFont="1" applyFill="1" applyBorder="1" applyAlignment="1">
      <alignment horizontal="center" vertical="center" wrapText="1"/>
    </xf>
    <xf numFmtId="165" fontId="13" fillId="0" borderId="62" xfId="0" applyNumberFormat="1" applyFont="1" applyFill="1" applyBorder="1" applyAlignment="1">
      <alignment horizontal="center" vertical="center" wrapText="1"/>
    </xf>
    <xf numFmtId="165" fontId="13" fillId="0" borderId="59" xfId="0" applyNumberFormat="1" applyFont="1" applyFill="1" applyBorder="1" applyAlignment="1">
      <alignment horizontal="center" vertical="center" wrapText="1"/>
    </xf>
    <xf numFmtId="165" fontId="13" fillId="0" borderId="56" xfId="0" applyNumberFormat="1" applyFont="1" applyFill="1" applyBorder="1" applyAlignment="1">
      <alignment horizontal="center" vertical="center" wrapText="1"/>
    </xf>
    <xf numFmtId="0" fontId="13" fillId="0" borderId="58" xfId="0" applyFont="1" applyFill="1" applyBorder="1" applyAlignment="1">
      <alignment horizontal="center" vertical="center" wrapText="1"/>
    </xf>
    <xf numFmtId="0" fontId="13" fillId="0" borderId="50" xfId="0" applyFont="1" applyFill="1" applyBorder="1" applyAlignment="1">
      <alignment horizontal="center" vertical="center" wrapText="1"/>
    </xf>
    <xf numFmtId="4" fontId="13" fillId="0" borderId="63" xfId="0" applyNumberFormat="1" applyFont="1" applyFill="1" applyBorder="1" applyAlignment="1">
      <alignment horizontal="center" vertical="center" wrapText="1"/>
    </xf>
    <xf numFmtId="4" fontId="13" fillId="0" borderId="57" xfId="0" applyNumberFormat="1" applyFont="1" applyFill="1" applyBorder="1" applyAlignment="1">
      <alignment horizontal="center" vertical="center" wrapText="1"/>
    </xf>
    <xf numFmtId="0" fontId="13" fillId="0" borderId="45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21" fillId="0" borderId="62" xfId="0" applyFont="1" applyFill="1" applyBorder="1" applyAlignment="1">
      <alignment horizontal="center" vertical="center" wrapText="1"/>
    </xf>
    <xf numFmtId="0" fontId="21" fillId="0" borderId="59" xfId="0" applyFont="1" applyFill="1" applyBorder="1" applyAlignment="1">
      <alignment horizontal="center" vertical="center" wrapText="1"/>
    </xf>
    <xf numFmtId="0" fontId="21" fillId="0" borderId="54" xfId="0" applyFont="1" applyFill="1" applyBorder="1" applyAlignment="1">
      <alignment horizontal="center" vertical="center" wrapText="1"/>
    </xf>
    <xf numFmtId="0" fontId="21" fillId="0" borderId="56" xfId="0" applyFont="1" applyFill="1" applyBorder="1" applyAlignment="1">
      <alignment horizontal="center" vertical="center" wrapText="1"/>
    </xf>
    <xf numFmtId="4" fontId="13" fillId="0" borderId="62" xfId="0" applyNumberFormat="1" applyFont="1" applyFill="1" applyBorder="1" applyAlignment="1">
      <alignment horizontal="center" vertical="center"/>
    </xf>
    <xf numFmtId="4" fontId="13" fillId="0" borderId="59" xfId="0" applyNumberFormat="1" applyFont="1" applyFill="1" applyBorder="1" applyAlignment="1">
      <alignment horizontal="center" vertical="center"/>
    </xf>
    <xf numFmtId="4" fontId="13" fillId="0" borderId="56" xfId="0" applyNumberFormat="1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61" xfId="0" applyFont="1" applyFill="1" applyBorder="1" applyAlignment="1">
      <alignment horizontal="center" vertical="center" wrapText="1"/>
    </xf>
    <xf numFmtId="4" fontId="16" fillId="0" borderId="68" xfId="0" applyNumberFormat="1" applyFont="1" applyFill="1" applyBorder="1" applyAlignment="1">
      <alignment horizontal="center" vertical="center" wrapText="1"/>
    </xf>
    <xf numFmtId="4" fontId="16" fillId="0" borderId="65" xfId="0" applyNumberFormat="1" applyFont="1" applyFill="1" applyBorder="1" applyAlignment="1">
      <alignment horizontal="center" vertical="center" wrapText="1"/>
    </xf>
    <xf numFmtId="4" fontId="16" fillId="0" borderId="52" xfId="0" applyNumberFormat="1" applyFont="1" applyFill="1" applyBorder="1" applyAlignment="1">
      <alignment horizontal="center" vertical="center" wrapText="1"/>
    </xf>
    <xf numFmtId="165" fontId="13" fillId="0" borderId="62" xfId="0" applyNumberFormat="1" applyFont="1" applyFill="1" applyBorder="1" applyAlignment="1">
      <alignment horizontal="center" vertical="center"/>
    </xf>
    <xf numFmtId="165" fontId="13" fillId="0" borderId="59" xfId="0" applyNumberFormat="1" applyFont="1" applyFill="1" applyBorder="1" applyAlignment="1">
      <alignment horizontal="center" vertical="center"/>
    </xf>
    <xf numFmtId="165" fontId="13" fillId="0" borderId="56" xfId="0" applyNumberFormat="1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left" vertical="center" wrapText="1"/>
    </xf>
    <xf numFmtId="0" fontId="13" fillId="0" borderId="54" xfId="0" applyFont="1" applyFill="1" applyBorder="1" applyAlignment="1">
      <alignment horizontal="left" vertical="center" wrapText="1"/>
    </xf>
    <xf numFmtId="0" fontId="13" fillId="0" borderId="61" xfId="0" applyFont="1" applyFill="1" applyBorder="1" applyAlignment="1">
      <alignment horizontal="left" vertical="center" wrapText="1"/>
    </xf>
    <xf numFmtId="0" fontId="13" fillId="0" borderId="62" xfId="0" applyFont="1" applyFill="1" applyBorder="1" applyAlignment="1">
      <alignment horizontal="left" vertical="top" wrapText="1"/>
    </xf>
    <xf numFmtId="0" fontId="13" fillId="0" borderId="59" xfId="0" applyFont="1" applyFill="1" applyBorder="1" applyAlignment="1">
      <alignment horizontal="left" vertical="top" wrapText="1"/>
    </xf>
    <xf numFmtId="0" fontId="13" fillId="0" borderId="56" xfId="0" applyFont="1" applyFill="1" applyBorder="1" applyAlignment="1">
      <alignment horizontal="left" vertical="top" wrapText="1"/>
    </xf>
    <xf numFmtId="4" fontId="13" fillId="0" borderId="55" xfId="0" applyNumberFormat="1" applyFont="1" applyFill="1" applyBorder="1" applyAlignment="1">
      <alignment horizontal="center" vertical="center" wrapText="1"/>
    </xf>
    <xf numFmtId="4" fontId="13" fillId="0" borderId="24" xfId="0" applyNumberFormat="1" applyFont="1" applyFill="1" applyBorder="1" applyAlignment="1">
      <alignment horizontal="center" vertical="center" wrapText="1"/>
    </xf>
    <xf numFmtId="4" fontId="13" fillId="0" borderId="45" xfId="0" applyNumberFormat="1" applyFont="1" applyFill="1" applyBorder="1" applyAlignment="1">
      <alignment horizontal="left" vertical="center" wrapText="1"/>
    </xf>
    <xf numFmtId="4" fontId="13" fillId="0" borderId="10" xfId="0" applyNumberFormat="1" applyFont="1" applyFill="1" applyBorder="1" applyAlignment="1">
      <alignment horizontal="left" vertical="center" wrapText="1"/>
    </xf>
    <xf numFmtId="4" fontId="13" fillId="0" borderId="66" xfId="0" applyNumberFormat="1" applyFont="1" applyFill="1" applyBorder="1" applyAlignment="1">
      <alignment horizontal="left" vertical="center" wrapText="1"/>
    </xf>
    <xf numFmtId="4" fontId="16" fillId="0" borderId="25" xfId="0" applyNumberFormat="1" applyFont="1" applyFill="1" applyBorder="1" applyAlignment="1">
      <alignment horizontal="center" vertical="center" wrapText="1"/>
    </xf>
    <xf numFmtId="4" fontId="16" fillId="0" borderId="54" xfId="0" applyNumberFormat="1" applyFont="1" applyFill="1" applyBorder="1" applyAlignment="1">
      <alignment horizontal="center" vertical="center" wrapText="1"/>
    </xf>
    <xf numFmtId="0" fontId="13" fillId="0" borderId="40" xfId="0" applyFont="1" applyFill="1" applyBorder="1" applyAlignment="1">
      <alignment horizontal="center" vertical="center" wrapText="1"/>
    </xf>
    <xf numFmtId="0" fontId="13" fillId="0" borderId="54" xfId="0" applyFont="1" applyFill="1" applyBorder="1" applyAlignment="1">
      <alignment horizontal="center" vertical="center" wrapText="1"/>
    </xf>
    <xf numFmtId="0" fontId="13" fillId="0" borderId="61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27" xfId="0" applyFont="1" applyFill="1" applyBorder="1" applyAlignment="1">
      <alignment horizontal="left" vertical="center" wrapText="1"/>
    </xf>
    <xf numFmtId="0" fontId="13" fillId="0" borderId="60" xfId="0" applyFont="1" applyFill="1" applyBorder="1" applyAlignment="1">
      <alignment horizontal="left" vertical="center" wrapText="1"/>
    </xf>
    <xf numFmtId="4" fontId="13" fillId="0" borderId="68" xfId="0" applyNumberFormat="1" applyFont="1" applyFill="1" applyBorder="1" applyAlignment="1">
      <alignment horizontal="center" vertical="center" wrapText="1"/>
    </xf>
    <xf numFmtId="4" fontId="13" fillId="0" borderId="52" xfId="0" applyNumberFormat="1" applyFont="1" applyFill="1" applyBorder="1" applyAlignment="1">
      <alignment horizontal="center" vertical="center" wrapText="1"/>
    </xf>
    <xf numFmtId="4" fontId="13" fillId="0" borderId="25" xfId="0" applyNumberFormat="1" applyFont="1" applyFill="1" applyBorder="1" applyAlignment="1">
      <alignment horizontal="center" vertical="center" wrapText="1"/>
    </xf>
    <xf numFmtId="4" fontId="13" fillId="0" borderId="69" xfId="0" applyNumberFormat="1" applyFont="1" applyFill="1" applyBorder="1" applyAlignment="1">
      <alignment horizontal="center" vertical="center" wrapText="1"/>
    </xf>
    <xf numFmtId="4" fontId="13" fillId="0" borderId="70" xfId="0" applyNumberFormat="1" applyFont="1" applyFill="1" applyBorder="1" applyAlignment="1">
      <alignment horizontal="center" vertical="center" wrapText="1"/>
    </xf>
    <xf numFmtId="4" fontId="13" fillId="0" borderId="72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1" fillId="0" borderId="45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66" xfId="0" applyFont="1" applyFill="1" applyBorder="1" applyAlignment="1">
      <alignment horizontal="center" vertical="center" wrapText="1"/>
    </xf>
    <xf numFmtId="0" fontId="13" fillId="0" borderId="38" xfId="0" applyFont="1" applyFill="1" applyBorder="1" applyAlignment="1">
      <alignment horizontal="center" vertical="center" wrapText="1"/>
    </xf>
    <xf numFmtId="0" fontId="13" fillId="0" borderId="53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3" fillId="0" borderId="68" xfId="0" applyFont="1" applyFill="1" applyBorder="1" applyAlignment="1">
      <alignment horizontal="center" vertical="center" wrapText="1"/>
    </xf>
    <xf numFmtId="0" fontId="13" fillId="0" borderId="52" xfId="0" applyFont="1" applyFill="1" applyBorder="1" applyAlignment="1">
      <alignment horizontal="center" vertical="center" wrapText="1"/>
    </xf>
    <xf numFmtId="49" fontId="13" fillId="0" borderId="38" xfId="0" applyNumberFormat="1" applyFont="1" applyFill="1" applyBorder="1" applyAlignment="1">
      <alignment horizontal="center" vertical="center" wrapText="1"/>
    </xf>
    <xf numFmtId="49" fontId="13" fillId="0" borderId="40" xfId="0" applyNumberFormat="1" applyFont="1" applyFill="1" applyBorder="1" applyAlignment="1">
      <alignment horizontal="center" vertical="center" wrapText="1"/>
    </xf>
    <xf numFmtId="0" fontId="22" fillId="0" borderId="62" xfId="0" applyFont="1" applyFill="1" applyBorder="1" applyAlignment="1">
      <alignment horizontal="center" vertical="center" wrapText="1"/>
    </xf>
    <xf numFmtId="0" fontId="22" fillId="0" borderId="59" xfId="0" applyFont="1" applyFill="1" applyBorder="1" applyAlignment="1">
      <alignment horizontal="center" vertical="center" wrapText="1"/>
    </xf>
    <xf numFmtId="0" fontId="22" fillId="0" borderId="56" xfId="0" applyFont="1" applyFill="1" applyBorder="1" applyAlignment="1">
      <alignment horizontal="center" vertical="center" wrapText="1"/>
    </xf>
    <xf numFmtId="4" fontId="13" fillId="0" borderId="27" xfId="0" applyNumberFormat="1" applyFont="1" applyFill="1" applyBorder="1" applyAlignment="1">
      <alignment horizontal="center" vertical="center"/>
    </xf>
    <xf numFmtId="4" fontId="13" fillId="0" borderId="53" xfId="0" applyNumberFormat="1" applyFont="1" applyFill="1" applyBorder="1" applyAlignment="1">
      <alignment horizontal="center" vertical="center"/>
    </xf>
    <xf numFmtId="4" fontId="13" fillId="0" borderId="27" xfId="0" applyNumberFormat="1" applyFont="1" applyFill="1" applyBorder="1" applyAlignment="1">
      <alignment horizontal="center" vertical="center" wrapText="1"/>
    </xf>
    <xf numFmtId="4" fontId="13" fillId="0" borderId="53" xfId="0" applyNumberFormat="1" applyFont="1" applyFill="1" applyBorder="1" applyAlignment="1">
      <alignment horizontal="center" vertical="center" wrapText="1"/>
    </xf>
    <xf numFmtId="4" fontId="13" fillId="0" borderId="60" xfId="0" applyNumberFormat="1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4" fontId="13" fillId="0" borderId="10" xfId="0" applyNumberFormat="1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center" vertical="center" wrapText="1"/>
    </xf>
    <xf numFmtId="4" fontId="13" fillId="0" borderId="66" xfId="0" applyNumberFormat="1" applyFont="1" applyFill="1" applyBorder="1" applyAlignment="1">
      <alignment horizontal="center" vertical="center" wrapText="1"/>
    </xf>
    <xf numFmtId="4" fontId="16" fillId="0" borderId="51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Fill="1" applyBorder="1" applyAlignment="1">
      <alignment horizontal="center" vertical="center" wrapText="1"/>
    </xf>
    <xf numFmtId="4" fontId="13" fillId="0" borderId="27" xfId="0" applyNumberFormat="1" applyFont="1" applyFill="1" applyBorder="1" applyAlignment="1">
      <alignment horizontal="left" vertical="center" wrapText="1"/>
    </xf>
    <xf numFmtId="4" fontId="13" fillId="0" borderId="53" xfId="0" applyNumberFormat="1" applyFont="1" applyFill="1" applyBorder="1" applyAlignment="1">
      <alignment horizontal="left" vertical="center" wrapText="1"/>
    </xf>
    <xf numFmtId="4" fontId="13" fillId="0" borderId="30" xfId="0" applyNumberFormat="1" applyFont="1" applyFill="1" applyBorder="1" applyAlignment="1">
      <alignment horizontal="left" vertical="center" wrapText="1"/>
    </xf>
    <xf numFmtId="4" fontId="13" fillId="0" borderId="28" xfId="0" applyNumberFormat="1" applyFont="1" applyFill="1" applyBorder="1" applyAlignment="1">
      <alignment horizontal="left" vertical="center" wrapText="1"/>
    </xf>
    <xf numFmtId="4" fontId="13" fillId="0" borderId="68" xfId="0" applyNumberFormat="1" applyFont="1" applyFill="1" applyBorder="1" applyAlignment="1">
      <alignment horizontal="left" vertical="top" wrapText="1"/>
    </xf>
    <xf numFmtId="4" fontId="13" fillId="0" borderId="65" xfId="0" applyNumberFormat="1" applyFont="1" applyFill="1" applyBorder="1" applyAlignment="1">
      <alignment horizontal="left" vertical="top" wrapText="1"/>
    </xf>
    <xf numFmtId="4" fontId="13" fillId="0" borderId="24" xfId="0" applyNumberFormat="1" applyFont="1" applyFill="1" applyBorder="1" applyAlignment="1">
      <alignment horizontal="left" vertical="top" wrapText="1"/>
    </xf>
    <xf numFmtId="4" fontId="13" fillId="0" borderId="52" xfId="0" applyNumberFormat="1" applyFont="1" applyFill="1" applyBorder="1" applyAlignment="1">
      <alignment horizontal="left" vertical="top" wrapText="1"/>
    </xf>
    <xf numFmtId="0" fontId="13" fillId="0" borderId="6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left" vertical="center"/>
    </xf>
    <xf numFmtId="4" fontId="16" fillId="0" borderId="62" xfId="0" applyNumberFormat="1" applyFont="1" applyFill="1" applyBorder="1" applyAlignment="1">
      <alignment horizontal="left" vertical="center" wrapText="1"/>
    </xf>
    <xf numFmtId="4" fontId="16" fillId="0" borderId="56" xfId="0" applyNumberFormat="1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/>
    </xf>
    <xf numFmtId="4" fontId="13" fillId="0" borderId="62" xfId="0" applyNumberFormat="1" applyFont="1" applyFill="1" applyBorder="1" applyAlignment="1">
      <alignment horizontal="left" vertical="center" wrapText="1"/>
    </xf>
    <xf numFmtId="4" fontId="13" fillId="0" borderId="59" xfId="0" applyNumberFormat="1" applyFont="1" applyFill="1" applyBorder="1" applyAlignment="1">
      <alignment horizontal="left" vertical="center" wrapText="1"/>
    </xf>
    <xf numFmtId="4" fontId="13" fillId="0" borderId="56" xfId="0" applyNumberFormat="1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center" vertical="center" wrapText="1"/>
    </xf>
    <xf numFmtId="0" fontId="21" fillId="0" borderId="32" xfId="0" applyFont="1" applyFill="1" applyBorder="1" applyAlignment="1">
      <alignment horizontal="center" vertical="center" wrapText="1"/>
    </xf>
  </cellXfs>
  <cellStyles count="16">
    <cellStyle name="Обычный" xfId="0" builtinId="0"/>
    <cellStyle name="Обычный 2" xfId="1"/>
    <cellStyle name="Обычный 2 2" xfId="3"/>
    <cellStyle name="Обычный 2 3" xfId="7"/>
    <cellStyle name="Обычный 2 4" xfId="8"/>
    <cellStyle name="Обычный 2 5" xfId="5"/>
    <cellStyle name="Обычный 2 5 2" xfId="6"/>
    <cellStyle name="Обычный 2 5 3" xfId="9"/>
    <cellStyle name="Обычный 2 5 4" xfId="10"/>
    <cellStyle name="Обычный 2 5 5" xfId="11"/>
    <cellStyle name="Обычный 2 5 6" xfId="12"/>
    <cellStyle name="Обычный 3" xfId="4"/>
    <cellStyle name="Обычный 4" xfId="13"/>
    <cellStyle name="Финансовый" xfId="15" builtinId="3"/>
    <cellStyle name="Финансовый 2" xfId="2"/>
    <cellStyle name="Финансовый 3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R129"/>
  <sheetViews>
    <sheetView tabSelected="1" zoomScale="80" zoomScaleNormal="80" zoomScaleSheetLayoutView="40" workbookViewId="0">
      <pane ySplit="3" topLeftCell="A4" activePane="bottomLeft" state="frozen"/>
      <selection activeCell="A5" sqref="A5"/>
      <selection pane="bottomLeft" activeCell="S114" sqref="S114"/>
    </sheetView>
  </sheetViews>
  <sheetFormatPr defaultColWidth="9.140625" defaultRowHeight="15" x14ac:dyDescent="0.25"/>
  <cols>
    <col min="1" max="1" width="4.7109375" style="85" customWidth="1"/>
    <col min="2" max="2" width="95.85546875" style="184" customWidth="1"/>
    <col min="3" max="3" width="12.28515625" style="24" hidden="1" customWidth="1"/>
    <col min="4" max="4" width="16.85546875" style="185" customWidth="1"/>
    <col min="5" max="5" width="17.28515625" style="188" hidden="1" customWidth="1"/>
    <col min="6" max="6" width="17.85546875" style="73" customWidth="1"/>
    <col min="7" max="7" width="18" style="73" customWidth="1"/>
    <col min="8" max="8" width="15.140625" style="73" customWidth="1"/>
    <col min="9" max="9" width="16" style="73" customWidth="1"/>
    <col min="10" max="10" width="16.42578125" style="73" customWidth="1"/>
    <col min="11" max="11" width="16.140625" style="73" hidden="1" customWidth="1"/>
    <col min="12" max="12" width="16" style="73" hidden="1" customWidth="1"/>
    <col min="13" max="13" width="14.5703125" style="73" hidden="1" customWidth="1"/>
    <col min="14" max="14" width="16" style="73" hidden="1" customWidth="1"/>
    <col min="15" max="15" width="15.85546875" style="73" hidden="1" customWidth="1"/>
    <col min="16" max="17" width="17.42578125" style="73" customWidth="1"/>
    <col min="18" max="18" width="14.7109375" style="73" customWidth="1"/>
    <col min="19" max="20" width="15" style="73" customWidth="1"/>
    <col min="21" max="21" width="10.42578125" style="73" hidden="1" customWidth="1"/>
    <col min="22" max="22" width="11.28515625" style="73" hidden="1" customWidth="1"/>
    <col min="23" max="23" width="14.7109375" style="73" hidden="1" customWidth="1"/>
    <col min="24" max="24" width="11.7109375" style="73" hidden="1" customWidth="1"/>
    <col min="25" max="25" width="9.85546875" style="73" hidden="1" customWidth="1"/>
    <col min="26" max="26" width="9" style="73" customWidth="1"/>
    <col min="27" max="27" width="11.7109375" style="73" customWidth="1"/>
    <col min="28" max="28" width="15.42578125" style="73" customWidth="1"/>
    <col min="29" max="29" width="13.85546875" style="73" customWidth="1"/>
    <col min="30" max="30" width="9.7109375" style="73" customWidth="1"/>
    <col min="31" max="31" width="18.28515625" style="72" hidden="1" customWidth="1"/>
    <col min="32" max="32" width="15.7109375" style="72" customWidth="1"/>
    <col min="33" max="33" width="15.140625" style="20" customWidth="1"/>
    <col min="34" max="34" width="14.85546875" style="72" customWidth="1"/>
    <col min="35" max="35" width="118.28515625" style="72" customWidth="1"/>
    <col min="36" max="36" width="18.5703125" style="72" customWidth="1"/>
    <col min="37" max="38" width="9.140625" style="72" customWidth="1"/>
    <col min="39" max="39" width="18" style="72" customWidth="1"/>
    <col min="40" max="40" width="17.28515625" style="72" customWidth="1"/>
    <col min="41" max="41" width="14.85546875" style="72" customWidth="1"/>
    <col min="42" max="43" width="9.140625" style="72" customWidth="1"/>
    <col min="44" max="44" width="15.140625" style="72" customWidth="1"/>
    <col min="45" max="45" width="21.140625" style="72" customWidth="1"/>
    <col min="46" max="65" width="9.140625" style="72" customWidth="1"/>
    <col min="66" max="148" width="9.140625" style="72"/>
    <col min="149" max="16384" width="9.140625" style="73"/>
  </cols>
  <sheetData>
    <row r="1" spans="1:148" ht="24" customHeight="1" thickBot="1" x14ac:dyDescent="0.3">
      <c r="A1" s="553" t="s">
        <v>180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  <c r="N1" s="553"/>
      <c r="O1" s="553"/>
      <c r="P1" s="553"/>
      <c r="Q1" s="553"/>
      <c r="R1" s="553"/>
      <c r="S1" s="553"/>
      <c r="T1" s="553"/>
      <c r="U1" s="553"/>
      <c r="V1" s="553"/>
      <c r="W1" s="553"/>
      <c r="X1" s="553"/>
      <c r="Y1" s="553"/>
      <c r="Z1" s="553"/>
      <c r="AA1" s="553"/>
      <c r="AB1" s="553"/>
      <c r="AC1" s="553"/>
      <c r="AD1" s="553"/>
    </row>
    <row r="2" spans="1:148" s="76" customFormat="1" ht="18.600000000000001" customHeight="1" thickBot="1" x14ac:dyDescent="0.3">
      <c r="A2" s="559" t="s">
        <v>32</v>
      </c>
      <c r="B2" s="74" t="s">
        <v>97</v>
      </c>
      <c r="C2" s="563" t="s">
        <v>37</v>
      </c>
      <c r="D2" s="561" t="s">
        <v>33</v>
      </c>
      <c r="E2" s="561" t="s">
        <v>6</v>
      </c>
      <c r="F2" s="554" t="s">
        <v>145</v>
      </c>
      <c r="G2" s="555"/>
      <c r="H2" s="555"/>
      <c r="I2" s="555"/>
      <c r="J2" s="556"/>
      <c r="K2" s="554" t="s">
        <v>175</v>
      </c>
      <c r="L2" s="555"/>
      <c r="M2" s="555"/>
      <c r="N2" s="555"/>
      <c r="O2" s="556"/>
      <c r="P2" s="554" t="s">
        <v>110</v>
      </c>
      <c r="Q2" s="555"/>
      <c r="R2" s="555"/>
      <c r="S2" s="555"/>
      <c r="T2" s="556"/>
      <c r="U2" s="510" t="s">
        <v>176</v>
      </c>
      <c r="V2" s="511"/>
      <c r="W2" s="511"/>
      <c r="X2" s="511"/>
      <c r="Y2" s="513"/>
      <c r="Z2" s="554" t="s">
        <v>146</v>
      </c>
      <c r="AA2" s="555"/>
      <c r="AB2" s="555"/>
      <c r="AC2" s="555"/>
      <c r="AD2" s="556"/>
      <c r="AE2" s="75"/>
      <c r="AF2" s="75"/>
      <c r="AG2" s="20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5"/>
      <c r="DQ2" s="75"/>
      <c r="DR2" s="75"/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5"/>
      <c r="EK2" s="75"/>
      <c r="EL2" s="75"/>
      <c r="EM2" s="75"/>
      <c r="EN2" s="75"/>
      <c r="EO2" s="75"/>
      <c r="EP2" s="75"/>
      <c r="EQ2" s="75"/>
      <c r="ER2" s="75"/>
    </row>
    <row r="3" spans="1:148" s="85" customFormat="1" ht="32.25" customHeight="1" thickBot="1" x14ac:dyDescent="0.3">
      <c r="A3" s="560"/>
      <c r="B3" s="77" t="s">
        <v>31</v>
      </c>
      <c r="C3" s="564"/>
      <c r="D3" s="562"/>
      <c r="E3" s="562"/>
      <c r="F3" s="78" t="s">
        <v>106</v>
      </c>
      <c r="G3" s="79" t="s">
        <v>3</v>
      </c>
      <c r="H3" s="79" t="s">
        <v>4</v>
      </c>
      <c r="I3" s="79" t="s">
        <v>29</v>
      </c>
      <c r="J3" s="80" t="s">
        <v>5</v>
      </c>
      <c r="K3" s="78" t="s">
        <v>105</v>
      </c>
      <c r="L3" s="79" t="s">
        <v>3</v>
      </c>
      <c r="M3" s="79" t="s">
        <v>4</v>
      </c>
      <c r="N3" s="79" t="s">
        <v>29</v>
      </c>
      <c r="O3" s="80" t="s">
        <v>5</v>
      </c>
      <c r="P3" s="78" t="s">
        <v>105</v>
      </c>
      <c r="Q3" s="79" t="s">
        <v>3</v>
      </c>
      <c r="R3" s="79" t="s">
        <v>4</v>
      </c>
      <c r="S3" s="79" t="s">
        <v>29</v>
      </c>
      <c r="T3" s="80" t="s">
        <v>5</v>
      </c>
      <c r="U3" s="451" t="s">
        <v>106</v>
      </c>
      <c r="V3" s="452" t="s">
        <v>3</v>
      </c>
      <c r="W3" s="452" t="s">
        <v>4</v>
      </c>
      <c r="X3" s="452" t="s">
        <v>29</v>
      </c>
      <c r="Y3" s="453" t="s">
        <v>5</v>
      </c>
      <c r="Z3" s="81" t="s">
        <v>106</v>
      </c>
      <c r="AA3" s="82" t="s">
        <v>3</v>
      </c>
      <c r="AB3" s="82" t="s">
        <v>4</v>
      </c>
      <c r="AC3" s="82" t="s">
        <v>29</v>
      </c>
      <c r="AD3" s="83" t="s">
        <v>5</v>
      </c>
      <c r="AE3" s="84"/>
      <c r="AF3" s="84"/>
      <c r="AG3" s="20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/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  <c r="EO3" s="84"/>
      <c r="EP3" s="84"/>
      <c r="EQ3" s="84"/>
      <c r="ER3" s="84"/>
    </row>
    <row r="4" spans="1:148" s="21" customFormat="1" ht="15.6" customHeight="1" thickBot="1" x14ac:dyDescent="0.3">
      <c r="A4" s="86">
        <v>1</v>
      </c>
      <c r="B4" s="86">
        <v>2</v>
      </c>
      <c r="C4" s="236"/>
      <c r="D4" s="448">
        <v>3</v>
      </c>
      <c r="E4" s="86">
        <v>5</v>
      </c>
      <c r="F4" s="86">
        <v>4</v>
      </c>
      <c r="G4" s="86">
        <v>5</v>
      </c>
      <c r="H4" s="86">
        <v>6</v>
      </c>
      <c r="I4" s="86">
        <v>7</v>
      </c>
      <c r="J4" s="86">
        <v>8</v>
      </c>
      <c r="K4" s="86">
        <v>9</v>
      </c>
      <c r="L4" s="86">
        <v>10</v>
      </c>
      <c r="M4" s="86">
        <v>11</v>
      </c>
      <c r="N4" s="86">
        <v>12</v>
      </c>
      <c r="O4" s="86">
        <v>13</v>
      </c>
      <c r="P4" s="86">
        <v>9</v>
      </c>
      <c r="Q4" s="86">
        <v>10</v>
      </c>
      <c r="R4" s="86">
        <v>11</v>
      </c>
      <c r="S4" s="86">
        <v>12</v>
      </c>
      <c r="T4" s="86">
        <v>13</v>
      </c>
      <c r="U4" s="86">
        <v>19</v>
      </c>
      <c r="V4" s="86">
        <v>20</v>
      </c>
      <c r="W4" s="86">
        <v>21</v>
      </c>
      <c r="X4" s="86">
        <v>22</v>
      </c>
      <c r="Y4" s="86">
        <v>23</v>
      </c>
      <c r="Z4" s="86">
        <v>14</v>
      </c>
      <c r="AA4" s="86">
        <v>15</v>
      </c>
      <c r="AB4" s="86">
        <v>16</v>
      </c>
      <c r="AC4" s="86">
        <v>17</v>
      </c>
      <c r="AD4" s="86">
        <v>18</v>
      </c>
      <c r="AE4" s="19"/>
      <c r="AF4" s="19"/>
      <c r="AG4" s="26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</row>
    <row r="5" spans="1:148" s="89" customFormat="1" ht="20.25" customHeight="1" thickBot="1" x14ac:dyDescent="0.3">
      <c r="A5" s="565" t="s">
        <v>96</v>
      </c>
      <c r="B5" s="566"/>
      <c r="C5" s="566"/>
      <c r="D5" s="566"/>
      <c r="E5" s="566"/>
      <c r="F5" s="566"/>
      <c r="G5" s="566"/>
      <c r="H5" s="566"/>
      <c r="I5" s="566"/>
      <c r="J5" s="566"/>
      <c r="K5" s="566"/>
      <c r="L5" s="566"/>
      <c r="M5" s="566"/>
      <c r="N5" s="566"/>
      <c r="O5" s="566"/>
      <c r="P5" s="566"/>
      <c r="Q5" s="566"/>
      <c r="R5" s="566"/>
      <c r="S5" s="566"/>
      <c r="T5" s="566"/>
      <c r="U5" s="566"/>
      <c r="V5" s="566"/>
      <c r="W5" s="566"/>
      <c r="X5" s="566"/>
      <c r="Y5" s="566"/>
      <c r="Z5" s="566"/>
      <c r="AA5" s="566"/>
      <c r="AB5" s="566"/>
      <c r="AC5" s="566"/>
      <c r="AD5" s="567"/>
      <c r="AE5" s="87"/>
      <c r="AF5" s="87"/>
      <c r="AG5" s="88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/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/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/>
      <c r="ER5" s="87"/>
    </row>
    <row r="6" spans="1:148" s="89" customFormat="1" ht="20.25" customHeight="1" thickBot="1" x14ac:dyDescent="0.3">
      <c r="A6" s="510" t="s">
        <v>128</v>
      </c>
      <c r="B6" s="511"/>
      <c r="C6" s="511"/>
      <c r="D6" s="511"/>
      <c r="E6" s="511"/>
      <c r="F6" s="511"/>
      <c r="G6" s="511"/>
      <c r="H6" s="511"/>
      <c r="I6" s="511"/>
      <c r="J6" s="511"/>
      <c r="K6" s="511"/>
      <c r="L6" s="511"/>
      <c r="M6" s="511"/>
      <c r="N6" s="511"/>
      <c r="O6" s="511"/>
      <c r="P6" s="511"/>
      <c r="Q6" s="511"/>
      <c r="R6" s="511"/>
      <c r="S6" s="511"/>
      <c r="T6" s="511"/>
      <c r="U6" s="511"/>
      <c r="V6" s="511"/>
      <c r="W6" s="511"/>
      <c r="X6" s="511"/>
      <c r="Y6" s="511"/>
      <c r="Z6" s="511"/>
      <c r="AA6" s="511"/>
      <c r="AB6" s="511"/>
      <c r="AC6" s="511"/>
      <c r="AD6" s="513"/>
      <c r="AE6" s="87"/>
      <c r="AF6" s="87"/>
      <c r="AG6" s="90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</row>
    <row r="7" spans="1:148" s="85" customFormat="1" ht="30" customHeight="1" thickBot="1" x14ac:dyDescent="0.3">
      <c r="A7" s="454" t="s">
        <v>8</v>
      </c>
      <c r="B7" s="481" t="s">
        <v>153</v>
      </c>
      <c r="C7" s="479"/>
      <c r="D7" s="91" t="s">
        <v>9</v>
      </c>
      <c r="E7" s="455"/>
      <c r="F7" s="568"/>
      <c r="G7" s="569"/>
      <c r="H7" s="569"/>
      <c r="I7" s="569"/>
      <c r="J7" s="569"/>
      <c r="K7" s="515"/>
      <c r="L7" s="515"/>
      <c r="M7" s="515"/>
      <c r="N7" s="515"/>
      <c r="O7" s="515"/>
      <c r="P7" s="569"/>
      <c r="Q7" s="569"/>
      <c r="R7" s="569"/>
      <c r="S7" s="569"/>
      <c r="T7" s="569"/>
      <c r="U7" s="569"/>
      <c r="V7" s="569"/>
      <c r="W7" s="569"/>
      <c r="X7" s="569"/>
      <c r="Y7" s="569"/>
      <c r="Z7" s="515"/>
      <c r="AA7" s="515"/>
      <c r="AB7" s="515"/>
      <c r="AC7" s="515"/>
      <c r="AD7" s="516"/>
      <c r="AE7" s="84"/>
      <c r="AF7" s="84"/>
      <c r="AG7" s="92"/>
      <c r="AH7" s="93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4"/>
      <c r="EG7" s="84"/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</row>
    <row r="8" spans="1:148" s="21" customFormat="1" ht="48" customHeight="1" x14ac:dyDescent="0.25">
      <c r="A8" s="561"/>
      <c r="B8" s="331" t="s">
        <v>74</v>
      </c>
      <c r="C8" s="332" t="s">
        <v>67</v>
      </c>
      <c r="D8" s="333" t="s">
        <v>9</v>
      </c>
      <c r="E8" s="334" t="s">
        <v>10</v>
      </c>
      <c r="F8" s="335">
        <f>G8+H8+J8</f>
        <v>904160300</v>
      </c>
      <c r="G8" s="475">
        <v>904160300</v>
      </c>
      <c r="H8" s="336">
        <v>0</v>
      </c>
      <c r="I8" s="337">
        <v>0</v>
      </c>
      <c r="J8" s="338">
        <v>0</v>
      </c>
      <c r="K8" s="336">
        <f>L8+M8+N8+O8</f>
        <v>495824000</v>
      </c>
      <c r="L8" s="337">
        <v>495824000</v>
      </c>
      <c r="M8" s="337">
        <v>0</v>
      </c>
      <c r="N8" s="337">
        <v>0</v>
      </c>
      <c r="O8" s="339">
        <v>0</v>
      </c>
      <c r="P8" s="340">
        <f t="shared" ref="P8:P26" si="0">Q8+R8+S8+T8</f>
        <v>577110093.52999997</v>
      </c>
      <c r="Q8" s="475">
        <v>577110093.52999997</v>
      </c>
      <c r="R8" s="337">
        <v>0</v>
      </c>
      <c r="S8" s="337">
        <v>0</v>
      </c>
      <c r="T8" s="339">
        <v>0</v>
      </c>
      <c r="U8" s="48">
        <f t="shared" ref="U8:V23" si="1">P8/K8*100</f>
        <v>116.39414258486882</v>
      </c>
      <c r="V8" s="94">
        <f t="shared" si="1"/>
        <v>116.39414258486882</v>
      </c>
      <c r="W8" s="49">
        <v>0</v>
      </c>
      <c r="X8" s="49">
        <v>0</v>
      </c>
      <c r="Y8" s="341">
        <v>0</v>
      </c>
      <c r="Z8" s="96">
        <f t="shared" ref="Z8:AA14" si="2">P8/F8*100</f>
        <v>63.82829389102794</v>
      </c>
      <c r="AA8" s="94">
        <f t="shared" si="2"/>
        <v>63.82829389102794</v>
      </c>
      <c r="AB8" s="49">
        <v>0</v>
      </c>
      <c r="AC8" s="49">
        <v>0</v>
      </c>
      <c r="AD8" s="341">
        <v>0</v>
      </c>
      <c r="AE8" s="19"/>
      <c r="AF8" s="19"/>
      <c r="AG8" s="474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</row>
    <row r="9" spans="1:148" s="21" customFormat="1" ht="45" customHeight="1" x14ac:dyDescent="0.25">
      <c r="A9" s="587"/>
      <c r="B9" s="342" t="s">
        <v>75</v>
      </c>
      <c r="C9" s="343" t="s">
        <v>68</v>
      </c>
      <c r="D9" s="344" t="s">
        <v>9</v>
      </c>
      <c r="E9" s="345" t="s">
        <v>10</v>
      </c>
      <c r="F9" s="16">
        <f>G9+H9+J9</f>
        <v>160847300</v>
      </c>
      <c r="G9" s="476">
        <v>160847300</v>
      </c>
      <c r="H9" s="346">
        <v>0</v>
      </c>
      <c r="I9" s="347">
        <v>0</v>
      </c>
      <c r="J9" s="348">
        <v>0</v>
      </c>
      <c r="K9" s="346">
        <f>L9+M9+N9+O9</f>
        <v>91938341</v>
      </c>
      <c r="L9" s="347">
        <v>91938341</v>
      </c>
      <c r="M9" s="347">
        <v>0</v>
      </c>
      <c r="N9" s="347">
        <v>0</v>
      </c>
      <c r="O9" s="349">
        <v>0</v>
      </c>
      <c r="P9" s="25">
        <f t="shared" si="0"/>
        <v>121164613</v>
      </c>
      <c r="Q9" s="476">
        <v>121164613</v>
      </c>
      <c r="R9" s="347">
        <v>0</v>
      </c>
      <c r="S9" s="347">
        <v>0</v>
      </c>
      <c r="T9" s="349">
        <v>0</v>
      </c>
      <c r="U9" s="305">
        <f t="shared" si="1"/>
        <v>131.78899214637775</v>
      </c>
      <c r="V9" s="2">
        <f t="shared" si="1"/>
        <v>131.78899214637775</v>
      </c>
      <c r="W9" s="6">
        <v>0</v>
      </c>
      <c r="X9" s="6">
        <v>0</v>
      </c>
      <c r="Y9" s="8">
        <v>0</v>
      </c>
      <c r="Z9" s="350">
        <f t="shared" si="2"/>
        <v>75.328969152730579</v>
      </c>
      <c r="AA9" s="56">
        <f t="shared" si="2"/>
        <v>75.328969152730579</v>
      </c>
      <c r="AB9" s="222">
        <v>0</v>
      </c>
      <c r="AC9" s="222">
        <v>0</v>
      </c>
      <c r="AD9" s="351">
        <v>0</v>
      </c>
      <c r="AE9" s="19"/>
      <c r="AF9" s="19"/>
      <c r="AG9" s="474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</row>
    <row r="10" spans="1:148" s="21" customFormat="1" ht="44.25" customHeight="1" x14ac:dyDescent="0.25">
      <c r="A10" s="587"/>
      <c r="B10" s="352" t="s">
        <v>76</v>
      </c>
      <c r="C10" s="10" t="s">
        <v>69</v>
      </c>
      <c r="D10" s="193" t="s">
        <v>9</v>
      </c>
      <c r="E10" s="449" t="s">
        <v>10</v>
      </c>
      <c r="F10" s="16">
        <f t="shared" ref="F10:F53" si="3">G10+H10+J10</f>
        <v>1958467986</v>
      </c>
      <c r="G10" s="476">
        <v>1958467986</v>
      </c>
      <c r="H10" s="65">
        <v>0</v>
      </c>
      <c r="I10" s="17">
        <v>0</v>
      </c>
      <c r="J10" s="45">
        <v>0</v>
      </c>
      <c r="K10" s="65">
        <f t="shared" ref="K10:K25" si="4">L10+M10+N10+O10</f>
        <v>1192996568</v>
      </c>
      <c r="L10" s="17">
        <v>1192996568</v>
      </c>
      <c r="M10" s="17">
        <v>0</v>
      </c>
      <c r="N10" s="17">
        <v>0</v>
      </c>
      <c r="O10" s="44">
        <v>0</v>
      </c>
      <c r="P10" s="43">
        <f t="shared" si="0"/>
        <v>1308540189.5999999</v>
      </c>
      <c r="Q10" s="476">
        <v>1308540189.5999999</v>
      </c>
      <c r="R10" s="17">
        <v>0</v>
      </c>
      <c r="S10" s="17">
        <v>0</v>
      </c>
      <c r="T10" s="44">
        <v>0</v>
      </c>
      <c r="U10" s="305">
        <f t="shared" si="1"/>
        <v>109.68515959720682</v>
      </c>
      <c r="V10" s="2">
        <f t="shared" si="1"/>
        <v>109.68515959720682</v>
      </c>
      <c r="W10" s="6">
        <v>0</v>
      </c>
      <c r="X10" s="6">
        <v>0</v>
      </c>
      <c r="Y10" s="8">
        <v>0</v>
      </c>
      <c r="Z10" s="353">
        <f t="shared" si="2"/>
        <v>66.814479427492671</v>
      </c>
      <c r="AA10" s="2">
        <f t="shared" si="2"/>
        <v>66.814479427492671</v>
      </c>
      <c r="AB10" s="6">
        <v>0</v>
      </c>
      <c r="AC10" s="6">
        <v>0</v>
      </c>
      <c r="AD10" s="8">
        <v>0</v>
      </c>
      <c r="AE10" s="19"/>
      <c r="AF10" s="19"/>
      <c r="AG10" s="474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</row>
    <row r="11" spans="1:148" s="21" customFormat="1" ht="45" customHeight="1" x14ac:dyDescent="0.25">
      <c r="A11" s="587"/>
      <c r="B11" s="352" t="s">
        <v>77</v>
      </c>
      <c r="C11" s="10" t="s">
        <v>70</v>
      </c>
      <c r="D11" s="193" t="s">
        <v>9</v>
      </c>
      <c r="E11" s="449" t="s">
        <v>10</v>
      </c>
      <c r="F11" s="16">
        <f t="shared" si="3"/>
        <v>23155100</v>
      </c>
      <c r="G11" s="476">
        <v>23155100</v>
      </c>
      <c r="H11" s="65">
        <v>0</v>
      </c>
      <c r="I11" s="17">
        <v>0</v>
      </c>
      <c r="J11" s="45">
        <v>0</v>
      </c>
      <c r="K11" s="65">
        <f t="shared" si="4"/>
        <v>12949000</v>
      </c>
      <c r="L11" s="17">
        <v>12949000</v>
      </c>
      <c r="M11" s="17">
        <v>0</v>
      </c>
      <c r="N11" s="17">
        <v>0</v>
      </c>
      <c r="O11" s="44">
        <v>0</v>
      </c>
      <c r="P11" s="43">
        <f t="shared" si="0"/>
        <v>16154362.439999999</v>
      </c>
      <c r="Q11" s="476">
        <v>16154362.439999999</v>
      </c>
      <c r="R11" s="17">
        <v>0</v>
      </c>
      <c r="S11" s="17">
        <v>0</v>
      </c>
      <c r="T11" s="44">
        <v>0</v>
      </c>
      <c r="U11" s="305">
        <f t="shared" si="1"/>
        <v>124.75374499961387</v>
      </c>
      <c r="V11" s="2">
        <f t="shared" si="1"/>
        <v>124.75374499961387</v>
      </c>
      <c r="W11" s="6">
        <v>0</v>
      </c>
      <c r="X11" s="6">
        <v>0</v>
      </c>
      <c r="Y11" s="8">
        <v>0</v>
      </c>
      <c r="Z11" s="353">
        <f t="shared" si="2"/>
        <v>69.765893647619748</v>
      </c>
      <c r="AA11" s="2">
        <f t="shared" si="2"/>
        <v>69.765893647619748</v>
      </c>
      <c r="AB11" s="6">
        <v>0</v>
      </c>
      <c r="AC11" s="6">
        <v>0</v>
      </c>
      <c r="AD11" s="8">
        <v>0</v>
      </c>
      <c r="AE11" s="19"/>
      <c r="AF11" s="19"/>
      <c r="AG11" s="474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</row>
    <row r="12" spans="1:148" s="21" customFormat="1" ht="60" customHeight="1" x14ac:dyDescent="0.25">
      <c r="A12" s="587"/>
      <c r="B12" s="63" t="s">
        <v>116</v>
      </c>
      <c r="C12" s="10" t="s">
        <v>48</v>
      </c>
      <c r="D12" s="193" t="s">
        <v>9</v>
      </c>
      <c r="E12" s="64" t="s">
        <v>10</v>
      </c>
      <c r="F12" s="25">
        <f t="shared" si="3"/>
        <v>185337600</v>
      </c>
      <c r="G12" s="347">
        <v>185337600</v>
      </c>
      <c r="H12" s="17">
        <v>0</v>
      </c>
      <c r="I12" s="17">
        <v>0</v>
      </c>
      <c r="J12" s="45">
        <v>0</v>
      </c>
      <c r="K12" s="65">
        <f t="shared" si="4"/>
        <v>93388556</v>
      </c>
      <c r="L12" s="17">
        <v>93388556</v>
      </c>
      <c r="M12" s="17">
        <v>0</v>
      </c>
      <c r="N12" s="17">
        <v>0</v>
      </c>
      <c r="O12" s="44">
        <v>0</v>
      </c>
      <c r="P12" s="43">
        <f t="shared" si="0"/>
        <v>78130411.329999998</v>
      </c>
      <c r="Q12" s="17">
        <v>78130411.329999998</v>
      </c>
      <c r="R12" s="17">
        <v>0</v>
      </c>
      <c r="S12" s="17">
        <v>0</v>
      </c>
      <c r="T12" s="44">
        <v>0</v>
      </c>
      <c r="U12" s="305">
        <f t="shared" si="1"/>
        <v>83.661654785624904</v>
      </c>
      <c r="V12" s="2">
        <f t="shared" si="1"/>
        <v>83.661654785624904</v>
      </c>
      <c r="W12" s="6">
        <v>0</v>
      </c>
      <c r="X12" s="6">
        <v>0</v>
      </c>
      <c r="Y12" s="8">
        <v>0</v>
      </c>
      <c r="Z12" s="350">
        <f t="shared" si="2"/>
        <v>42.155726269251353</v>
      </c>
      <c r="AA12" s="56">
        <f t="shared" si="2"/>
        <v>42.155726269251353</v>
      </c>
      <c r="AB12" s="222">
        <v>0</v>
      </c>
      <c r="AC12" s="222">
        <v>0</v>
      </c>
      <c r="AD12" s="351">
        <v>0</v>
      </c>
      <c r="AE12" s="19"/>
      <c r="AF12" s="19"/>
      <c r="AG12" s="474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</row>
    <row r="13" spans="1:148" s="21" customFormat="1" ht="45.75" customHeight="1" x14ac:dyDescent="0.25">
      <c r="A13" s="587"/>
      <c r="B13" s="63" t="s">
        <v>73</v>
      </c>
      <c r="C13" s="10" t="s">
        <v>50</v>
      </c>
      <c r="D13" s="193" t="s">
        <v>9</v>
      </c>
      <c r="E13" s="64" t="s">
        <v>10</v>
      </c>
      <c r="F13" s="25">
        <f t="shared" si="3"/>
        <v>92036000</v>
      </c>
      <c r="G13" s="17">
        <v>92036000</v>
      </c>
      <c r="H13" s="17">
        <v>0</v>
      </c>
      <c r="I13" s="17">
        <v>0</v>
      </c>
      <c r="J13" s="45">
        <v>0</v>
      </c>
      <c r="K13" s="65">
        <f t="shared" si="4"/>
        <v>49297717</v>
      </c>
      <c r="L13" s="17">
        <v>49297717</v>
      </c>
      <c r="M13" s="17">
        <v>0</v>
      </c>
      <c r="N13" s="17">
        <v>0</v>
      </c>
      <c r="O13" s="44">
        <v>0</v>
      </c>
      <c r="P13" s="43">
        <f t="shared" si="0"/>
        <v>50781699.149999999</v>
      </c>
      <c r="Q13" s="17">
        <v>50781699.149999999</v>
      </c>
      <c r="R13" s="17">
        <v>0</v>
      </c>
      <c r="S13" s="17">
        <v>0</v>
      </c>
      <c r="T13" s="44">
        <v>0</v>
      </c>
      <c r="U13" s="305">
        <f t="shared" si="1"/>
        <v>103.0102451803194</v>
      </c>
      <c r="V13" s="2">
        <f t="shared" si="1"/>
        <v>103.0102451803194</v>
      </c>
      <c r="W13" s="6">
        <v>0</v>
      </c>
      <c r="X13" s="6">
        <v>0</v>
      </c>
      <c r="Y13" s="8">
        <v>0</v>
      </c>
      <c r="Z13" s="353">
        <f t="shared" si="2"/>
        <v>55.175908503194407</v>
      </c>
      <c r="AA13" s="2">
        <f t="shared" si="2"/>
        <v>55.175908503194407</v>
      </c>
      <c r="AB13" s="6">
        <v>0</v>
      </c>
      <c r="AC13" s="6">
        <v>0</v>
      </c>
      <c r="AD13" s="8">
        <v>0</v>
      </c>
      <c r="AE13" s="19"/>
      <c r="AF13" s="19"/>
      <c r="AG13" s="474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</row>
    <row r="14" spans="1:148" s="21" customFormat="1" ht="60.75" customHeight="1" x14ac:dyDescent="0.25">
      <c r="A14" s="587"/>
      <c r="B14" s="63" t="s">
        <v>72</v>
      </c>
      <c r="C14" s="10" t="s">
        <v>41</v>
      </c>
      <c r="D14" s="193" t="s">
        <v>9</v>
      </c>
      <c r="E14" s="64" t="s">
        <v>10</v>
      </c>
      <c r="F14" s="25">
        <f t="shared" si="3"/>
        <v>40080000</v>
      </c>
      <c r="G14" s="17">
        <v>40080000</v>
      </c>
      <c r="H14" s="17">
        <v>0</v>
      </c>
      <c r="I14" s="17">
        <v>0</v>
      </c>
      <c r="J14" s="45">
        <v>0</v>
      </c>
      <c r="K14" s="65">
        <f t="shared" si="4"/>
        <v>20699200</v>
      </c>
      <c r="L14" s="17">
        <v>20699200</v>
      </c>
      <c r="M14" s="17">
        <v>0</v>
      </c>
      <c r="N14" s="17">
        <v>0</v>
      </c>
      <c r="O14" s="44">
        <v>0</v>
      </c>
      <c r="P14" s="43">
        <f t="shared" si="0"/>
        <v>27032000</v>
      </c>
      <c r="Q14" s="17">
        <v>27032000</v>
      </c>
      <c r="R14" s="17">
        <v>0</v>
      </c>
      <c r="S14" s="17">
        <v>0</v>
      </c>
      <c r="T14" s="44">
        <v>0</v>
      </c>
      <c r="U14" s="305">
        <f t="shared" si="1"/>
        <v>130.59441910798486</v>
      </c>
      <c r="V14" s="2">
        <f t="shared" si="1"/>
        <v>130.59441910798486</v>
      </c>
      <c r="W14" s="6">
        <v>0</v>
      </c>
      <c r="X14" s="6">
        <v>0</v>
      </c>
      <c r="Y14" s="8">
        <v>0</v>
      </c>
      <c r="Z14" s="353">
        <f t="shared" si="2"/>
        <v>67.445109780439111</v>
      </c>
      <c r="AA14" s="2">
        <f t="shared" si="2"/>
        <v>67.445109780439111</v>
      </c>
      <c r="AB14" s="6">
        <v>0</v>
      </c>
      <c r="AC14" s="6">
        <v>0</v>
      </c>
      <c r="AD14" s="8">
        <v>0</v>
      </c>
      <c r="AE14" s="19"/>
      <c r="AF14" s="19"/>
      <c r="AG14" s="474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</row>
    <row r="15" spans="1:148" s="21" customFormat="1" ht="47.25" customHeight="1" x14ac:dyDescent="0.25">
      <c r="A15" s="587"/>
      <c r="B15" s="63" t="s">
        <v>51</v>
      </c>
      <c r="C15" s="10" t="s">
        <v>66</v>
      </c>
      <c r="D15" s="193" t="s">
        <v>9</v>
      </c>
      <c r="E15" s="64" t="s">
        <v>5</v>
      </c>
      <c r="F15" s="25">
        <f t="shared" si="3"/>
        <v>676556</v>
      </c>
      <c r="G15" s="2">
        <v>0</v>
      </c>
      <c r="H15" s="2">
        <v>0</v>
      </c>
      <c r="I15" s="2">
        <v>0</v>
      </c>
      <c r="J15" s="5">
        <v>676556</v>
      </c>
      <c r="K15" s="65">
        <f t="shared" si="4"/>
        <v>340000</v>
      </c>
      <c r="L15" s="2">
        <v>0</v>
      </c>
      <c r="M15" s="2">
        <v>0</v>
      </c>
      <c r="N15" s="2">
        <v>0</v>
      </c>
      <c r="O15" s="4">
        <v>340000</v>
      </c>
      <c r="P15" s="43">
        <f t="shared" si="0"/>
        <v>160600</v>
      </c>
      <c r="Q15" s="2">
        <v>0</v>
      </c>
      <c r="R15" s="2">
        <v>0</v>
      </c>
      <c r="S15" s="2">
        <v>0</v>
      </c>
      <c r="T15" s="4">
        <v>160600</v>
      </c>
      <c r="U15" s="305">
        <f t="shared" si="1"/>
        <v>47.235294117647058</v>
      </c>
      <c r="V15" s="6">
        <v>0</v>
      </c>
      <c r="W15" s="6">
        <v>0</v>
      </c>
      <c r="X15" s="6">
        <v>0</v>
      </c>
      <c r="Y15" s="5">
        <f>T15/O15*100</f>
        <v>47.235294117647058</v>
      </c>
      <c r="Z15" s="353">
        <f t="shared" ref="Z15:Z21" si="5">P15/F15*100</f>
        <v>23.737872400806438</v>
      </c>
      <c r="AA15" s="6">
        <v>0</v>
      </c>
      <c r="AB15" s="6">
        <v>0</v>
      </c>
      <c r="AC15" s="6">
        <v>0</v>
      </c>
      <c r="AD15" s="5">
        <f>T15/J15*100</f>
        <v>23.737872400806438</v>
      </c>
      <c r="AE15" s="19"/>
      <c r="AF15" s="19"/>
      <c r="AG15" s="474"/>
      <c r="AH15" s="19"/>
      <c r="AI15" s="354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</row>
    <row r="16" spans="1:148" s="21" customFormat="1" ht="28.9" customHeight="1" x14ac:dyDescent="0.25">
      <c r="A16" s="587"/>
      <c r="B16" s="63" t="s">
        <v>52</v>
      </c>
      <c r="C16" s="10" t="s">
        <v>49</v>
      </c>
      <c r="D16" s="193" t="s">
        <v>9</v>
      </c>
      <c r="E16" s="64" t="s">
        <v>5</v>
      </c>
      <c r="F16" s="25">
        <f t="shared" si="3"/>
        <v>657344072</v>
      </c>
      <c r="G16" s="2">
        <v>0</v>
      </c>
      <c r="H16" s="2">
        <v>0</v>
      </c>
      <c r="I16" s="2">
        <v>0</v>
      </c>
      <c r="J16" s="5">
        <v>657344072</v>
      </c>
      <c r="K16" s="65">
        <f t="shared" si="4"/>
        <v>346456252</v>
      </c>
      <c r="L16" s="2">
        <v>0</v>
      </c>
      <c r="M16" s="2">
        <v>0</v>
      </c>
      <c r="N16" s="2">
        <v>0</v>
      </c>
      <c r="O16" s="4">
        <v>346456252</v>
      </c>
      <c r="P16" s="43">
        <f t="shared" si="0"/>
        <v>354730160.56999999</v>
      </c>
      <c r="Q16" s="2">
        <v>0</v>
      </c>
      <c r="R16" s="2">
        <v>0</v>
      </c>
      <c r="S16" s="2">
        <v>0</v>
      </c>
      <c r="T16" s="4">
        <v>354730160.56999999</v>
      </c>
      <c r="U16" s="305">
        <f t="shared" si="1"/>
        <v>102.38815392195606</v>
      </c>
      <c r="V16" s="6">
        <v>0</v>
      </c>
      <c r="W16" s="6">
        <v>0</v>
      </c>
      <c r="X16" s="6">
        <v>0</v>
      </c>
      <c r="Y16" s="5">
        <f>T16/O16*100</f>
        <v>102.38815392195606</v>
      </c>
      <c r="Z16" s="353">
        <f t="shared" si="5"/>
        <v>53.964152972539466</v>
      </c>
      <c r="AA16" s="6">
        <v>0</v>
      </c>
      <c r="AB16" s="6">
        <v>0</v>
      </c>
      <c r="AC16" s="6">
        <v>0</v>
      </c>
      <c r="AD16" s="5">
        <f>T16/J16*100</f>
        <v>53.964152972539466</v>
      </c>
      <c r="AE16" s="19"/>
      <c r="AF16" s="19"/>
      <c r="AG16" s="474"/>
      <c r="AH16" s="19"/>
      <c r="AI16" s="355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</row>
    <row r="17" spans="1:148" s="371" customFormat="1" ht="30" customHeight="1" x14ac:dyDescent="0.25">
      <c r="A17" s="587"/>
      <c r="B17" s="356" t="s">
        <v>95</v>
      </c>
      <c r="C17" s="357"/>
      <c r="D17" s="358" t="s">
        <v>9</v>
      </c>
      <c r="E17" s="359" t="s">
        <v>11</v>
      </c>
      <c r="F17" s="360">
        <f>G17+H17+I17+J17</f>
        <v>233411241.34</v>
      </c>
      <c r="G17" s="361">
        <v>0</v>
      </c>
      <c r="H17" s="361">
        <v>0</v>
      </c>
      <c r="I17" s="361">
        <v>233411241.34</v>
      </c>
      <c r="J17" s="362">
        <v>0</v>
      </c>
      <c r="K17" s="363">
        <f>L17+M17+N17+O17</f>
        <v>233026534.22999999</v>
      </c>
      <c r="L17" s="361">
        <v>0</v>
      </c>
      <c r="M17" s="361">
        <v>0</v>
      </c>
      <c r="N17" s="361">
        <v>233026534.22999999</v>
      </c>
      <c r="O17" s="364">
        <v>0</v>
      </c>
      <c r="P17" s="365">
        <f>Q17+R17+S17+T17</f>
        <v>233411241.34</v>
      </c>
      <c r="Q17" s="361">
        <v>0</v>
      </c>
      <c r="R17" s="361">
        <v>0</v>
      </c>
      <c r="S17" s="361">
        <v>233411241.34</v>
      </c>
      <c r="T17" s="364">
        <v>0</v>
      </c>
      <c r="U17" s="366">
        <f t="shared" si="1"/>
        <v>100.16509154687951</v>
      </c>
      <c r="V17" s="367">
        <v>0</v>
      </c>
      <c r="W17" s="367">
        <v>0</v>
      </c>
      <c r="X17" s="361">
        <f>S17/N17*100</f>
        <v>100.16509154687951</v>
      </c>
      <c r="Y17" s="368">
        <v>0</v>
      </c>
      <c r="Z17" s="369">
        <f t="shared" si="5"/>
        <v>100</v>
      </c>
      <c r="AA17" s="367">
        <v>0</v>
      </c>
      <c r="AB17" s="367">
        <v>0</v>
      </c>
      <c r="AC17" s="361">
        <f>S17/I17*100</f>
        <v>100</v>
      </c>
      <c r="AD17" s="368">
        <v>0</v>
      </c>
      <c r="AE17" s="591"/>
      <c r="AF17" s="591"/>
      <c r="AG17" s="591"/>
      <c r="AH17" s="370"/>
      <c r="AI17" s="588"/>
      <c r="AJ17" s="588"/>
      <c r="AK17" s="588"/>
      <c r="AL17" s="588"/>
      <c r="AM17" s="588"/>
      <c r="AN17" s="370"/>
      <c r="AO17" s="370"/>
      <c r="AP17" s="370"/>
      <c r="AQ17" s="370"/>
      <c r="AR17" s="370"/>
      <c r="AS17" s="370"/>
      <c r="AT17" s="370"/>
      <c r="AU17" s="370"/>
      <c r="AV17" s="370"/>
      <c r="AW17" s="370"/>
      <c r="AX17" s="370"/>
      <c r="AY17" s="370"/>
      <c r="AZ17" s="370"/>
      <c r="BA17" s="370"/>
      <c r="BB17" s="370"/>
      <c r="BC17" s="370"/>
      <c r="BD17" s="370"/>
      <c r="BE17" s="370"/>
      <c r="BF17" s="370"/>
      <c r="BG17" s="370"/>
      <c r="BH17" s="370"/>
      <c r="BI17" s="370"/>
      <c r="BJ17" s="370"/>
      <c r="BK17" s="370"/>
      <c r="BL17" s="370"/>
      <c r="BM17" s="370"/>
      <c r="BN17" s="370"/>
      <c r="BO17" s="370"/>
      <c r="BP17" s="370"/>
      <c r="BQ17" s="370"/>
      <c r="BR17" s="370"/>
      <c r="BS17" s="370"/>
      <c r="BT17" s="370"/>
      <c r="BU17" s="370"/>
      <c r="BV17" s="370"/>
      <c r="BW17" s="370"/>
      <c r="BX17" s="370"/>
      <c r="BY17" s="370"/>
      <c r="BZ17" s="370"/>
      <c r="CA17" s="370"/>
      <c r="CB17" s="370"/>
      <c r="CC17" s="370"/>
      <c r="CD17" s="370"/>
      <c r="CE17" s="370"/>
      <c r="CF17" s="370"/>
      <c r="CG17" s="370"/>
      <c r="CH17" s="370"/>
      <c r="CI17" s="370"/>
      <c r="CJ17" s="370"/>
      <c r="CK17" s="370"/>
      <c r="CL17" s="370"/>
      <c r="CM17" s="370"/>
      <c r="CN17" s="370"/>
      <c r="CO17" s="370"/>
      <c r="CP17" s="370"/>
      <c r="CQ17" s="370"/>
      <c r="CR17" s="370"/>
      <c r="CS17" s="370"/>
      <c r="CT17" s="370"/>
      <c r="CU17" s="370"/>
      <c r="CV17" s="370"/>
      <c r="CW17" s="370"/>
      <c r="CX17" s="370"/>
      <c r="CY17" s="370"/>
      <c r="CZ17" s="370"/>
      <c r="DA17" s="370"/>
      <c r="DB17" s="370"/>
      <c r="DC17" s="370"/>
      <c r="DD17" s="370"/>
      <c r="DE17" s="370"/>
      <c r="DF17" s="370"/>
      <c r="DG17" s="370"/>
      <c r="DH17" s="370"/>
      <c r="DI17" s="370"/>
      <c r="DJ17" s="370"/>
      <c r="DK17" s="370"/>
      <c r="DL17" s="370"/>
      <c r="DM17" s="370"/>
      <c r="DN17" s="370"/>
      <c r="DO17" s="370"/>
      <c r="DP17" s="370"/>
      <c r="DQ17" s="370"/>
      <c r="DR17" s="370"/>
      <c r="DS17" s="370"/>
      <c r="DT17" s="370"/>
      <c r="DU17" s="370"/>
      <c r="DV17" s="370"/>
      <c r="DW17" s="370"/>
      <c r="DX17" s="370"/>
      <c r="DY17" s="370"/>
      <c r="DZ17" s="370"/>
      <c r="EA17" s="370"/>
      <c r="EB17" s="370"/>
      <c r="EC17" s="370"/>
      <c r="ED17" s="370"/>
      <c r="EE17" s="370"/>
      <c r="EF17" s="370"/>
      <c r="EG17" s="370"/>
      <c r="EH17" s="370"/>
      <c r="EI17" s="370"/>
      <c r="EJ17" s="370"/>
      <c r="EK17" s="370"/>
      <c r="EL17" s="370"/>
      <c r="EM17" s="370"/>
      <c r="EN17" s="370"/>
      <c r="EO17" s="370"/>
      <c r="EP17" s="370"/>
      <c r="EQ17" s="370"/>
      <c r="ER17" s="370"/>
    </row>
    <row r="18" spans="1:148" s="21" customFormat="1" ht="30" customHeight="1" x14ac:dyDescent="0.25">
      <c r="A18" s="587"/>
      <c r="B18" s="63" t="s">
        <v>0</v>
      </c>
      <c r="C18" s="10" t="s">
        <v>62</v>
      </c>
      <c r="D18" s="193" t="s">
        <v>9</v>
      </c>
      <c r="E18" s="64" t="s">
        <v>5</v>
      </c>
      <c r="F18" s="25">
        <f t="shared" si="3"/>
        <v>3965900</v>
      </c>
      <c r="G18" s="2">
        <v>0</v>
      </c>
      <c r="H18" s="2">
        <v>0</v>
      </c>
      <c r="I18" s="2">
        <v>0</v>
      </c>
      <c r="J18" s="5">
        <v>3965900</v>
      </c>
      <c r="K18" s="65">
        <f t="shared" si="4"/>
        <v>2125400</v>
      </c>
      <c r="L18" s="2">
        <v>0</v>
      </c>
      <c r="M18" s="2">
        <v>0</v>
      </c>
      <c r="N18" s="2">
        <v>0</v>
      </c>
      <c r="O18" s="4">
        <v>2125400</v>
      </c>
      <c r="P18" s="43">
        <f t="shared" si="0"/>
        <v>1342090.05</v>
      </c>
      <c r="Q18" s="2">
        <v>0</v>
      </c>
      <c r="R18" s="2">
        <v>0</v>
      </c>
      <c r="S18" s="2">
        <v>0</v>
      </c>
      <c r="T18" s="4">
        <v>1342090.05</v>
      </c>
      <c r="U18" s="305">
        <f t="shared" si="1"/>
        <v>63.145292650795149</v>
      </c>
      <c r="V18" s="6">
        <v>0</v>
      </c>
      <c r="W18" s="6">
        <v>0</v>
      </c>
      <c r="X18" s="6">
        <v>0</v>
      </c>
      <c r="Y18" s="5">
        <f>T18/O18*100</f>
        <v>63.145292650795149</v>
      </c>
      <c r="Z18" s="353">
        <f t="shared" si="5"/>
        <v>33.840743589097059</v>
      </c>
      <c r="AA18" s="6">
        <v>0</v>
      </c>
      <c r="AB18" s="6">
        <v>0</v>
      </c>
      <c r="AC18" s="6">
        <v>0</v>
      </c>
      <c r="AD18" s="5">
        <f>T18/J18*100</f>
        <v>33.840743589097059</v>
      </c>
      <c r="AE18" s="19"/>
      <c r="AF18" s="19"/>
      <c r="AG18" s="474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</row>
    <row r="19" spans="1:148" s="21" customFormat="1" ht="35.25" hidden="1" customHeight="1" x14ac:dyDescent="0.25">
      <c r="A19" s="587"/>
      <c r="B19" s="63" t="s">
        <v>60</v>
      </c>
      <c r="C19" s="10" t="s">
        <v>39</v>
      </c>
      <c r="D19" s="193" t="s">
        <v>9</v>
      </c>
      <c r="E19" s="449" t="s">
        <v>10</v>
      </c>
      <c r="F19" s="25">
        <f t="shared" si="3"/>
        <v>0</v>
      </c>
      <c r="G19" s="2">
        <v>0</v>
      </c>
      <c r="H19" s="2">
        <v>0</v>
      </c>
      <c r="I19" s="2">
        <v>0</v>
      </c>
      <c r="J19" s="5">
        <v>0</v>
      </c>
      <c r="K19" s="65">
        <f t="shared" si="4"/>
        <v>0</v>
      </c>
      <c r="L19" s="2"/>
      <c r="M19" s="2">
        <v>0</v>
      </c>
      <c r="N19" s="2">
        <v>0</v>
      </c>
      <c r="O19" s="4">
        <v>0</v>
      </c>
      <c r="P19" s="43">
        <f t="shared" si="0"/>
        <v>0</v>
      </c>
      <c r="Q19" s="2">
        <v>0</v>
      </c>
      <c r="R19" s="2">
        <v>0</v>
      </c>
      <c r="S19" s="2">
        <v>0</v>
      </c>
      <c r="T19" s="4">
        <v>0</v>
      </c>
      <c r="U19" s="305" t="e">
        <f t="shared" si="1"/>
        <v>#DIV/0!</v>
      </c>
      <c r="V19" s="6">
        <v>0</v>
      </c>
      <c r="W19" s="6">
        <v>0</v>
      </c>
      <c r="X19" s="6">
        <v>0</v>
      </c>
      <c r="Y19" s="8">
        <v>0</v>
      </c>
      <c r="Z19" s="210" t="e">
        <f t="shared" si="5"/>
        <v>#DIV/0!</v>
      </c>
      <c r="AA19" s="6" t="e">
        <f t="shared" ref="AA19:AA23" si="6">Q19/G19*100</f>
        <v>#DIV/0!</v>
      </c>
      <c r="AB19" s="6">
        <v>0</v>
      </c>
      <c r="AC19" s="6">
        <v>0</v>
      </c>
      <c r="AD19" s="8">
        <v>0</v>
      </c>
      <c r="AE19" s="578"/>
      <c r="AF19" s="578"/>
      <c r="AG19" s="473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</row>
    <row r="20" spans="1:148" s="21" customFormat="1" ht="21.75" hidden="1" customHeight="1" x14ac:dyDescent="0.25">
      <c r="A20" s="587"/>
      <c r="B20" s="63"/>
      <c r="C20" s="10"/>
      <c r="D20" s="193" t="s">
        <v>9</v>
      </c>
      <c r="E20" s="64" t="s">
        <v>10</v>
      </c>
      <c r="F20" s="25">
        <f t="shared" si="3"/>
        <v>0</v>
      </c>
      <c r="G20" s="2"/>
      <c r="H20" s="2"/>
      <c r="I20" s="2"/>
      <c r="J20" s="5"/>
      <c r="K20" s="65">
        <f t="shared" si="4"/>
        <v>0</v>
      </c>
      <c r="L20" s="2"/>
      <c r="M20" s="2"/>
      <c r="N20" s="2"/>
      <c r="O20" s="4"/>
      <c r="P20" s="43">
        <f t="shared" si="0"/>
        <v>0</v>
      </c>
      <c r="Q20" s="2"/>
      <c r="R20" s="2"/>
      <c r="S20" s="2"/>
      <c r="T20" s="4"/>
      <c r="U20" s="305" t="e">
        <f t="shared" si="1"/>
        <v>#DIV/0!</v>
      </c>
      <c r="V20" s="2" t="e">
        <f>Q20/L20*100</f>
        <v>#DIV/0!</v>
      </c>
      <c r="W20" s="6" t="e">
        <f>L20/#REF!*100</f>
        <v>#REF!</v>
      </c>
      <c r="X20" s="2" t="e">
        <f>N20/D20*100</f>
        <v>#VALUE!</v>
      </c>
      <c r="Y20" s="5" t="e">
        <f>T20/O20*100</f>
        <v>#DIV/0!</v>
      </c>
      <c r="Z20" s="210" t="e">
        <f t="shared" si="5"/>
        <v>#DIV/0!</v>
      </c>
      <c r="AA20" s="6" t="e">
        <f t="shared" si="6"/>
        <v>#DIV/0!</v>
      </c>
      <c r="AB20" s="6" t="e">
        <f>Q20/G20*100</f>
        <v>#DIV/0!</v>
      </c>
      <c r="AC20" s="6" t="e">
        <f>S20/I20*100</f>
        <v>#DIV/0!</v>
      </c>
      <c r="AD20" s="8" t="e">
        <f>T20/J20*100</f>
        <v>#DIV/0!</v>
      </c>
      <c r="AE20" s="19"/>
      <c r="AF20" s="19"/>
      <c r="AG20" s="20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</row>
    <row r="21" spans="1:148" s="21" customFormat="1" ht="18.75" hidden="1" customHeight="1" x14ac:dyDescent="0.25">
      <c r="A21" s="587"/>
      <c r="B21" s="97"/>
      <c r="C21" s="11"/>
      <c r="D21" s="193" t="s">
        <v>9</v>
      </c>
      <c r="E21" s="238" t="s">
        <v>5</v>
      </c>
      <c r="F21" s="25">
        <f t="shared" si="3"/>
        <v>0</v>
      </c>
      <c r="G21" s="98"/>
      <c r="H21" s="98"/>
      <c r="I21" s="98"/>
      <c r="J21" s="99"/>
      <c r="K21" s="65">
        <f t="shared" si="4"/>
        <v>0</v>
      </c>
      <c r="L21" s="98"/>
      <c r="M21" s="98"/>
      <c r="N21" s="98"/>
      <c r="O21" s="59"/>
      <c r="P21" s="43">
        <f t="shared" si="0"/>
        <v>0</v>
      </c>
      <c r="Q21" s="98"/>
      <c r="R21" s="98"/>
      <c r="S21" s="98"/>
      <c r="T21" s="59"/>
      <c r="U21" s="305" t="e">
        <f t="shared" si="1"/>
        <v>#DIV/0!</v>
      </c>
      <c r="V21" s="2" t="e">
        <f>Q21/L21*100</f>
        <v>#DIV/0!</v>
      </c>
      <c r="W21" s="6" t="e">
        <f>L21/#REF!*100</f>
        <v>#REF!</v>
      </c>
      <c r="X21" s="2" t="e">
        <f>N21/D21*100</f>
        <v>#VALUE!</v>
      </c>
      <c r="Y21" s="5" t="e">
        <f>T21/O21*100</f>
        <v>#DIV/0!</v>
      </c>
      <c r="Z21" s="210" t="e">
        <f t="shared" si="5"/>
        <v>#DIV/0!</v>
      </c>
      <c r="AA21" s="6" t="e">
        <f t="shared" si="6"/>
        <v>#DIV/0!</v>
      </c>
      <c r="AB21" s="6" t="e">
        <f>Q21/G21*100</f>
        <v>#DIV/0!</v>
      </c>
      <c r="AC21" s="6" t="e">
        <f>S21/I21*100</f>
        <v>#DIV/0!</v>
      </c>
      <c r="AD21" s="8" t="e">
        <f>T21/J21*100</f>
        <v>#DIV/0!</v>
      </c>
      <c r="AE21" s="19"/>
      <c r="AF21" s="19"/>
      <c r="AG21" s="20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</row>
    <row r="22" spans="1:148" s="21" customFormat="1" ht="32.25" customHeight="1" x14ac:dyDescent="0.25">
      <c r="A22" s="587"/>
      <c r="B22" s="63" t="s">
        <v>53</v>
      </c>
      <c r="C22" s="343" t="s">
        <v>40</v>
      </c>
      <c r="D22" s="193" t="s">
        <v>9</v>
      </c>
      <c r="E22" s="449" t="s">
        <v>10</v>
      </c>
      <c r="F22" s="16">
        <f t="shared" si="3"/>
        <v>1629900</v>
      </c>
      <c r="G22" s="347">
        <v>1629900</v>
      </c>
      <c r="H22" s="56">
        <v>0</v>
      </c>
      <c r="I22" s="56">
        <v>0</v>
      </c>
      <c r="J22" s="372">
        <v>0</v>
      </c>
      <c r="K22" s="18">
        <f t="shared" si="4"/>
        <v>1278500</v>
      </c>
      <c r="L22" s="347">
        <v>1278500</v>
      </c>
      <c r="M22" s="56">
        <v>0</v>
      </c>
      <c r="N22" s="56">
        <v>0</v>
      </c>
      <c r="O22" s="373">
        <v>0</v>
      </c>
      <c r="P22" s="16">
        <f t="shared" si="0"/>
        <v>1478500</v>
      </c>
      <c r="Q22" s="347">
        <v>1478500</v>
      </c>
      <c r="R22" s="56">
        <v>0</v>
      </c>
      <c r="S22" s="56">
        <v>0</v>
      </c>
      <c r="T22" s="373">
        <v>0</v>
      </c>
      <c r="U22" s="305">
        <f t="shared" si="1"/>
        <v>115.64333202972233</v>
      </c>
      <c r="V22" s="2">
        <f t="shared" si="1"/>
        <v>115.64333202972233</v>
      </c>
      <c r="W22" s="6">
        <v>0</v>
      </c>
      <c r="X22" s="6">
        <v>0</v>
      </c>
      <c r="Y22" s="8">
        <v>0</v>
      </c>
      <c r="Z22" s="305">
        <f>P22/F22*100</f>
        <v>90.711086569728209</v>
      </c>
      <c r="AA22" s="2">
        <f t="shared" si="6"/>
        <v>90.711086569728209</v>
      </c>
      <c r="AB22" s="6">
        <v>0</v>
      </c>
      <c r="AC22" s="6">
        <v>0</v>
      </c>
      <c r="AD22" s="8">
        <v>0</v>
      </c>
      <c r="AE22" s="19"/>
      <c r="AF22" s="19"/>
      <c r="AG22" s="20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</row>
    <row r="23" spans="1:148" s="21" customFormat="1" ht="64.5" customHeight="1" thickBot="1" x14ac:dyDescent="0.3">
      <c r="A23" s="587"/>
      <c r="B23" s="1" t="s">
        <v>157</v>
      </c>
      <c r="C23" s="374" t="s">
        <v>113</v>
      </c>
      <c r="D23" s="193" t="s">
        <v>9</v>
      </c>
      <c r="E23" s="449" t="s">
        <v>10</v>
      </c>
      <c r="F23" s="16">
        <f>G23+H23+J23</f>
        <v>600300</v>
      </c>
      <c r="G23" s="17">
        <v>600300</v>
      </c>
      <c r="H23" s="2">
        <v>0</v>
      </c>
      <c r="I23" s="2">
        <v>0</v>
      </c>
      <c r="J23" s="3">
        <v>0</v>
      </c>
      <c r="K23" s="18">
        <f t="shared" si="4"/>
        <v>400000</v>
      </c>
      <c r="L23" s="17">
        <v>400000</v>
      </c>
      <c r="M23" s="2">
        <v>0</v>
      </c>
      <c r="N23" s="2">
        <v>0</v>
      </c>
      <c r="O23" s="4">
        <v>0</v>
      </c>
      <c r="P23" s="16">
        <f>Q23+R23+S23+T23</f>
        <v>199392</v>
      </c>
      <c r="Q23" s="17">
        <v>199392</v>
      </c>
      <c r="R23" s="2">
        <v>0</v>
      </c>
      <c r="S23" s="2">
        <v>0</v>
      </c>
      <c r="T23" s="4">
        <v>0</v>
      </c>
      <c r="U23" s="305">
        <f t="shared" si="1"/>
        <v>49.847999999999999</v>
      </c>
      <c r="V23" s="2">
        <f t="shared" si="1"/>
        <v>49.847999999999999</v>
      </c>
      <c r="W23" s="6">
        <v>0</v>
      </c>
      <c r="X23" s="6">
        <v>0</v>
      </c>
      <c r="Y23" s="8">
        <v>0</v>
      </c>
      <c r="Z23" s="305">
        <f>P23/F23*100</f>
        <v>33.215392303848077</v>
      </c>
      <c r="AA23" s="2">
        <f t="shared" si="6"/>
        <v>33.215392303848077</v>
      </c>
      <c r="AB23" s="6">
        <v>0</v>
      </c>
      <c r="AC23" s="6">
        <v>0</v>
      </c>
      <c r="AD23" s="8">
        <v>0</v>
      </c>
      <c r="AE23" s="19"/>
      <c r="AF23" s="19"/>
      <c r="AG23" s="20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</row>
    <row r="24" spans="1:148" s="21" customFormat="1" ht="57.75" hidden="1" customHeight="1" thickBot="1" x14ac:dyDescent="0.3">
      <c r="A24" s="587"/>
      <c r="B24" s="1" t="s">
        <v>107</v>
      </c>
      <c r="C24" s="12" t="s">
        <v>109</v>
      </c>
      <c r="D24" s="193" t="s">
        <v>9</v>
      </c>
      <c r="E24" s="64" t="s">
        <v>5</v>
      </c>
      <c r="F24" s="16">
        <f t="shared" si="3"/>
        <v>0</v>
      </c>
      <c r="G24" s="17">
        <v>0</v>
      </c>
      <c r="H24" s="2">
        <v>0</v>
      </c>
      <c r="I24" s="2">
        <v>0</v>
      </c>
      <c r="J24" s="3">
        <v>0</v>
      </c>
      <c r="K24" s="18">
        <f t="shared" ref="K24" si="7">L24+M24+N24+O24</f>
        <v>0</v>
      </c>
      <c r="L24" s="17">
        <v>0</v>
      </c>
      <c r="M24" s="2">
        <v>0</v>
      </c>
      <c r="N24" s="2">
        <v>0</v>
      </c>
      <c r="O24" s="4">
        <v>0</v>
      </c>
      <c r="P24" s="16">
        <f t="shared" si="0"/>
        <v>0</v>
      </c>
      <c r="Q24" s="17">
        <v>0</v>
      </c>
      <c r="R24" s="2">
        <v>0</v>
      </c>
      <c r="S24" s="2">
        <v>0</v>
      </c>
      <c r="T24" s="5">
        <v>0</v>
      </c>
      <c r="U24" s="56">
        <v>0</v>
      </c>
      <c r="V24" s="56">
        <v>0</v>
      </c>
      <c r="W24" s="222">
        <v>0</v>
      </c>
      <c r="X24" s="222">
        <v>0</v>
      </c>
      <c r="Y24" s="223">
        <v>0</v>
      </c>
      <c r="Z24" s="226">
        <v>0</v>
      </c>
      <c r="AA24" s="222">
        <v>0</v>
      </c>
      <c r="AB24" s="222">
        <v>0</v>
      </c>
      <c r="AC24" s="222">
        <v>0</v>
      </c>
      <c r="AD24" s="222">
        <v>0</v>
      </c>
      <c r="AE24" s="19"/>
      <c r="AF24" s="19"/>
      <c r="AG24" s="20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</row>
    <row r="25" spans="1:148" s="21" customFormat="1" ht="46.5" hidden="1" customHeight="1" thickBot="1" x14ac:dyDescent="0.3">
      <c r="A25" s="587"/>
      <c r="B25" s="1" t="s">
        <v>108</v>
      </c>
      <c r="C25" s="13" t="s">
        <v>112</v>
      </c>
      <c r="D25" s="193" t="s">
        <v>9</v>
      </c>
      <c r="E25" s="12" t="s">
        <v>4</v>
      </c>
      <c r="F25" s="43">
        <f t="shared" si="3"/>
        <v>0</v>
      </c>
      <c r="G25" s="17">
        <v>0</v>
      </c>
      <c r="H25" s="100">
        <v>0</v>
      </c>
      <c r="I25" s="2">
        <v>0</v>
      </c>
      <c r="J25" s="5">
        <v>0</v>
      </c>
      <c r="K25" s="65">
        <f t="shared" si="4"/>
        <v>0</v>
      </c>
      <c r="L25" s="17">
        <v>0</v>
      </c>
      <c r="M25" s="2">
        <v>0</v>
      </c>
      <c r="N25" s="2">
        <v>0</v>
      </c>
      <c r="O25" s="2">
        <v>0</v>
      </c>
      <c r="P25" s="16">
        <f t="shared" si="0"/>
        <v>0</v>
      </c>
      <c r="Q25" s="17">
        <v>0</v>
      </c>
      <c r="R25" s="2">
        <v>0</v>
      </c>
      <c r="S25" s="2">
        <v>0</v>
      </c>
      <c r="T25" s="2">
        <v>0</v>
      </c>
      <c r="U25" s="94">
        <v>0</v>
      </c>
      <c r="V25" s="2">
        <v>0</v>
      </c>
      <c r="W25" s="6">
        <v>0</v>
      </c>
      <c r="X25" s="6">
        <v>0</v>
      </c>
      <c r="Y25" s="7">
        <v>0</v>
      </c>
      <c r="Z25" s="210" t="e">
        <f>P25/F25*100</f>
        <v>#DIV/0!</v>
      </c>
      <c r="AA25" s="6">
        <v>0</v>
      </c>
      <c r="AB25" s="6" t="e">
        <f>R25/H25*100</f>
        <v>#DIV/0!</v>
      </c>
      <c r="AC25" s="6">
        <v>0</v>
      </c>
      <c r="AD25" s="8">
        <v>0</v>
      </c>
      <c r="AE25" s="19"/>
      <c r="AF25" s="19"/>
      <c r="AG25" s="20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</row>
    <row r="26" spans="1:148" s="21" customFormat="1" ht="46.5" hidden="1" customHeight="1" thickBot="1" x14ac:dyDescent="0.3">
      <c r="A26" s="587"/>
      <c r="B26" s="67" t="s">
        <v>137</v>
      </c>
      <c r="C26" s="211" t="s">
        <v>138</v>
      </c>
      <c r="D26" s="193" t="s">
        <v>9</v>
      </c>
      <c r="E26" s="68"/>
      <c r="F26" s="43">
        <f t="shared" si="3"/>
        <v>0</v>
      </c>
      <c r="G26" s="17">
        <v>0</v>
      </c>
      <c r="H26" s="100">
        <v>0</v>
      </c>
      <c r="I26" s="4">
        <v>0</v>
      </c>
      <c r="J26" s="4"/>
      <c r="K26" s="473"/>
      <c r="L26" s="473"/>
      <c r="M26" s="60"/>
      <c r="N26" s="60"/>
      <c r="O26" s="60"/>
      <c r="P26" s="16">
        <f t="shared" si="0"/>
        <v>0</v>
      </c>
      <c r="Q26" s="17">
        <v>0</v>
      </c>
      <c r="R26" s="2">
        <v>0</v>
      </c>
      <c r="S26" s="4">
        <v>0</v>
      </c>
      <c r="T26" s="4">
        <v>0</v>
      </c>
      <c r="U26" s="69"/>
      <c r="V26" s="60"/>
      <c r="W26" s="70"/>
      <c r="X26" s="70"/>
      <c r="Y26" s="70"/>
      <c r="Z26" s="210" t="e">
        <f>P26/F26*100</f>
        <v>#DIV/0!</v>
      </c>
      <c r="AA26" s="6">
        <v>0</v>
      </c>
      <c r="AB26" s="6">
        <v>0</v>
      </c>
      <c r="AC26" s="6">
        <v>0</v>
      </c>
      <c r="AD26" s="8" t="e">
        <f>T26/J26*100</f>
        <v>#DIV/0!</v>
      </c>
      <c r="AE26" s="19"/>
      <c r="AF26" s="19"/>
      <c r="AG26" s="20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</row>
    <row r="27" spans="1:148" s="21" customFormat="1" ht="80.25" hidden="1" customHeight="1" thickBot="1" x14ac:dyDescent="0.3">
      <c r="A27" s="562"/>
      <c r="B27" s="63" t="s">
        <v>136</v>
      </c>
      <c r="C27" s="190" t="s">
        <v>147</v>
      </c>
      <c r="D27" s="193" t="s">
        <v>9</v>
      </c>
      <c r="E27" s="68"/>
      <c r="F27" s="28">
        <f t="shared" ref="F27" si="8">G27+H27+J27</f>
        <v>0</v>
      </c>
      <c r="G27" s="53">
        <v>0</v>
      </c>
      <c r="H27" s="53">
        <v>0</v>
      </c>
      <c r="I27" s="53">
        <v>0</v>
      </c>
      <c r="J27" s="53">
        <v>0</v>
      </c>
      <c r="K27" s="225"/>
      <c r="L27" s="98"/>
      <c r="M27" s="98"/>
      <c r="N27" s="98"/>
      <c r="O27" s="59"/>
      <c r="P27" s="101">
        <f t="shared" ref="P27" si="9">Q27+R27+S27+T27</f>
        <v>0</v>
      </c>
      <c r="Q27" s="53">
        <v>0</v>
      </c>
      <c r="R27" s="53">
        <v>0</v>
      </c>
      <c r="S27" s="53">
        <v>0</v>
      </c>
      <c r="T27" s="53">
        <v>0</v>
      </c>
      <c r="U27" s="69"/>
      <c r="V27" s="60"/>
      <c r="W27" s="70"/>
      <c r="X27" s="70"/>
      <c r="Y27" s="70"/>
      <c r="Z27" s="244" t="e">
        <f>P27/F27*100</f>
        <v>#DIV/0!</v>
      </c>
      <c r="AA27" s="98" t="e">
        <f>Q27/G27*100</f>
        <v>#DIV/0!</v>
      </c>
      <c r="AB27" s="62">
        <v>0</v>
      </c>
      <c r="AC27" s="62">
        <v>0</v>
      </c>
      <c r="AD27" s="228">
        <v>0</v>
      </c>
      <c r="AE27" s="19"/>
      <c r="AF27" s="19"/>
      <c r="AG27" s="20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</row>
    <row r="28" spans="1:148" s="85" customFormat="1" ht="19.5" customHeight="1" thickBot="1" x14ac:dyDescent="0.3">
      <c r="A28" s="34"/>
      <c r="B28" s="481" t="s">
        <v>63</v>
      </c>
      <c r="C28" s="479"/>
      <c r="D28" s="546"/>
      <c r="E28" s="34"/>
      <c r="F28" s="66">
        <f>F8+F10+F12+F13+F14+F15+F16+F17+F18+F19+F22+F9+F11+F23+F25+F24+F26+F27</f>
        <v>4261712255.3400002</v>
      </c>
      <c r="G28" s="106">
        <f t="shared" ref="G28:O28" si="10">G8+G10+G12+G13+G14+G15+G16+G17+G18+G19+G22+G9+G11+G23+G25+G24+G26+G27</f>
        <v>3366314486</v>
      </c>
      <c r="H28" s="106">
        <f t="shared" si="10"/>
        <v>0</v>
      </c>
      <c r="I28" s="106">
        <f t="shared" si="10"/>
        <v>233411241.34</v>
      </c>
      <c r="J28" s="36">
        <f t="shared" si="10"/>
        <v>661986528</v>
      </c>
      <c r="K28" s="66">
        <f t="shared" si="10"/>
        <v>2540720068.23</v>
      </c>
      <c r="L28" s="106">
        <f t="shared" si="10"/>
        <v>1958771882</v>
      </c>
      <c r="M28" s="106">
        <f t="shared" si="10"/>
        <v>0</v>
      </c>
      <c r="N28" s="106">
        <f t="shared" si="10"/>
        <v>233026534.22999999</v>
      </c>
      <c r="O28" s="36">
        <f t="shared" si="10"/>
        <v>348921652</v>
      </c>
      <c r="P28" s="66">
        <f>P8+P10+P12+P13+P14+P15+P16+P17+P18+P19+P22+P9+P11+P23+P25+P24+P26+P27</f>
        <v>2770235353.0100002</v>
      </c>
      <c r="Q28" s="106">
        <f>Q8+Q10+Q12+Q13+Q14+Q15+Q16+Q17+Q18+Q19+Q22+Q9+Q11+Q23+Q25+Q24+Q26+Q27</f>
        <v>2180591261.0499997</v>
      </c>
      <c r="R28" s="106">
        <f>R8+R10+R12+R13+R14+R15+R16+R17+R18+R19+R22+R9+R11+R23+R25+R24+R26+R27</f>
        <v>0</v>
      </c>
      <c r="S28" s="106">
        <f>S8+S10+S12+S13+S14+S15+S16+S17+S18+S19+S22+S9+S11+S23+S25+S24+S26+S27</f>
        <v>233411241.34</v>
      </c>
      <c r="T28" s="58">
        <f>T8+T10+T12+T13+T14+T15+T16+T17+T18+T19+T22+T9+T11+T23+T25+T24+T26+T27</f>
        <v>356232850.62</v>
      </c>
      <c r="U28" s="66">
        <f>P28/K28*100</f>
        <v>109.03347392142624</v>
      </c>
      <c r="V28" s="106">
        <f>Q28/L28*100</f>
        <v>111.32441102960451</v>
      </c>
      <c r="W28" s="106">
        <v>0</v>
      </c>
      <c r="X28" s="106">
        <f t="shared" ref="X28:Y28" si="11">S28/N28*100</f>
        <v>100.16509154687951</v>
      </c>
      <c r="Y28" s="58">
        <f t="shared" si="11"/>
        <v>102.09536971354245</v>
      </c>
      <c r="Z28" s="66">
        <f>P28/F28*100</f>
        <v>65.002871780910283</v>
      </c>
      <c r="AA28" s="106">
        <f>Q28/G28*100</f>
        <v>64.776813637547932</v>
      </c>
      <c r="AB28" s="40">
        <v>0</v>
      </c>
      <c r="AC28" s="106">
        <f>S28/I28*100</f>
        <v>100</v>
      </c>
      <c r="AD28" s="58">
        <f>T28/J28*100</f>
        <v>53.812703967897072</v>
      </c>
      <c r="AE28" s="84"/>
      <c r="AF28" s="84"/>
      <c r="AG28" s="42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4"/>
      <c r="CM28" s="84"/>
      <c r="CN28" s="84"/>
      <c r="CO28" s="84"/>
      <c r="CP28" s="84"/>
      <c r="CQ28" s="84"/>
      <c r="CR28" s="84"/>
      <c r="CS28" s="84"/>
      <c r="CT28" s="84"/>
      <c r="CU28" s="84"/>
      <c r="CV28" s="84"/>
      <c r="CW28" s="84"/>
      <c r="CX28" s="84"/>
      <c r="CY28" s="84"/>
      <c r="CZ28" s="84"/>
      <c r="DA28" s="84"/>
      <c r="DB28" s="84"/>
      <c r="DC28" s="84"/>
      <c r="DD28" s="84"/>
      <c r="DE28" s="84"/>
      <c r="DF28" s="84"/>
      <c r="DG28" s="84"/>
      <c r="DH28" s="84"/>
      <c r="DI28" s="84"/>
      <c r="DJ28" s="84"/>
      <c r="DK28" s="84"/>
      <c r="DL28" s="84"/>
      <c r="DM28" s="84"/>
      <c r="DN28" s="84"/>
      <c r="DO28" s="84"/>
      <c r="DP28" s="84"/>
      <c r="DQ28" s="84"/>
      <c r="DR28" s="84"/>
      <c r="DS28" s="84"/>
      <c r="DT28" s="84"/>
      <c r="DU28" s="84"/>
      <c r="DV28" s="84"/>
      <c r="DW28" s="84"/>
      <c r="DX28" s="84"/>
      <c r="DY28" s="84"/>
      <c r="DZ28" s="84"/>
      <c r="EA28" s="84"/>
      <c r="EB28" s="84"/>
      <c r="EC28" s="84"/>
      <c r="ED28" s="84"/>
      <c r="EE28" s="84"/>
      <c r="EF28" s="84"/>
      <c r="EG28" s="84"/>
      <c r="EH28" s="84"/>
      <c r="EI28" s="84"/>
      <c r="EJ28" s="84"/>
      <c r="EK28" s="84"/>
      <c r="EL28" s="84"/>
      <c r="EM28" s="84"/>
      <c r="EN28" s="84"/>
      <c r="EO28" s="84"/>
      <c r="EP28" s="84"/>
      <c r="EQ28" s="84"/>
      <c r="ER28" s="84"/>
    </row>
    <row r="29" spans="1:148" s="85" customFormat="1" ht="19.5" customHeight="1" thickBot="1" x14ac:dyDescent="0.3">
      <c r="A29" s="583" t="s">
        <v>12</v>
      </c>
      <c r="B29" s="579" t="s">
        <v>173</v>
      </c>
      <c r="C29" s="580"/>
      <c r="D29" s="521" t="s">
        <v>14</v>
      </c>
      <c r="E29" s="470" t="s">
        <v>7</v>
      </c>
      <c r="F29" s="570"/>
      <c r="G29" s="571"/>
      <c r="H29" s="571"/>
      <c r="I29" s="571"/>
      <c r="J29" s="571"/>
      <c r="K29" s="571"/>
      <c r="L29" s="571"/>
      <c r="M29" s="571"/>
      <c r="N29" s="571"/>
      <c r="O29" s="571"/>
      <c r="P29" s="571"/>
      <c r="Q29" s="571"/>
      <c r="R29" s="571"/>
      <c r="S29" s="571"/>
      <c r="T29" s="571"/>
      <c r="U29" s="571"/>
      <c r="V29" s="571"/>
      <c r="W29" s="571"/>
      <c r="X29" s="571"/>
      <c r="Y29" s="571"/>
      <c r="Z29" s="571"/>
      <c r="AA29" s="571"/>
      <c r="AB29" s="571"/>
      <c r="AC29" s="571"/>
      <c r="AD29" s="572"/>
      <c r="AE29" s="84"/>
      <c r="AF29" s="84"/>
      <c r="AG29" s="20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4"/>
      <c r="CA29" s="84"/>
      <c r="CB29" s="84"/>
      <c r="CC29" s="84"/>
      <c r="CD29" s="84"/>
      <c r="CE29" s="84"/>
      <c r="CF29" s="84"/>
      <c r="CG29" s="84"/>
      <c r="CH29" s="84"/>
      <c r="CI29" s="84"/>
      <c r="CJ29" s="84"/>
      <c r="CK29" s="84"/>
      <c r="CL29" s="84"/>
      <c r="CM29" s="84"/>
      <c r="CN29" s="84"/>
      <c r="CO29" s="84"/>
      <c r="CP29" s="84"/>
      <c r="CQ29" s="84"/>
      <c r="CR29" s="84"/>
      <c r="CS29" s="84"/>
      <c r="CT29" s="84"/>
      <c r="CU29" s="84"/>
      <c r="CV29" s="84"/>
      <c r="CW29" s="84"/>
      <c r="CX29" s="84"/>
      <c r="CY29" s="84"/>
      <c r="CZ29" s="84"/>
      <c r="DA29" s="84"/>
      <c r="DB29" s="84"/>
      <c r="DC29" s="84"/>
      <c r="DD29" s="84"/>
      <c r="DE29" s="84"/>
      <c r="DF29" s="84"/>
      <c r="DG29" s="84"/>
      <c r="DH29" s="84"/>
      <c r="DI29" s="84"/>
      <c r="DJ29" s="84"/>
      <c r="DK29" s="84"/>
      <c r="DL29" s="84"/>
      <c r="DM29" s="84"/>
      <c r="DN29" s="84"/>
      <c r="DO29" s="84"/>
      <c r="DP29" s="84"/>
      <c r="DQ29" s="84"/>
      <c r="DR29" s="84"/>
      <c r="DS29" s="84"/>
      <c r="DT29" s="84"/>
      <c r="DU29" s="84"/>
      <c r="DV29" s="84"/>
      <c r="DW29" s="84"/>
      <c r="DX29" s="84"/>
      <c r="DY29" s="84"/>
      <c r="DZ29" s="84"/>
      <c r="EA29" s="84"/>
      <c r="EB29" s="84"/>
      <c r="EC29" s="84"/>
      <c r="ED29" s="84"/>
      <c r="EE29" s="84"/>
      <c r="EF29" s="84"/>
      <c r="EG29" s="84"/>
      <c r="EH29" s="84"/>
      <c r="EI29" s="84"/>
      <c r="EJ29" s="84"/>
      <c r="EK29" s="84"/>
      <c r="EL29" s="84"/>
      <c r="EM29" s="84"/>
      <c r="EN29" s="84"/>
      <c r="EO29" s="84"/>
      <c r="EP29" s="84"/>
      <c r="EQ29" s="84"/>
      <c r="ER29" s="84"/>
    </row>
    <row r="30" spans="1:148" s="85" customFormat="1" ht="51" customHeight="1" x14ac:dyDescent="0.25">
      <c r="A30" s="584"/>
      <c r="B30" s="581" t="s">
        <v>167</v>
      </c>
      <c r="C30" s="582"/>
      <c r="D30" s="522"/>
      <c r="E30" s="471"/>
      <c r="F30" s="127">
        <f>F31</f>
        <v>105269600</v>
      </c>
      <c r="G30" s="252">
        <f t="shared" ref="G30:O30" si="12">G31</f>
        <v>105269600</v>
      </c>
      <c r="H30" s="252">
        <f t="shared" si="12"/>
        <v>0</v>
      </c>
      <c r="I30" s="252">
        <f t="shared" si="12"/>
        <v>0</v>
      </c>
      <c r="J30" s="253">
        <f t="shared" si="12"/>
        <v>0</v>
      </c>
      <c r="K30" s="254">
        <f>K31</f>
        <v>0</v>
      </c>
      <c r="L30" s="252">
        <f t="shared" si="12"/>
        <v>0</v>
      </c>
      <c r="M30" s="252">
        <f t="shared" si="12"/>
        <v>0</v>
      </c>
      <c r="N30" s="252">
        <f t="shared" si="12"/>
        <v>0</v>
      </c>
      <c r="O30" s="255">
        <f t="shared" si="12"/>
        <v>0</v>
      </c>
      <c r="P30" s="127">
        <f>P31</f>
        <v>0</v>
      </c>
      <c r="Q30" s="252">
        <f t="shared" ref="Q30:T30" si="13">Q31</f>
        <v>0</v>
      </c>
      <c r="R30" s="252">
        <f t="shared" si="13"/>
        <v>0</v>
      </c>
      <c r="S30" s="252">
        <f t="shared" si="13"/>
        <v>0</v>
      </c>
      <c r="T30" s="253">
        <f t="shared" si="13"/>
        <v>0</v>
      </c>
      <c r="U30" s="298">
        <v>0</v>
      </c>
      <c r="V30" s="298">
        <v>0</v>
      </c>
      <c r="W30" s="257">
        <v>0</v>
      </c>
      <c r="X30" s="257">
        <v>0</v>
      </c>
      <c r="Y30" s="299">
        <v>0</v>
      </c>
      <c r="Z30" s="256">
        <f>P30/F30*100</f>
        <v>0</v>
      </c>
      <c r="AA30" s="257">
        <f t="shared" ref="AA30:AA31" si="14">Q30/G30*100</f>
        <v>0</v>
      </c>
      <c r="AB30" s="257">
        <v>0</v>
      </c>
      <c r="AC30" s="257">
        <v>0</v>
      </c>
      <c r="AD30" s="258">
        <v>0</v>
      </c>
      <c r="AE30" s="84"/>
      <c r="AF30" s="84"/>
      <c r="AG30" s="20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4"/>
      <c r="BY30" s="84"/>
      <c r="BZ30" s="84"/>
      <c r="CA30" s="84"/>
      <c r="CB30" s="84"/>
      <c r="CC30" s="84"/>
      <c r="CD30" s="84"/>
      <c r="CE30" s="84"/>
      <c r="CF30" s="84"/>
      <c r="CG30" s="84"/>
      <c r="CH30" s="84"/>
      <c r="CI30" s="84"/>
      <c r="CJ30" s="84"/>
      <c r="CK30" s="84"/>
      <c r="CL30" s="84"/>
      <c r="CM30" s="84"/>
      <c r="CN30" s="84"/>
      <c r="CO30" s="84"/>
      <c r="CP30" s="84"/>
      <c r="CQ30" s="84"/>
      <c r="CR30" s="84"/>
      <c r="CS30" s="84"/>
      <c r="CT30" s="84"/>
      <c r="CU30" s="84"/>
      <c r="CV30" s="84"/>
      <c r="CW30" s="84"/>
      <c r="CX30" s="84"/>
      <c r="CY30" s="84"/>
      <c r="CZ30" s="84"/>
      <c r="DA30" s="84"/>
      <c r="DB30" s="84"/>
      <c r="DC30" s="84"/>
      <c r="DD30" s="84"/>
      <c r="DE30" s="84"/>
      <c r="DF30" s="84"/>
      <c r="DG30" s="84"/>
      <c r="DH30" s="84"/>
      <c r="DI30" s="84"/>
      <c r="DJ30" s="84"/>
      <c r="DK30" s="84"/>
      <c r="DL30" s="84"/>
      <c r="DM30" s="84"/>
      <c r="DN30" s="84"/>
      <c r="DO30" s="84"/>
      <c r="DP30" s="84"/>
      <c r="DQ30" s="84"/>
      <c r="DR30" s="84"/>
      <c r="DS30" s="84"/>
      <c r="DT30" s="84"/>
      <c r="DU30" s="84"/>
      <c r="DV30" s="84"/>
      <c r="DW30" s="84"/>
      <c r="DX30" s="84"/>
      <c r="DY30" s="84"/>
      <c r="DZ30" s="84"/>
      <c r="EA30" s="84"/>
      <c r="EB30" s="84"/>
      <c r="EC30" s="84"/>
      <c r="ED30" s="84"/>
      <c r="EE30" s="84"/>
      <c r="EF30" s="84"/>
      <c r="EG30" s="84"/>
      <c r="EH30" s="84"/>
      <c r="EI30" s="84"/>
      <c r="EJ30" s="84"/>
      <c r="EK30" s="84"/>
      <c r="EL30" s="84"/>
      <c r="EM30" s="84"/>
      <c r="EN30" s="84"/>
      <c r="EO30" s="84"/>
      <c r="EP30" s="84"/>
      <c r="EQ30" s="84"/>
      <c r="ER30" s="84"/>
    </row>
    <row r="31" spans="1:148" s="21" customFormat="1" ht="27.75" customHeight="1" thickBot="1" x14ac:dyDescent="0.3">
      <c r="A31" s="584"/>
      <c r="B31" s="259" t="s">
        <v>169</v>
      </c>
      <c r="C31" s="260" t="s">
        <v>170</v>
      </c>
      <c r="D31" s="522"/>
      <c r="E31" s="473"/>
      <c r="F31" s="101">
        <f t="shared" ref="F31" si="15">G31+H31+I31+J31</f>
        <v>105269600</v>
      </c>
      <c r="G31" s="102">
        <v>105269600</v>
      </c>
      <c r="H31" s="102">
        <v>0</v>
      </c>
      <c r="I31" s="102">
        <v>0</v>
      </c>
      <c r="J31" s="261">
        <v>0</v>
      </c>
      <c r="K31" s="225">
        <f>SUM(L31:O31)</f>
        <v>0</v>
      </c>
      <c r="L31" s="102">
        <v>0</v>
      </c>
      <c r="M31" s="102">
        <v>0</v>
      </c>
      <c r="N31" s="102">
        <v>0</v>
      </c>
      <c r="O31" s="46">
        <v>0</v>
      </c>
      <c r="P31" s="212">
        <f t="shared" ref="P31" si="16">Q31+R31+S31+T31</f>
        <v>0</v>
      </c>
      <c r="Q31" s="213">
        <v>0</v>
      </c>
      <c r="R31" s="213">
        <v>0</v>
      </c>
      <c r="S31" s="213">
        <v>0</v>
      </c>
      <c r="T31" s="272">
        <v>0</v>
      </c>
      <c r="U31" s="300">
        <v>0</v>
      </c>
      <c r="V31" s="300">
        <v>0</v>
      </c>
      <c r="W31" s="57">
        <v>0</v>
      </c>
      <c r="X31" s="57">
        <v>0</v>
      </c>
      <c r="Y31" s="301">
        <v>0</v>
      </c>
      <c r="Z31" s="262">
        <f>P31/F31*100</f>
        <v>0</v>
      </c>
      <c r="AA31" s="224">
        <f t="shared" si="14"/>
        <v>0</v>
      </c>
      <c r="AB31" s="224">
        <v>0</v>
      </c>
      <c r="AC31" s="224">
        <v>0</v>
      </c>
      <c r="AD31" s="263">
        <v>0</v>
      </c>
      <c r="AE31" s="19"/>
      <c r="AF31" s="19"/>
      <c r="AG31" s="26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</row>
    <row r="32" spans="1:148" s="85" customFormat="1" ht="47.25" customHeight="1" x14ac:dyDescent="0.25">
      <c r="A32" s="584"/>
      <c r="B32" s="581" t="s">
        <v>168</v>
      </c>
      <c r="C32" s="582"/>
      <c r="D32" s="522"/>
      <c r="E32" s="471"/>
      <c r="F32" s="127">
        <f>F33</f>
        <v>46520136</v>
      </c>
      <c r="G32" s="252">
        <f t="shared" ref="G32:O32" si="17">G33</f>
        <v>0</v>
      </c>
      <c r="H32" s="252">
        <f t="shared" si="17"/>
        <v>0</v>
      </c>
      <c r="I32" s="252">
        <f t="shared" si="17"/>
        <v>0</v>
      </c>
      <c r="J32" s="253">
        <f t="shared" si="17"/>
        <v>46520136</v>
      </c>
      <c r="K32" s="264">
        <f>K33</f>
        <v>0</v>
      </c>
      <c r="L32" s="265">
        <f t="shared" si="17"/>
        <v>0</v>
      </c>
      <c r="M32" s="265">
        <f t="shared" si="17"/>
        <v>0</v>
      </c>
      <c r="N32" s="265">
        <f t="shared" si="17"/>
        <v>0</v>
      </c>
      <c r="O32" s="266">
        <f t="shared" si="17"/>
        <v>0</v>
      </c>
      <c r="P32" s="127">
        <f>P33</f>
        <v>0</v>
      </c>
      <c r="Q32" s="252">
        <f t="shared" ref="Q32" si="18">Q33</f>
        <v>0</v>
      </c>
      <c r="R32" s="252">
        <f t="shared" ref="R32" si="19">R33</f>
        <v>0</v>
      </c>
      <c r="S32" s="252">
        <f t="shared" ref="S32" si="20">S33</f>
        <v>0</v>
      </c>
      <c r="T32" s="253">
        <f t="shared" ref="T32" si="21">T33</f>
        <v>0</v>
      </c>
      <c r="U32" s="307">
        <f>U33</f>
        <v>0</v>
      </c>
      <c r="V32" s="268">
        <f t="shared" ref="V32:Y32" si="22">V33</f>
        <v>0</v>
      </c>
      <c r="W32" s="268">
        <f t="shared" si="22"/>
        <v>0</v>
      </c>
      <c r="X32" s="268">
        <f t="shared" si="22"/>
        <v>0</v>
      </c>
      <c r="Y32" s="308">
        <f t="shared" si="22"/>
        <v>0</v>
      </c>
      <c r="Z32" s="267">
        <f t="shared" ref="Z32:Z33" si="23">P32/F32*100</f>
        <v>0</v>
      </c>
      <c r="AA32" s="268">
        <v>0</v>
      </c>
      <c r="AB32" s="268">
        <v>0</v>
      </c>
      <c r="AC32" s="268">
        <v>0</v>
      </c>
      <c r="AD32" s="269">
        <f>T32/J32*100</f>
        <v>0</v>
      </c>
      <c r="AE32" s="84"/>
      <c r="AF32" s="84"/>
      <c r="AG32" s="20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4"/>
      <c r="CA32" s="84"/>
      <c r="CB32" s="84"/>
      <c r="CC32" s="84"/>
      <c r="CD32" s="84"/>
      <c r="CE32" s="84"/>
      <c r="CF32" s="84"/>
      <c r="CG32" s="84"/>
      <c r="CH32" s="84"/>
      <c r="CI32" s="84"/>
      <c r="CJ32" s="84"/>
      <c r="CK32" s="84"/>
      <c r="CL32" s="84"/>
      <c r="CM32" s="84"/>
      <c r="CN32" s="84"/>
      <c r="CO32" s="84"/>
      <c r="CP32" s="84"/>
      <c r="CQ32" s="84"/>
      <c r="CR32" s="84"/>
      <c r="CS32" s="84"/>
      <c r="CT32" s="84"/>
      <c r="CU32" s="84"/>
      <c r="CV32" s="84"/>
      <c r="CW32" s="84"/>
      <c r="CX32" s="84"/>
      <c r="CY32" s="84"/>
      <c r="CZ32" s="84"/>
      <c r="DA32" s="84"/>
      <c r="DB32" s="84"/>
      <c r="DC32" s="84"/>
      <c r="DD32" s="84"/>
      <c r="DE32" s="84"/>
      <c r="DF32" s="84"/>
      <c r="DG32" s="84"/>
      <c r="DH32" s="84"/>
      <c r="DI32" s="84"/>
      <c r="DJ32" s="84"/>
      <c r="DK32" s="84"/>
      <c r="DL32" s="84"/>
      <c r="DM32" s="84"/>
      <c r="DN32" s="84"/>
      <c r="DO32" s="84"/>
      <c r="DP32" s="84"/>
      <c r="DQ32" s="84"/>
      <c r="DR32" s="84"/>
      <c r="DS32" s="84"/>
      <c r="DT32" s="84"/>
      <c r="DU32" s="84"/>
      <c r="DV32" s="84"/>
      <c r="DW32" s="84"/>
      <c r="DX32" s="84"/>
      <c r="DY32" s="84"/>
      <c r="DZ32" s="84"/>
      <c r="EA32" s="84"/>
      <c r="EB32" s="84"/>
      <c r="EC32" s="84"/>
      <c r="ED32" s="84"/>
      <c r="EE32" s="84"/>
      <c r="EF32" s="84"/>
      <c r="EG32" s="84"/>
      <c r="EH32" s="84"/>
      <c r="EI32" s="84"/>
      <c r="EJ32" s="84"/>
      <c r="EK32" s="84"/>
      <c r="EL32" s="84"/>
      <c r="EM32" s="84"/>
      <c r="EN32" s="84"/>
      <c r="EO32" s="84"/>
      <c r="EP32" s="84"/>
      <c r="EQ32" s="84"/>
      <c r="ER32" s="84"/>
    </row>
    <row r="33" spans="1:148" s="21" customFormat="1" ht="25.5" customHeight="1" thickBot="1" x14ac:dyDescent="0.3">
      <c r="A33" s="584"/>
      <c r="B33" s="270" t="s">
        <v>169</v>
      </c>
      <c r="C33" s="271" t="s">
        <v>171</v>
      </c>
      <c r="D33" s="522"/>
      <c r="E33" s="473"/>
      <c r="F33" s="101">
        <f>G33+H33+I33+J33</f>
        <v>46520136</v>
      </c>
      <c r="G33" s="102">
        <v>0</v>
      </c>
      <c r="H33" s="102">
        <v>0</v>
      </c>
      <c r="I33" s="102">
        <v>0</v>
      </c>
      <c r="J33" s="47">
        <v>46520136</v>
      </c>
      <c r="K33" s="225">
        <v>0</v>
      </c>
      <c r="L33" s="225">
        <v>0</v>
      </c>
      <c r="M33" s="225">
        <v>0</v>
      </c>
      <c r="N33" s="225">
        <v>0</v>
      </c>
      <c r="O33" s="225">
        <v>0</v>
      </c>
      <c r="P33" s="101">
        <f t="shared" ref="P33" si="24">Q33+R33+S33+T33</f>
        <v>0</v>
      </c>
      <c r="Q33" s="102">
        <v>0</v>
      </c>
      <c r="R33" s="102">
        <v>0</v>
      </c>
      <c r="S33" s="102">
        <v>0</v>
      </c>
      <c r="T33" s="47">
        <v>0</v>
      </c>
      <c r="U33" s="300">
        <v>0</v>
      </c>
      <c r="V33" s="300">
        <v>0</v>
      </c>
      <c r="W33" s="300">
        <v>0</v>
      </c>
      <c r="X33" s="300">
        <v>0</v>
      </c>
      <c r="Y33" s="300">
        <v>0</v>
      </c>
      <c r="Z33" s="215">
        <f t="shared" si="23"/>
        <v>0</v>
      </c>
      <c r="AA33" s="57">
        <v>0</v>
      </c>
      <c r="AB33" s="57">
        <v>0</v>
      </c>
      <c r="AC33" s="57">
        <v>0</v>
      </c>
      <c r="AD33" s="288">
        <f>T33/J33*100</f>
        <v>0</v>
      </c>
      <c r="AE33" s="19"/>
      <c r="AF33" s="19"/>
      <c r="AG33" s="26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</row>
    <row r="34" spans="1:148" s="85" customFormat="1" ht="15.75" customHeight="1" x14ac:dyDescent="0.25">
      <c r="A34" s="585"/>
      <c r="B34" s="535" t="s">
        <v>114</v>
      </c>
      <c r="C34" s="537"/>
      <c r="D34" s="522"/>
      <c r="E34" s="577" t="s">
        <v>5</v>
      </c>
      <c r="F34" s="127">
        <f>SUM(F35:F45)</f>
        <v>1104016</v>
      </c>
      <c r="G34" s="252">
        <f t="shared" ref="G34:I34" si="25">SUM(G35:G44)</f>
        <v>0</v>
      </c>
      <c r="H34" s="252">
        <f t="shared" si="25"/>
        <v>0</v>
      </c>
      <c r="I34" s="252">
        <f t="shared" si="25"/>
        <v>0</v>
      </c>
      <c r="J34" s="255">
        <f>SUM(J35:J45)</f>
        <v>1104016</v>
      </c>
      <c r="K34" s="127">
        <f>SUM(K35:K45)</f>
        <v>418109</v>
      </c>
      <c r="L34" s="252">
        <f t="shared" ref="L34:N34" si="26">SUM(L35:L44)</f>
        <v>0</v>
      </c>
      <c r="M34" s="252">
        <f t="shared" si="26"/>
        <v>0</v>
      </c>
      <c r="N34" s="252">
        <f t="shared" si="26"/>
        <v>0</v>
      </c>
      <c r="O34" s="255">
        <f>SUM(O35:O45)</f>
        <v>418109</v>
      </c>
      <c r="P34" s="127">
        <f>SUM(P35:P45)</f>
        <v>339000</v>
      </c>
      <c r="Q34" s="252">
        <f t="shared" ref="Q34:S34" si="27">SUM(Q35:Q44)</f>
        <v>0</v>
      </c>
      <c r="R34" s="252">
        <f t="shared" si="27"/>
        <v>0</v>
      </c>
      <c r="S34" s="252">
        <f t="shared" si="27"/>
        <v>0</v>
      </c>
      <c r="T34" s="255">
        <f>SUM(T35:T45)</f>
        <v>339000</v>
      </c>
      <c r="U34" s="312">
        <f t="shared" ref="U34" si="28">V34+W34+X34+Y34</f>
        <v>81.079335771294097</v>
      </c>
      <c r="V34" s="303">
        <v>0</v>
      </c>
      <c r="W34" s="303">
        <v>0</v>
      </c>
      <c r="X34" s="303">
        <v>0</v>
      </c>
      <c r="Y34" s="319">
        <f>T34/O34*100</f>
        <v>81.079335771294097</v>
      </c>
      <c r="Z34" s="127">
        <f t="shared" ref="Z34:Z42" si="29">P34/F34*100</f>
        <v>30.706076723525744</v>
      </c>
      <c r="AA34" s="257">
        <f t="shared" ref="AA34:AB34" si="30">AA35+AA36+AA37</f>
        <v>0</v>
      </c>
      <c r="AB34" s="257">
        <f t="shared" si="30"/>
        <v>0</v>
      </c>
      <c r="AC34" s="257">
        <v>0</v>
      </c>
      <c r="AD34" s="253">
        <f t="shared" ref="AD34:AD42" si="31">T34/J34*100</f>
        <v>30.706076723525744</v>
      </c>
      <c r="AE34" s="84"/>
      <c r="AF34" s="84"/>
      <c r="AG34" s="20"/>
      <c r="AH34" s="84"/>
      <c r="AI34" s="275"/>
      <c r="AJ34" s="275"/>
      <c r="AK34" s="275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84"/>
      <c r="DQ34" s="84"/>
      <c r="DR34" s="84"/>
      <c r="DS34" s="84"/>
      <c r="DT34" s="84"/>
      <c r="DU34" s="84"/>
      <c r="DV34" s="84"/>
      <c r="DW34" s="84"/>
      <c r="DX34" s="84"/>
      <c r="DY34" s="84"/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</row>
    <row r="35" spans="1:148" s="21" customFormat="1" ht="17.25" hidden="1" customHeight="1" x14ac:dyDescent="0.25">
      <c r="A35" s="585"/>
      <c r="B35" s="276" t="s">
        <v>102</v>
      </c>
      <c r="C35" s="306" t="s">
        <v>103</v>
      </c>
      <c r="D35" s="522"/>
      <c r="E35" s="578"/>
      <c r="F35" s="43">
        <f t="shared" ref="F35:F49" si="32">G35+H35+I35+J35</f>
        <v>0</v>
      </c>
      <c r="G35" s="17">
        <v>0</v>
      </c>
      <c r="H35" s="17">
        <v>0</v>
      </c>
      <c r="I35" s="17">
        <v>0</v>
      </c>
      <c r="J35" s="44">
        <v>0</v>
      </c>
      <c r="K35" s="43">
        <f t="shared" ref="K35:K37" si="33">L35+M35+N35+O35</f>
        <v>0</v>
      </c>
      <c r="L35" s="17">
        <v>0</v>
      </c>
      <c r="M35" s="17">
        <v>0</v>
      </c>
      <c r="N35" s="17">
        <v>0</v>
      </c>
      <c r="O35" s="44"/>
      <c r="P35" s="43">
        <f>Q35+R35+S35+T35</f>
        <v>0</v>
      </c>
      <c r="Q35" s="17">
        <v>0</v>
      </c>
      <c r="R35" s="17">
        <v>0</v>
      </c>
      <c r="S35" s="17">
        <v>0</v>
      </c>
      <c r="T35" s="44">
        <v>0</v>
      </c>
      <c r="U35" s="304" t="e">
        <f>V35+W35+X35+Y35</f>
        <v>#DIV/0!</v>
      </c>
      <c r="V35" s="6">
        <v>0</v>
      </c>
      <c r="W35" s="6">
        <v>0</v>
      </c>
      <c r="X35" s="6">
        <v>0</v>
      </c>
      <c r="Y35" s="4" t="e">
        <f t="shared" ref="Y35" si="34">T35/O35*100</f>
        <v>#DIV/0!</v>
      </c>
      <c r="Z35" s="210" t="e">
        <f t="shared" si="29"/>
        <v>#DIV/0!</v>
      </c>
      <c r="AA35" s="6">
        <v>0</v>
      </c>
      <c r="AB35" s="6">
        <v>0</v>
      </c>
      <c r="AC35" s="6">
        <v>0</v>
      </c>
      <c r="AD35" s="5" t="e">
        <f t="shared" si="31"/>
        <v>#DIV/0!</v>
      </c>
      <c r="AE35" s="19"/>
      <c r="AF35" s="19"/>
      <c r="AG35" s="26"/>
      <c r="AH35" s="19"/>
      <c r="AI35" s="277"/>
      <c r="AJ35" s="277"/>
      <c r="AK35" s="277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</row>
    <row r="36" spans="1:148" s="21" customFormat="1" ht="30" hidden="1" customHeight="1" x14ac:dyDescent="0.25">
      <c r="A36" s="585"/>
      <c r="B36" s="278" t="s">
        <v>101</v>
      </c>
      <c r="C36" s="306" t="s">
        <v>103</v>
      </c>
      <c r="D36" s="522"/>
      <c r="E36" s="578"/>
      <c r="F36" s="43">
        <f t="shared" si="32"/>
        <v>0</v>
      </c>
      <c r="G36" s="17">
        <v>0</v>
      </c>
      <c r="H36" s="17">
        <v>0</v>
      </c>
      <c r="I36" s="17">
        <v>0</v>
      </c>
      <c r="J36" s="44">
        <v>0</v>
      </c>
      <c r="K36" s="43">
        <f t="shared" si="33"/>
        <v>0</v>
      </c>
      <c r="L36" s="17">
        <v>0</v>
      </c>
      <c r="M36" s="17">
        <v>0</v>
      </c>
      <c r="N36" s="17">
        <v>0</v>
      </c>
      <c r="O36" s="44">
        <v>0</v>
      </c>
      <c r="P36" s="43">
        <f t="shared" ref="P36:P49" si="35">Q36+R36+S36+T36</f>
        <v>0</v>
      </c>
      <c r="Q36" s="17">
        <v>0</v>
      </c>
      <c r="R36" s="17">
        <v>0</v>
      </c>
      <c r="S36" s="17">
        <v>0</v>
      </c>
      <c r="T36" s="44">
        <v>0</v>
      </c>
      <c r="U36" s="305">
        <f t="shared" ref="U36:U48" si="36">V36+W36+X36+Y36</f>
        <v>0</v>
      </c>
      <c r="V36" s="6">
        <v>0</v>
      </c>
      <c r="W36" s="6">
        <v>0</v>
      </c>
      <c r="X36" s="6">
        <v>0</v>
      </c>
      <c r="Y36" s="4">
        <v>0</v>
      </c>
      <c r="Z36" s="210" t="e">
        <f t="shared" si="29"/>
        <v>#DIV/0!</v>
      </c>
      <c r="AA36" s="6">
        <v>0</v>
      </c>
      <c r="AB36" s="6">
        <v>0</v>
      </c>
      <c r="AC36" s="6">
        <v>0</v>
      </c>
      <c r="AD36" s="5" t="e">
        <f t="shared" si="31"/>
        <v>#DIV/0!</v>
      </c>
      <c r="AE36" s="19"/>
      <c r="AF36" s="19"/>
      <c r="AG36" s="26"/>
      <c r="AH36" s="19"/>
      <c r="AI36" s="277"/>
      <c r="AJ36" s="277"/>
      <c r="AK36" s="277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</row>
    <row r="37" spans="1:148" s="21" customFormat="1" ht="17.25" hidden="1" customHeight="1" x14ac:dyDescent="0.25">
      <c r="A37" s="585"/>
      <c r="B37" s="278" t="s">
        <v>117</v>
      </c>
      <c r="C37" s="306" t="s">
        <v>103</v>
      </c>
      <c r="D37" s="522"/>
      <c r="E37" s="578"/>
      <c r="F37" s="43">
        <f t="shared" si="32"/>
        <v>0</v>
      </c>
      <c r="G37" s="17">
        <v>0</v>
      </c>
      <c r="H37" s="17">
        <v>0</v>
      </c>
      <c r="I37" s="17">
        <v>0</v>
      </c>
      <c r="J37" s="44">
        <v>0</v>
      </c>
      <c r="K37" s="43">
        <f t="shared" si="33"/>
        <v>0</v>
      </c>
      <c r="L37" s="17">
        <v>0</v>
      </c>
      <c r="M37" s="17">
        <v>0</v>
      </c>
      <c r="N37" s="17">
        <v>0</v>
      </c>
      <c r="O37" s="44">
        <v>0</v>
      </c>
      <c r="P37" s="43">
        <f t="shared" si="35"/>
        <v>0</v>
      </c>
      <c r="Q37" s="17">
        <v>0</v>
      </c>
      <c r="R37" s="17">
        <v>0</v>
      </c>
      <c r="S37" s="17">
        <v>0</v>
      </c>
      <c r="T37" s="44">
        <v>0</v>
      </c>
      <c r="U37" s="305">
        <f t="shared" si="36"/>
        <v>0</v>
      </c>
      <c r="V37" s="6">
        <v>0</v>
      </c>
      <c r="W37" s="6">
        <v>0</v>
      </c>
      <c r="X37" s="6">
        <v>0</v>
      </c>
      <c r="Y37" s="4">
        <v>0</v>
      </c>
      <c r="Z37" s="210" t="e">
        <f t="shared" si="29"/>
        <v>#DIV/0!</v>
      </c>
      <c r="AA37" s="6">
        <v>0</v>
      </c>
      <c r="AB37" s="6">
        <v>0</v>
      </c>
      <c r="AC37" s="6">
        <v>0</v>
      </c>
      <c r="AD37" s="5" t="e">
        <f t="shared" si="31"/>
        <v>#DIV/0!</v>
      </c>
      <c r="AE37" s="19"/>
      <c r="AF37" s="19"/>
      <c r="AG37" s="26"/>
      <c r="AH37" s="19"/>
      <c r="AI37" s="277"/>
      <c r="AJ37" s="277"/>
      <c r="AK37" s="277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</row>
    <row r="38" spans="1:148" s="21" customFormat="1" ht="17.25" hidden="1" customHeight="1" x14ac:dyDescent="0.25">
      <c r="A38" s="585"/>
      <c r="B38" s="280" t="s">
        <v>142</v>
      </c>
      <c r="C38" s="306"/>
      <c r="D38" s="522"/>
      <c r="E38" s="578"/>
      <c r="F38" s="43">
        <f t="shared" si="32"/>
        <v>0</v>
      </c>
      <c r="G38" s="17">
        <v>0</v>
      </c>
      <c r="H38" s="17">
        <v>0</v>
      </c>
      <c r="I38" s="17">
        <v>0</v>
      </c>
      <c r="J38" s="44">
        <v>0</v>
      </c>
      <c r="K38" s="43"/>
      <c r="L38" s="17"/>
      <c r="M38" s="17"/>
      <c r="N38" s="17"/>
      <c r="O38" s="44"/>
      <c r="P38" s="43">
        <f t="shared" si="35"/>
        <v>0</v>
      </c>
      <c r="Q38" s="17">
        <v>0</v>
      </c>
      <c r="R38" s="17">
        <v>0</v>
      </c>
      <c r="S38" s="17">
        <v>0</v>
      </c>
      <c r="T38" s="44">
        <v>0</v>
      </c>
      <c r="U38" s="305"/>
      <c r="V38" s="6"/>
      <c r="W38" s="6"/>
      <c r="X38" s="6"/>
      <c r="Y38" s="4"/>
      <c r="Z38" s="210" t="e">
        <f t="shared" si="29"/>
        <v>#DIV/0!</v>
      </c>
      <c r="AA38" s="6">
        <v>0</v>
      </c>
      <c r="AB38" s="6">
        <v>0</v>
      </c>
      <c r="AC38" s="6">
        <v>0</v>
      </c>
      <c r="AD38" s="5" t="e">
        <f t="shared" si="31"/>
        <v>#DIV/0!</v>
      </c>
      <c r="AE38" s="19"/>
      <c r="AF38" s="19"/>
      <c r="AG38" s="26"/>
      <c r="AH38" s="19"/>
      <c r="AI38" s="277"/>
      <c r="AJ38" s="277"/>
      <c r="AK38" s="277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</row>
    <row r="39" spans="1:148" s="21" customFormat="1" ht="17.25" hidden="1" customHeight="1" x14ac:dyDescent="0.25">
      <c r="A39" s="585"/>
      <c r="B39" s="280" t="s">
        <v>139</v>
      </c>
      <c r="C39" s="306"/>
      <c r="D39" s="522"/>
      <c r="E39" s="578"/>
      <c r="F39" s="43">
        <f t="shared" si="32"/>
        <v>0</v>
      </c>
      <c r="G39" s="17">
        <v>0</v>
      </c>
      <c r="H39" s="17">
        <v>0</v>
      </c>
      <c r="I39" s="17">
        <v>0</v>
      </c>
      <c r="J39" s="44">
        <v>0</v>
      </c>
      <c r="K39" s="43"/>
      <c r="L39" s="17"/>
      <c r="M39" s="17"/>
      <c r="N39" s="17"/>
      <c r="O39" s="44"/>
      <c r="P39" s="43">
        <f t="shared" si="35"/>
        <v>0</v>
      </c>
      <c r="Q39" s="17">
        <v>0</v>
      </c>
      <c r="R39" s="17">
        <v>0</v>
      </c>
      <c r="S39" s="17">
        <v>0</v>
      </c>
      <c r="T39" s="44">
        <v>0</v>
      </c>
      <c r="U39" s="305"/>
      <c r="V39" s="6"/>
      <c r="W39" s="6"/>
      <c r="X39" s="6"/>
      <c r="Y39" s="4"/>
      <c r="Z39" s="210" t="e">
        <f t="shared" si="29"/>
        <v>#DIV/0!</v>
      </c>
      <c r="AA39" s="6">
        <v>0</v>
      </c>
      <c r="AB39" s="6">
        <v>0</v>
      </c>
      <c r="AC39" s="6">
        <v>0</v>
      </c>
      <c r="AD39" s="5" t="e">
        <f t="shared" si="31"/>
        <v>#DIV/0!</v>
      </c>
      <c r="AE39" s="19"/>
      <c r="AF39" s="19"/>
      <c r="AG39" s="26"/>
      <c r="AH39" s="19"/>
      <c r="AI39" s="277"/>
      <c r="AJ39" s="277"/>
      <c r="AK39" s="277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19"/>
      <c r="EN39" s="19"/>
      <c r="EO39" s="19"/>
      <c r="EP39" s="19"/>
      <c r="EQ39" s="19"/>
      <c r="ER39" s="19"/>
    </row>
    <row r="40" spans="1:148" s="21" customFormat="1" ht="17.25" hidden="1" customHeight="1" x14ac:dyDescent="0.25">
      <c r="A40" s="585"/>
      <c r="B40" s="280" t="s">
        <v>140</v>
      </c>
      <c r="C40" s="306"/>
      <c r="D40" s="522"/>
      <c r="E40" s="578"/>
      <c r="F40" s="43">
        <f t="shared" si="32"/>
        <v>0</v>
      </c>
      <c r="G40" s="17">
        <v>0</v>
      </c>
      <c r="H40" s="17">
        <v>0</v>
      </c>
      <c r="I40" s="17">
        <v>0</v>
      </c>
      <c r="J40" s="44">
        <v>0</v>
      </c>
      <c r="K40" s="43"/>
      <c r="L40" s="17"/>
      <c r="M40" s="17"/>
      <c r="N40" s="17"/>
      <c r="O40" s="44"/>
      <c r="P40" s="43">
        <f t="shared" si="35"/>
        <v>0</v>
      </c>
      <c r="Q40" s="17">
        <v>0</v>
      </c>
      <c r="R40" s="17">
        <v>0</v>
      </c>
      <c r="S40" s="17">
        <v>0</v>
      </c>
      <c r="T40" s="44">
        <v>0</v>
      </c>
      <c r="U40" s="305"/>
      <c r="V40" s="6"/>
      <c r="W40" s="6"/>
      <c r="X40" s="6"/>
      <c r="Y40" s="4"/>
      <c r="Z40" s="210" t="e">
        <f t="shared" si="29"/>
        <v>#DIV/0!</v>
      </c>
      <c r="AA40" s="6">
        <v>0</v>
      </c>
      <c r="AB40" s="6">
        <v>0</v>
      </c>
      <c r="AC40" s="6">
        <v>0</v>
      </c>
      <c r="AD40" s="5" t="e">
        <f t="shared" si="31"/>
        <v>#DIV/0!</v>
      </c>
      <c r="AE40" s="19"/>
      <c r="AF40" s="19"/>
      <c r="AG40" s="26"/>
      <c r="AH40" s="19"/>
      <c r="AI40" s="277"/>
      <c r="AJ40" s="277"/>
      <c r="AK40" s="277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</row>
    <row r="41" spans="1:148" s="21" customFormat="1" ht="17.25" hidden="1" customHeight="1" x14ac:dyDescent="0.25">
      <c r="A41" s="585"/>
      <c r="B41" s="280" t="s">
        <v>141</v>
      </c>
      <c r="C41" s="306"/>
      <c r="D41" s="522"/>
      <c r="E41" s="578"/>
      <c r="F41" s="43">
        <f t="shared" si="32"/>
        <v>0</v>
      </c>
      <c r="G41" s="17">
        <v>0</v>
      </c>
      <c r="H41" s="17">
        <v>0</v>
      </c>
      <c r="I41" s="17">
        <v>0</v>
      </c>
      <c r="J41" s="44">
        <v>0</v>
      </c>
      <c r="K41" s="43"/>
      <c r="L41" s="17"/>
      <c r="M41" s="17"/>
      <c r="N41" s="17"/>
      <c r="O41" s="44"/>
      <c r="P41" s="43">
        <f t="shared" si="35"/>
        <v>0</v>
      </c>
      <c r="Q41" s="17">
        <v>0</v>
      </c>
      <c r="R41" s="17">
        <v>0</v>
      </c>
      <c r="S41" s="17">
        <v>0</v>
      </c>
      <c r="T41" s="44">
        <v>0</v>
      </c>
      <c r="U41" s="305"/>
      <c r="V41" s="6"/>
      <c r="W41" s="6"/>
      <c r="X41" s="6"/>
      <c r="Y41" s="4"/>
      <c r="Z41" s="210" t="e">
        <f t="shared" si="29"/>
        <v>#DIV/0!</v>
      </c>
      <c r="AA41" s="6">
        <v>0</v>
      </c>
      <c r="AB41" s="6">
        <v>0</v>
      </c>
      <c r="AC41" s="6">
        <v>0</v>
      </c>
      <c r="AD41" s="5" t="e">
        <f t="shared" si="31"/>
        <v>#DIV/0!</v>
      </c>
      <c r="AE41" s="19"/>
      <c r="AF41" s="19"/>
      <c r="AG41" s="26"/>
      <c r="AH41" s="19"/>
      <c r="AI41" s="277"/>
      <c r="AJ41" s="277"/>
      <c r="AK41" s="277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  <c r="DT41" s="19"/>
      <c r="DU41" s="19"/>
      <c r="DV41" s="19"/>
      <c r="DW41" s="19"/>
      <c r="DX41" s="19"/>
      <c r="DY41" s="19"/>
      <c r="DZ41" s="19"/>
      <c r="EA41" s="19"/>
      <c r="EB41" s="19"/>
      <c r="EC41" s="19"/>
      <c r="ED41" s="19"/>
      <c r="EE41" s="19"/>
      <c r="EF41" s="19"/>
      <c r="EG41" s="19"/>
      <c r="EH41" s="19"/>
      <c r="EI41" s="19"/>
      <c r="EJ41" s="19"/>
      <c r="EK41" s="19"/>
      <c r="EL41" s="19"/>
      <c r="EM41" s="19"/>
      <c r="EN41" s="19"/>
      <c r="EO41" s="19"/>
      <c r="EP41" s="19"/>
      <c r="EQ41" s="19"/>
      <c r="ER41" s="19"/>
    </row>
    <row r="42" spans="1:148" s="21" customFormat="1" ht="49.5" hidden="1" customHeight="1" x14ac:dyDescent="0.25">
      <c r="A42" s="585"/>
      <c r="B42" s="280" t="s">
        <v>143</v>
      </c>
      <c r="C42" s="306"/>
      <c r="D42" s="522"/>
      <c r="E42" s="578"/>
      <c r="F42" s="43">
        <f t="shared" si="32"/>
        <v>0</v>
      </c>
      <c r="G42" s="17">
        <v>0</v>
      </c>
      <c r="H42" s="17">
        <v>0</v>
      </c>
      <c r="I42" s="17">
        <v>0</v>
      </c>
      <c r="J42" s="44">
        <v>0</v>
      </c>
      <c r="K42" s="43"/>
      <c r="L42" s="17"/>
      <c r="M42" s="17"/>
      <c r="N42" s="17"/>
      <c r="O42" s="44"/>
      <c r="P42" s="43">
        <f t="shared" si="35"/>
        <v>0</v>
      </c>
      <c r="Q42" s="17">
        <v>0</v>
      </c>
      <c r="R42" s="17">
        <v>0</v>
      </c>
      <c r="S42" s="17">
        <v>0</v>
      </c>
      <c r="T42" s="44">
        <v>0</v>
      </c>
      <c r="U42" s="305"/>
      <c r="V42" s="6"/>
      <c r="W42" s="6"/>
      <c r="X42" s="6"/>
      <c r="Y42" s="4"/>
      <c r="Z42" s="210" t="e">
        <f t="shared" si="29"/>
        <v>#DIV/0!</v>
      </c>
      <c r="AA42" s="6">
        <v>0</v>
      </c>
      <c r="AB42" s="6">
        <v>0</v>
      </c>
      <c r="AC42" s="6">
        <v>0</v>
      </c>
      <c r="AD42" s="5" t="e">
        <f t="shared" si="31"/>
        <v>#DIV/0!</v>
      </c>
      <c r="AE42" s="19"/>
      <c r="AF42" s="19"/>
      <c r="AG42" s="26"/>
      <c r="AH42" s="19"/>
      <c r="AI42" s="277"/>
      <c r="AJ42" s="277"/>
      <c r="AK42" s="277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  <c r="ED42" s="19"/>
      <c r="EE42" s="19"/>
      <c r="EF42" s="19"/>
      <c r="EG42" s="19"/>
      <c r="EH42" s="19"/>
      <c r="EI42" s="19"/>
      <c r="EJ42" s="19"/>
      <c r="EK42" s="19"/>
      <c r="EL42" s="19"/>
      <c r="EM42" s="19"/>
      <c r="EN42" s="19"/>
      <c r="EO42" s="19"/>
      <c r="EP42" s="19"/>
      <c r="EQ42" s="19"/>
      <c r="ER42" s="19"/>
    </row>
    <row r="43" spans="1:148" s="21" customFormat="1" ht="15.75" customHeight="1" x14ac:dyDescent="0.25">
      <c r="A43" s="585"/>
      <c r="B43" s="280" t="s">
        <v>166</v>
      </c>
      <c r="C43" s="306" t="s">
        <v>103</v>
      </c>
      <c r="D43" s="522"/>
      <c r="E43" s="578"/>
      <c r="F43" s="43">
        <f t="shared" si="32"/>
        <v>380334</v>
      </c>
      <c r="G43" s="17">
        <v>0</v>
      </c>
      <c r="H43" s="17">
        <v>0</v>
      </c>
      <c r="I43" s="17">
        <v>0</v>
      </c>
      <c r="J43" s="302">
        <v>380334</v>
      </c>
      <c r="K43" s="43">
        <f>SUM(L43:O43)</f>
        <v>380334</v>
      </c>
      <c r="L43" s="17">
        <v>0</v>
      </c>
      <c r="M43" s="17">
        <v>0</v>
      </c>
      <c r="N43" s="17">
        <v>0</v>
      </c>
      <c r="O43" s="44">
        <v>380334</v>
      </c>
      <c r="P43" s="43">
        <f t="shared" ref="P43" si="37">Q43+R43+S43+T43</f>
        <v>339000</v>
      </c>
      <c r="Q43" s="17">
        <v>0</v>
      </c>
      <c r="R43" s="17">
        <v>0</v>
      </c>
      <c r="S43" s="17">
        <v>0</v>
      </c>
      <c r="T43" s="44">
        <v>339000</v>
      </c>
      <c r="U43" s="210">
        <f>P43/K43*100</f>
        <v>89.132183817381559</v>
      </c>
      <c r="V43" s="6">
        <v>0</v>
      </c>
      <c r="W43" s="6">
        <v>0</v>
      </c>
      <c r="X43" s="6">
        <v>0</v>
      </c>
      <c r="Y43" s="7">
        <f>T43/O43*100</f>
        <v>89.132183817381559</v>
      </c>
      <c r="Z43" s="305">
        <f t="shared" ref="Z43:Z44" si="38">P43/F43*100</f>
        <v>89.132183817381559</v>
      </c>
      <c r="AA43" s="6">
        <v>0</v>
      </c>
      <c r="AB43" s="6">
        <v>0</v>
      </c>
      <c r="AC43" s="6">
        <v>0</v>
      </c>
      <c r="AD43" s="5">
        <f t="shared" ref="AD43:AD44" si="39">T43/J43*100</f>
        <v>89.132183817381559</v>
      </c>
      <c r="AE43" s="19"/>
      <c r="AF43" s="19"/>
      <c r="AG43" s="26"/>
      <c r="AH43" s="19"/>
      <c r="AI43" s="277"/>
      <c r="AJ43" s="277"/>
      <c r="AK43" s="277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</row>
    <row r="44" spans="1:148" s="21" customFormat="1" ht="49.5" customHeight="1" x14ac:dyDescent="0.25">
      <c r="A44" s="585"/>
      <c r="B44" s="280" t="s">
        <v>143</v>
      </c>
      <c r="C44" s="306" t="s">
        <v>103</v>
      </c>
      <c r="D44" s="522"/>
      <c r="E44" s="578"/>
      <c r="F44" s="43">
        <f t="shared" si="32"/>
        <v>37775</v>
      </c>
      <c r="G44" s="17">
        <v>0</v>
      </c>
      <c r="H44" s="17">
        <v>0</v>
      </c>
      <c r="I44" s="17">
        <v>0</v>
      </c>
      <c r="J44" s="302">
        <v>37775</v>
      </c>
      <c r="K44" s="43">
        <f>SUM(L44:O44)</f>
        <v>37775</v>
      </c>
      <c r="L44" s="17">
        <v>0</v>
      </c>
      <c r="M44" s="17">
        <v>0</v>
      </c>
      <c r="N44" s="17">
        <v>0</v>
      </c>
      <c r="O44" s="44">
        <v>37775</v>
      </c>
      <c r="P44" s="43">
        <f t="shared" ref="P44" si="40">Q44+R44+S44+T44</f>
        <v>0</v>
      </c>
      <c r="Q44" s="17">
        <v>0</v>
      </c>
      <c r="R44" s="17">
        <v>0</v>
      </c>
      <c r="S44" s="17">
        <v>0</v>
      </c>
      <c r="T44" s="44">
        <v>0</v>
      </c>
      <c r="U44" s="210">
        <f>P44/K44*100</f>
        <v>0</v>
      </c>
      <c r="V44" s="6">
        <v>0</v>
      </c>
      <c r="W44" s="6">
        <v>0</v>
      </c>
      <c r="X44" s="6">
        <v>0</v>
      </c>
      <c r="Y44" s="7">
        <f>T44/O44*100</f>
        <v>0</v>
      </c>
      <c r="Z44" s="210">
        <f t="shared" si="38"/>
        <v>0</v>
      </c>
      <c r="AA44" s="6">
        <v>0</v>
      </c>
      <c r="AB44" s="6">
        <v>0</v>
      </c>
      <c r="AC44" s="6">
        <v>0</v>
      </c>
      <c r="AD44" s="8">
        <f t="shared" si="39"/>
        <v>0</v>
      </c>
      <c r="AE44" s="19"/>
      <c r="AF44" s="19"/>
      <c r="AG44" s="26"/>
      <c r="AH44" s="19"/>
      <c r="AI44" s="277"/>
      <c r="AJ44" s="277"/>
      <c r="AK44" s="277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19"/>
    </row>
    <row r="45" spans="1:148" s="21" customFormat="1" ht="39" customHeight="1" thickBot="1" x14ac:dyDescent="0.3">
      <c r="A45" s="585"/>
      <c r="B45" s="320" t="s">
        <v>177</v>
      </c>
      <c r="C45" s="321" t="s">
        <v>103</v>
      </c>
      <c r="D45" s="522"/>
      <c r="E45" s="578"/>
      <c r="F45" s="101">
        <f t="shared" ref="F45" si="41">G45+H45+I45+J45</f>
        <v>685907</v>
      </c>
      <c r="G45" s="102">
        <v>0</v>
      </c>
      <c r="H45" s="102">
        <v>0</v>
      </c>
      <c r="I45" s="102">
        <v>0</v>
      </c>
      <c r="J45" s="322">
        <v>685907</v>
      </c>
      <c r="K45" s="101">
        <f>SUM(L45:O45)</f>
        <v>0</v>
      </c>
      <c r="L45" s="102">
        <v>0</v>
      </c>
      <c r="M45" s="102">
        <v>0</v>
      </c>
      <c r="N45" s="102">
        <v>0</v>
      </c>
      <c r="O45" s="46">
        <v>0</v>
      </c>
      <c r="P45" s="101">
        <f t="shared" ref="P45" si="42">Q45+R45+S45+T45</f>
        <v>0</v>
      </c>
      <c r="Q45" s="102">
        <v>0</v>
      </c>
      <c r="R45" s="102">
        <v>0</v>
      </c>
      <c r="S45" s="102">
        <v>0</v>
      </c>
      <c r="T45" s="46">
        <v>0</v>
      </c>
      <c r="U45" s="323">
        <v>0</v>
      </c>
      <c r="V45" s="227">
        <v>0</v>
      </c>
      <c r="W45" s="227">
        <v>0</v>
      </c>
      <c r="X45" s="227">
        <v>0</v>
      </c>
      <c r="Y45" s="324">
        <v>0</v>
      </c>
      <c r="Z45" s="230">
        <v>0</v>
      </c>
      <c r="AA45" s="62">
        <v>0</v>
      </c>
      <c r="AB45" s="62">
        <v>0</v>
      </c>
      <c r="AC45" s="62">
        <v>0</v>
      </c>
      <c r="AD45" s="228">
        <v>0</v>
      </c>
      <c r="AE45" s="19"/>
      <c r="AF45" s="19"/>
      <c r="AG45" s="26"/>
      <c r="AH45" s="19"/>
      <c r="AI45" s="277"/>
      <c r="AJ45" s="277"/>
      <c r="AK45" s="277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</row>
    <row r="46" spans="1:148" s="85" customFormat="1" ht="17.25" customHeight="1" x14ac:dyDescent="0.25">
      <c r="A46" s="585"/>
      <c r="B46" s="535" t="s">
        <v>0</v>
      </c>
      <c r="C46" s="537"/>
      <c r="D46" s="522"/>
      <c r="E46" s="578"/>
      <c r="F46" s="127">
        <f>SUM(F47:F51)</f>
        <v>1770459</v>
      </c>
      <c r="G46" s="252">
        <f t="shared" ref="G46:J46" si="43">SUM(G47:G51)</f>
        <v>0</v>
      </c>
      <c r="H46" s="252">
        <f t="shared" si="43"/>
        <v>0</v>
      </c>
      <c r="I46" s="252">
        <f t="shared" si="43"/>
        <v>0</v>
      </c>
      <c r="J46" s="253">
        <f t="shared" si="43"/>
        <v>1770459</v>
      </c>
      <c r="K46" s="254">
        <f>SUM(K47:K51)</f>
        <v>0</v>
      </c>
      <c r="L46" s="252">
        <f t="shared" ref="L46" si="44">SUM(L47:L51)</f>
        <v>0</v>
      </c>
      <c r="M46" s="252">
        <f t="shared" ref="M46" si="45">SUM(M47:M51)</f>
        <v>0</v>
      </c>
      <c r="N46" s="252">
        <f t="shared" ref="N46" si="46">SUM(N47:N51)</f>
        <v>0</v>
      </c>
      <c r="O46" s="255">
        <f t="shared" ref="O46" si="47">SUM(O47:O51)</f>
        <v>0</v>
      </c>
      <c r="P46" s="127">
        <f>SUM(P47:P51)</f>
        <v>0</v>
      </c>
      <c r="Q46" s="252">
        <f t="shared" ref="Q46" si="48">SUM(Q47:Q51)</f>
        <v>0</v>
      </c>
      <c r="R46" s="252">
        <f t="shared" ref="R46" si="49">SUM(R47:R51)</f>
        <v>0</v>
      </c>
      <c r="S46" s="252">
        <f t="shared" ref="S46" si="50">SUM(S47:S51)</f>
        <v>0</v>
      </c>
      <c r="T46" s="253">
        <f t="shared" ref="T46" si="51">SUM(T47:T51)</f>
        <v>0</v>
      </c>
      <c r="U46" s="256">
        <v>0</v>
      </c>
      <c r="V46" s="257">
        <f t="shared" ref="V46:X46" si="52">V47+V48+V49</f>
        <v>0</v>
      </c>
      <c r="W46" s="257">
        <f t="shared" si="52"/>
        <v>0</v>
      </c>
      <c r="X46" s="257">
        <f t="shared" si="52"/>
        <v>0</v>
      </c>
      <c r="Y46" s="299">
        <v>0</v>
      </c>
      <c r="Z46" s="312">
        <v>0</v>
      </c>
      <c r="AA46" s="303">
        <v>0</v>
      </c>
      <c r="AB46" s="303">
        <v>0</v>
      </c>
      <c r="AC46" s="303">
        <v>0</v>
      </c>
      <c r="AD46" s="313">
        <v>0</v>
      </c>
      <c r="AE46" s="84"/>
      <c r="AF46" s="84"/>
      <c r="AG46" s="20"/>
      <c r="AH46" s="84"/>
      <c r="AI46" s="275"/>
      <c r="AJ46" s="275"/>
      <c r="AK46" s="275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  <c r="BO46" s="84"/>
      <c r="BP46" s="84"/>
      <c r="BQ46" s="84"/>
      <c r="BR46" s="84"/>
      <c r="BS46" s="84"/>
      <c r="BT46" s="84"/>
      <c r="BU46" s="84"/>
      <c r="BV46" s="84"/>
      <c r="BW46" s="84"/>
      <c r="BX46" s="84"/>
      <c r="BY46" s="84"/>
      <c r="BZ46" s="84"/>
      <c r="CA46" s="84"/>
      <c r="CB46" s="84"/>
      <c r="CC46" s="84"/>
      <c r="CD46" s="84"/>
      <c r="CE46" s="84"/>
      <c r="CF46" s="84"/>
      <c r="CG46" s="84"/>
      <c r="CH46" s="84"/>
      <c r="CI46" s="84"/>
      <c r="CJ46" s="84"/>
      <c r="CK46" s="84"/>
      <c r="CL46" s="84"/>
      <c r="CM46" s="84"/>
      <c r="CN46" s="84"/>
      <c r="CO46" s="84"/>
      <c r="CP46" s="84"/>
      <c r="CQ46" s="84"/>
      <c r="CR46" s="84"/>
      <c r="CS46" s="84"/>
      <c r="CT46" s="84"/>
      <c r="CU46" s="84"/>
      <c r="CV46" s="84"/>
      <c r="CW46" s="84"/>
      <c r="CX46" s="84"/>
      <c r="CY46" s="84"/>
      <c r="CZ46" s="84"/>
      <c r="DA46" s="84"/>
      <c r="DB46" s="84"/>
      <c r="DC46" s="84"/>
      <c r="DD46" s="84"/>
      <c r="DE46" s="84"/>
      <c r="DF46" s="84"/>
      <c r="DG46" s="84"/>
      <c r="DH46" s="84"/>
      <c r="DI46" s="84"/>
      <c r="DJ46" s="84"/>
      <c r="DK46" s="84"/>
      <c r="DL46" s="84"/>
      <c r="DM46" s="84"/>
      <c r="DN46" s="84"/>
      <c r="DO46" s="84"/>
      <c r="DP46" s="84"/>
      <c r="DQ46" s="84"/>
      <c r="DR46" s="84"/>
      <c r="DS46" s="84"/>
      <c r="DT46" s="84"/>
      <c r="DU46" s="84"/>
      <c r="DV46" s="84"/>
      <c r="DW46" s="84"/>
      <c r="DX46" s="84"/>
      <c r="DY46" s="84"/>
      <c r="DZ46" s="84"/>
      <c r="EA46" s="84"/>
      <c r="EB46" s="84"/>
      <c r="EC46" s="84"/>
      <c r="ED46" s="84"/>
      <c r="EE46" s="84"/>
      <c r="EF46" s="84"/>
      <c r="EG46" s="84"/>
      <c r="EH46" s="84"/>
      <c r="EI46" s="84"/>
      <c r="EJ46" s="84"/>
      <c r="EK46" s="84"/>
      <c r="EL46" s="84"/>
      <c r="EM46" s="84"/>
      <c r="EN46" s="84"/>
      <c r="EO46" s="84"/>
      <c r="EP46" s="84"/>
      <c r="EQ46" s="84"/>
      <c r="ER46" s="84"/>
    </row>
    <row r="47" spans="1:148" s="21" customFormat="1" ht="27.6" hidden="1" customHeight="1" x14ac:dyDescent="0.25">
      <c r="A47" s="585"/>
      <c r="B47" s="278" t="s">
        <v>104</v>
      </c>
      <c r="C47" s="306" t="s">
        <v>90</v>
      </c>
      <c r="D47" s="522"/>
      <c r="E47" s="578"/>
      <c r="F47" s="43">
        <f t="shared" si="32"/>
        <v>0</v>
      </c>
      <c r="G47" s="17">
        <v>0</v>
      </c>
      <c r="H47" s="17">
        <v>0</v>
      </c>
      <c r="I47" s="17">
        <v>0</v>
      </c>
      <c r="J47" s="45">
        <v>0</v>
      </c>
      <c r="K47" s="65">
        <f t="shared" ref="K47:K48" si="53">L47+M47+N47+O47</f>
        <v>0</v>
      </c>
      <c r="L47" s="17">
        <v>0</v>
      </c>
      <c r="M47" s="17">
        <v>0</v>
      </c>
      <c r="N47" s="17">
        <v>0</v>
      </c>
      <c r="O47" s="44"/>
      <c r="P47" s="43">
        <f t="shared" si="35"/>
        <v>0</v>
      </c>
      <c r="Q47" s="17">
        <v>0</v>
      </c>
      <c r="R47" s="17">
        <v>0</v>
      </c>
      <c r="S47" s="17">
        <v>0</v>
      </c>
      <c r="T47" s="45">
        <v>0</v>
      </c>
      <c r="U47" s="210">
        <v>0</v>
      </c>
      <c r="V47" s="6">
        <v>0</v>
      </c>
      <c r="W47" s="6">
        <v>0</v>
      </c>
      <c r="X47" s="6">
        <v>0</v>
      </c>
      <c r="Y47" s="7">
        <v>0</v>
      </c>
      <c r="Z47" s="210">
        <v>0</v>
      </c>
      <c r="AA47" s="6">
        <v>0</v>
      </c>
      <c r="AB47" s="6">
        <v>0</v>
      </c>
      <c r="AC47" s="6">
        <v>0</v>
      </c>
      <c r="AD47" s="8">
        <v>0</v>
      </c>
      <c r="AE47" s="19"/>
      <c r="AF47" s="19"/>
      <c r="AG47" s="26"/>
      <c r="AH47" s="19"/>
      <c r="AI47" s="277"/>
      <c r="AJ47" s="277"/>
      <c r="AK47" s="277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19"/>
      <c r="EK47" s="19"/>
      <c r="EL47" s="19"/>
      <c r="EM47" s="19"/>
      <c r="EN47" s="19"/>
      <c r="EO47" s="19"/>
      <c r="EP47" s="19"/>
      <c r="EQ47" s="19"/>
      <c r="ER47" s="19"/>
    </row>
    <row r="48" spans="1:148" s="33" customFormat="1" ht="18" hidden="1" customHeight="1" thickBot="1" x14ac:dyDescent="0.3">
      <c r="A48" s="585"/>
      <c r="B48" s="278" t="s">
        <v>100</v>
      </c>
      <c r="C48" s="306" t="s">
        <v>90</v>
      </c>
      <c r="D48" s="522"/>
      <c r="E48" s="539"/>
      <c r="F48" s="43">
        <f t="shared" si="32"/>
        <v>0</v>
      </c>
      <c r="G48" s="17">
        <v>0</v>
      </c>
      <c r="H48" s="17">
        <v>0</v>
      </c>
      <c r="I48" s="17">
        <v>0</v>
      </c>
      <c r="J48" s="45">
        <v>0</v>
      </c>
      <c r="K48" s="65">
        <f t="shared" si="53"/>
        <v>0</v>
      </c>
      <c r="L48" s="17">
        <v>0</v>
      </c>
      <c r="M48" s="17">
        <v>0</v>
      </c>
      <c r="N48" s="17">
        <v>0</v>
      </c>
      <c r="O48" s="44"/>
      <c r="P48" s="43">
        <f t="shared" si="35"/>
        <v>0</v>
      </c>
      <c r="Q48" s="17">
        <v>0</v>
      </c>
      <c r="R48" s="17">
        <v>0</v>
      </c>
      <c r="S48" s="17">
        <v>0</v>
      </c>
      <c r="T48" s="45">
        <v>0</v>
      </c>
      <c r="U48" s="210">
        <f t="shared" si="36"/>
        <v>0</v>
      </c>
      <c r="V48" s="6">
        <v>0</v>
      </c>
      <c r="W48" s="6">
        <v>0</v>
      </c>
      <c r="X48" s="6">
        <v>0</v>
      </c>
      <c r="Y48" s="7">
        <v>0</v>
      </c>
      <c r="Z48" s="210">
        <v>0</v>
      </c>
      <c r="AA48" s="6">
        <v>0</v>
      </c>
      <c r="AB48" s="6">
        <v>0</v>
      </c>
      <c r="AC48" s="6">
        <v>0</v>
      </c>
      <c r="AD48" s="8">
        <v>0</v>
      </c>
      <c r="AE48" s="281"/>
      <c r="AF48" s="28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31"/>
      <c r="DI48" s="31"/>
      <c r="DJ48" s="31"/>
      <c r="DK48" s="31"/>
      <c r="DL48" s="31"/>
      <c r="DM48" s="31"/>
      <c r="DN48" s="31"/>
      <c r="DO48" s="31"/>
      <c r="DP48" s="31"/>
      <c r="DQ48" s="31"/>
      <c r="DR48" s="31"/>
      <c r="DS48" s="31"/>
      <c r="DT48" s="31"/>
      <c r="DU48" s="31"/>
      <c r="DV48" s="31"/>
      <c r="DW48" s="31"/>
      <c r="DX48" s="31"/>
      <c r="DY48" s="31"/>
      <c r="DZ48" s="31"/>
      <c r="EA48" s="31"/>
      <c r="EB48" s="31"/>
      <c r="EC48" s="31"/>
      <c r="ED48" s="31"/>
      <c r="EE48" s="31"/>
      <c r="EF48" s="31"/>
      <c r="EG48" s="31"/>
      <c r="EH48" s="31"/>
      <c r="EI48" s="31"/>
      <c r="EJ48" s="31"/>
      <c r="EK48" s="31"/>
      <c r="EL48" s="31"/>
      <c r="EM48" s="31"/>
      <c r="EN48" s="31"/>
      <c r="EO48" s="31"/>
      <c r="EP48" s="31"/>
      <c r="EQ48" s="31"/>
      <c r="ER48" s="31"/>
    </row>
    <row r="49" spans="1:148" s="33" customFormat="1" ht="18" hidden="1" customHeight="1" thickBot="1" x14ac:dyDescent="0.3">
      <c r="A49" s="585"/>
      <c r="B49" s="278" t="s">
        <v>144</v>
      </c>
      <c r="C49" s="306" t="s">
        <v>90</v>
      </c>
      <c r="D49" s="522"/>
      <c r="E49" s="462"/>
      <c r="F49" s="43">
        <f t="shared" si="32"/>
        <v>0</v>
      </c>
      <c r="G49" s="17">
        <v>0</v>
      </c>
      <c r="H49" s="17">
        <v>0</v>
      </c>
      <c r="I49" s="17">
        <v>0</v>
      </c>
      <c r="J49" s="45">
        <v>0</v>
      </c>
      <c r="K49" s="65">
        <f t="shared" ref="K49:K51" si="54">L49+M49+N49+O49</f>
        <v>0</v>
      </c>
      <c r="L49" s="17">
        <v>0</v>
      </c>
      <c r="M49" s="17">
        <v>0</v>
      </c>
      <c r="N49" s="17">
        <v>0</v>
      </c>
      <c r="O49" s="44"/>
      <c r="P49" s="43">
        <f t="shared" si="35"/>
        <v>0</v>
      </c>
      <c r="Q49" s="17">
        <v>0</v>
      </c>
      <c r="R49" s="17">
        <v>0</v>
      </c>
      <c r="S49" s="17">
        <v>0</v>
      </c>
      <c r="T49" s="45">
        <v>0</v>
      </c>
      <c r="U49" s="210"/>
      <c r="V49" s="6"/>
      <c r="W49" s="6"/>
      <c r="X49" s="6"/>
      <c r="Y49" s="7"/>
      <c r="Z49" s="210">
        <v>0</v>
      </c>
      <c r="AA49" s="6">
        <v>0</v>
      </c>
      <c r="AB49" s="6">
        <v>0</v>
      </c>
      <c r="AC49" s="6">
        <v>0</v>
      </c>
      <c r="AD49" s="8">
        <v>0</v>
      </c>
      <c r="AE49" s="281"/>
      <c r="AF49" s="28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  <c r="DH49" s="31"/>
      <c r="DI49" s="31"/>
      <c r="DJ49" s="31"/>
      <c r="DK49" s="31"/>
      <c r="DL49" s="31"/>
      <c r="DM49" s="31"/>
      <c r="DN49" s="31"/>
      <c r="DO49" s="31"/>
      <c r="DP49" s="31"/>
      <c r="DQ49" s="31"/>
      <c r="DR49" s="31"/>
      <c r="DS49" s="31"/>
      <c r="DT49" s="31"/>
      <c r="DU49" s="31"/>
      <c r="DV49" s="31"/>
      <c r="DW49" s="31"/>
      <c r="DX49" s="31"/>
      <c r="DY49" s="31"/>
      <c r="DZ49" s="31"/>
      <c r="EA49" s="31"/>
      <c r="EB49" s="31"/>
      <c r="EC49" s="31"/>
      <c r="ED49" s="31"/>
      <c r="EE49" s="31"/>
      <c r="EF49" s="31"/>
      <c r="EG49" s="31"/>
      <c r="EH49" s="31"/>
      <c r="EI49" s="31"/>
      <c r="EJ49" s="31"/>
      <c r="EK49" s="31"/>
      <c r="EL49" s="31"/>
      <c r="EM49" s="31"/>
      <c r="EN49" s="31"/>
      <c r="EO49" s="31"/>
      <c r="EP49" s="31"/>
      <c r="EQ49" s="31"/>
      <c r="ER49" s="31"/>
    </row>
    <row r="50" spans="1:148" s="33" customFormat="1" ht="35.25" customHeight="1" thickBot="1" x14ac:dyDescent="0.3">
      <c r="A50" s="585"/>
      <c r="B50" s="278" t="s">
        <v>178</v>
      </c>
      <c r="C50" s="306" t="s">
        <v>90</v>
      </c>
      <c r="D50" s="522"/>
      <c r="E50" s="462"/>
      <c r="F50" s="43">
        <f t="shared" ref="F50:F51" si="55">G50+H50+I50+J50</f>
        <v>1147878</v>
      </c>
      <c r="G50" s="17">
        <v>0</v>
      </c>
      <c r="H50" s="17">
        <v>0</v>
      </c>
      <c r="I50" s="17">
        <v>0</v>
      </c>
      <c r="J50" s="45">
        <v>1147878</v>
      </c>
      <c r="K50" s="65">
        <f t="shared" si="54"/>
        <v>0</v>
      </c>
      <c r="L50" s="17">
        <v>0</v>
      </c>
      <c r="M50" s="17">
        <v>0</v>
      </c>
      <c r="N50" s="17">
        <v>0</v>
      </c>
      <c r="O50" s="44">
        <v>0</v>
      </c>
      <c r="P50" s="43">
        <f t="shared" ref="P50:P51" si="56">Q50+R50+S50+T50</f>
        <v>0</v>
      </c>
      <c r="Q50" s="17">
        <v>0</v>
      </c>
      <c r="R50" s="17">
        <v>0</v>
      </c>
      <c r="S50" s="17">
        <v>0</v>
      </c>
      <c r="T50" s="45">
        <v>0</v>
      </c>
      <c r="U50" s="210">
        <v>0</v>
      </c>
      <c r="V50" s="279">
        <v>0</v>
      </c>
      <c r="W50" s="279">
        <v>0</v>
      </c>
      <c r="X50" s="279">
        <v>0</v>
      </c>
      <c r="Y50" s="134">
        <v>0</v>
      </c>
      <c r="Z50" s="210">
        <v>0</v>
      </c>
      <c r="AA50" s="6">
        <v>0</v>
      </c>
      <c r="AB50" s="6">
        <v>0</v>
      </c>
      <c r="AC50" s="6">
        <v>0</v>
      </c>
      <c r="AD50" s="8">
        <v>0</v>
      </c>
      <c r="AE50" s="281"/>
      <c r="AF50" s="28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31"/>
      <c r="CG50" s="31"/>
      <c r="CH50" s="31"/>
      <c r="CI50" s="31"/>
      <c r="CJ50" s="31"/>
      <c r="CK50" s="31"/>
      <c r="CL50" s="31"/>
      <c r="CM50" s="31"/>
      <c r="CN50" s="31"/>
      <c r="CO50" s="31"/>
      <c r="CP50" s="3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  <c r="DD50" s="31"/>
      <c r="DE50" s="31"/>
      <c r="DF50" s="31"/>
      <c r="DG50" s="31"/>
      <c r="DH50" s="31"/>
      <c r="DI50" s="31"/>
      <c r="DJ50" s="31"/>
      <c r="DK50" s="31"/>
      <c r="DL50" s="31"/>
      <c r="DM50" s="31"/>
      <c r="DN50" s="31"/>
      <c r="DO50" s="31"/>
      <c r="DP50" s="31"/>
      <c r="DQ50" s="31"/>
      <c r="DR50" s="31"/>
      <c r="DS50" s="31"/>
      <c r="DT50" s="31"/>
      <c r="DU50" s="31"/>
      <c r="DV50" s="31"/>
      <c r="DW50" s="31"/>
      <c r="DX50" s="31"/>
      <c r="DY50" s="31"/>
      <c r="DZ50" s="31"/>
      <c r="EA50" s="31"/>
      <c r="EB50" s="31"/>
      <c r="EC50" s="31"/>
      <c r="ED50" s="31"/>
      <c r="EE50" s="31"/>
      <c r="EF50" s="31"/>
      <c r="EG50" s="31"/>
      <c r="EH50" s="31"/>
      <c r="EI50" s="31"/>
      <c r="EJ50" s="31"/>
      <c r="EK50" s="31"/>
      <c r="EL50" s="31"/>
      <c r="EM50" s="31"/>
      <c r="EN50" s="31"/>
      <c r="EO50" s="31"/>
      <c r="EP50" s="31"/>
      <c r="EQ50" s="31"/>
      <c r="ER50" s="31"/>
    </row>
    <row r="51" spans="1:148" s="33" customFormat="1" ht="36" customHeight="1" thickBot="1" x14ac:dyDescent="0.3">
      <c r="A51" s="585"/>
      <c r="B51" s="282" t="s">
        <v>179</v>
      </c>
      <c r="C51" s="321" t="s">
        <v>90</v>
      </c>
      <c r="D51" s="522"/>
      <c r="E51" s="462"/>
      <c r="F51" s="212">
        <f t="shared" si="55"/>
        <v>622581</v>
      </c>
      <c r="G51" s="213">
        <v>0</v>
      </c>
      <c r="H51" s="213">
        <v>0</v>
      </c>
      <c r="I51" s="213">
        <v>0</v>
      </c>
      <c r="J51" s="272">
        <v>622581</v>
      </c>
      <c r="K51" s="273">
        <f t="shared" si="54"/>
        <v>0</v>
      </c>
      <c r="L51" s="213">
        <v>0</v>
      </c>
      <c r="M51" s="213">
        <v>0</v>
      </c>
      <c r="N51" s="213">
        <v>0</v>
      </c>
      <c r="O51" s="274">
        <v>0</v>
      </c>
      <c r="P51" s="212">
        <f t="shared" si="56"/>
        <v>0</v>
      </c>
      <c r="Q51" s="213">
        <v>0</v>
      </c>
      <c r="R51" s="213">
        <v>0</v>
      </c>
      <c r="S51" s="213">
        <v>0</v>
      </c>
      <c r="T51" s="272">
        <v>0</v>
      </c>
      <c r="U51" s="323">
        <v>0</v>
      </c>
      <c r="V51" s="291">
        <v>0</v>
      </c>
      <c r="W51" s="291">
        <v>0</v>
      </c>
      <c r="X51" s="291">
        <v>0</v>
      </c>
      <c r="Y51" s="325">
        <v>0</v>
      </c>
      <c r="Z51" s="323">
        <v>0</v>
      </c>
      <c r="AA51" s="227">
        <v>0</v>
      </c>
      <c r="AB51" s="227">
        <v>0</v>
      </c>
      <c r="AC51" s="227">
        <v>0</v>
      </c>
      <c r="AD51" s="326">
        <v>0</v>
      </c>
      <c r="AE51" s="281"/>
      <c r="AF51" s="28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31"/>
      <c r="CH51" s="31"/>
      <c r="CI51" s="31"/>
      <c r="CJ51" s="31"/>
      <c r="CK51" s="31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31"/>
      <c r="DC51" s="31"/>
      <c r="DD51" s="31"/>
      <c r="DE51" s="31"/>
      <c r="DF51" s="31"/>
      <c r="DG51" s="31"/>
      <c r="DH51" s="31"/>
      <c r="DI51" s="31"/>
      <c r="DJ51" s="31"/>
      <c r="DK51" s="31"/>
      <c r="DL51" s="31"/>
      <c r="DM51" s="31"/>
      <c r="DN51" s="31"/>
      <c r="DO51" s="31"/>
      <c r="DP51" s="31"/>
      <c r="DQ51" s="31"/>
      <c r="DR51" s="31"/>
      <c r="DS51" s="31"/>
      <c r="DT51" s="31"/>
      <c r="DU51" s="31"/>
      <c r="DV51" s="31"/>
      <c r="DW51" s="31"/>
      <c r="DX51" s="31"/>
      <c r="DY51" s="31"/>
      <c r="DZ51" s="31"/>
      <c r="EA51" s="31"/>
      <c r="EB51" s="31"/>
      <c r="EC51" s="31"/>
      <c r="ED51" s="31"/>
      <c r="EE51" s="31"/>
      <c r="EF51" s="31"/>
      <c r="EG51" s="31"/>
      <c r="EH51" s="31"/>
      <c r="EI51" s="31"/>
      <c r="EJ51" s="31"/>
      <c r="EK51" s="31"/>
      <c r="EL51" s="31"/>
      <c r="EM51" s="31"/>
      <c r="EN51" s="31"/>
      <c r="EO51" s="31"/>
      <c r="EP51" s="31"/>
      <c r="EQ51" s="31"/>
      <c r="ER51" s="31"/>
    </row>
    <row r="52" spans="1:148" s="33" customFormat="1" ht="18.600000000000001" hidden="1" customHeight="1" thickBot="1" x14ac:dyDescent="0.3">
      <c r="A52" s="586"/>
      <c r="B52" s="538"/>
      <c r="C52" s="539"/>
      <c r="D52" s="294" t="s">
        <v>13</v>
      </c>
      <c r="E52" s="229" t="s">
        <v>5</v>
      </c>
      <c r="F52" s="214">
        <f t="shared" ref="F52:T52" si="57">F53</f>
        <v>0</v>
      </c>
      <c r="G52" s="27">
        <f t="shared" si="57"/>
        <v>0</v>
      </c>
      <c r="H52" s="27">
        <f t="shared" si="57"/>
        <v>0</v>
      </c>
      <c r="I52" s="27">
        <f t="shared" si="57"/>
        <v>0</v>
      </c>
      <c r="J52" s="52">
        <f t="shared" si="57"/>
        <v>0</v>
      </c>
      <c r="K52" s="214">
        <f t="shared" si="57"/>
        <v>0</v>
      </c>
      <c r="L52" s="27">
        <f t="shared" si="57"/>
        <v>0</v>
      </c>
      <c r="M52" s="27">
        <f t="shared" si="57"/>
        <v>0</v>
      </c>
      <c r="N52" s="27">
        <f t="shared" si="57"/>
        <v>0</v>
      </c>
      <c r="O52" s="52">
        <f t="shared" si="57"/>
        <v>0</v>
      </c>
      <c r="P52" s="214">
        <f t="shared" si="57"/>
        <v>0</v>
      </c>
      <c r="Q52" s="27">
        <f t="shared" si="57"/>
        <v>0</v>
      </c>
      <c r="R52" s="27">
        <f t="shared" si="57"/>
        <v>0</v>
      </c>
      <c r="S52" s="27">
        <f t="shared" si="57"/>
        <v>0</v>
      </c>
      <c r="T52" s="52">
        <f t="shared" si="57"/>
        <v>0</v>
      </c>
      <c r="U52" s="309">
        <f t="shared" ref="U52" si="58">V52+W52+X52+Y52</f>
        <v>0</v>
      </c>
      <c r="V52" s="310">
        <v>0</v>
      </c>
      <c r="W52" s="310">
        <f>SUM(W55:W55)</f>
        <v>0</v>
      </c>
      <c r="X52" s="310">
        <v>0</v>
      </c>
      <c r="Y52" s="311">
        <v>0</v>
      </c>
      <c r="Z52" s="283">
        <f t="shared" ref="Z52" si="59">AA52+AB52+AC52+AD52</f>
        <v>0</v>
      </c>
      <c r="AA52" s="284">
        <v>0</v>
      </c>
      <c r="AB52" s="284">
        <f>SUM(AB55:AB55)</f>
        <v>0</v>
      </c>
      <c r="AC52" s="284">
        <v>0</v>
      </c>
      <c r="AD52" s="285">
        <v>0</v>
      </c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  <c r="DH52" s="31"/>
      <c r="DI52" s="31"/>
      <c r="DJ52" s="31"/>
      <c r="DK52" s="31"/>
      <c r="DL52" s="31"/>
      <c r="DM52" s="31"/>
      <c r="DN52" s="31"/>
      <c r="DO52" s="31"/>
      <c r="DP52" s="31"/>
      <c r="DQ52" s="31"/>
      <c r="DR52" s="31"/>
      <c r="DS52" s="31"/>
      <c r="DT52" s="31"/>
      <c r="DU52" s="31"/>
      <c r="DV52" s="31"/>
      <c r="DW52" s="31"/>
      <c r="DX52" s="31"/>
      <c r="DY52" s="31"/>
      <c r="DZ52" s="31"/>
      <c r="EA52" s="31"/>
      <c r="EB52" s="31"/>
      <c r="EC52" s="31"/>
      <c r="ED52" s="31"/>
      <c r="EE52" s="31"/>
      <c r="EF52" s="31"/>
      <c r="EG52" s="31"/>
      <c r="EH52" s="31"/>
      <c r="EI52" s="31"/>
      <c r="EJ52" s="31"/>
      <c r="EK52" s="31"/>
      <c r="EL52" s="31"/>
      <c r="EM52" s="31"/>
      <c r="EN52" s="31"/>
      <c r="EO52" s="31"/>
      <c r="EP52" s="31"/>
      <c r="EQ52" s="31"/>
      <c r="ER52" s="31"/>
    </row>
    <row r="53" spans="1:148" s="33" customFormat="1" ht="42.75" hidden="1" customHeight="1" thickBot="1" x14ac:dyDescent="0.3">
      <c r="A53" s="460"/>
      <c r="B53" s="286"/>
      <c r="C53" s="287"/>
      <c r="D53" s="296" t="s">
        <v>13</v>
      </c>
      <c r="E53" s="18"/>
      <c r="F53" s="28">
        <f t="shared" si="3"/>
        <v>0</v>
      </c>
      <c r="G53" s="53">
        <v>0</v>
      </c>
      <c r="H53" s="53">
        <v>0</v>
      </c>
      <c r="I53" s="53">
        <v>0</v>
      </c>
      <c r="J53" s="54">
        <v>0</v>
      </c>
      <c r="K53" s="28">
        <f t="shared" ref="K53" si="60">L53+M53+O53</f>
        <v>0</v>
      </c>
      <c r="L53" s="53">
        <v>0</v>
      </c>
      <c r="M53" s="53">
        <v>0</v>
      </c>
      <c r="N53" s="53">
        <v>0</v>
      </c>
      <c r="O53" s="55">
        <v>0</v>
      </c>
      <c r="P53" s="28">
        <f>Q53+R53+T53</f>
        <v>0</v>
      </c>
      <c r="Q53" s="53">
        <v>0</v>
      </c>
      <c r="R53" s="53">
        <v>0</v>
      </c>
      <c r="S53" s="53">
        <v>0</v>
      </c>
      <c r="T53" s="55">
        <v>0</v>
      </c>
      <c r="U53" s="215">
        <v>0</v>
      </c>
      <c r="V53" s="57">
        <v>0</v>
      </c>
      <c r="W53" s="57">
        <v>0</v>
      </c>
      <c r="X53" s="57">
        <v>0</v>
      </c>
      <c r="Y53" s="288">
        <v>0</v>
      </c>
      <c r="Z53" s="289">
        <v>0</v>
      </c>
      <c r="AA53" s="115">
        <v>0</v>
      </c>
      <c r="AB53" s="115">
        <v>0</v>
      </c>
      <c r="AC53" s="115">
        <v>0</v>
      </c>
      <c r="AD53" s="290">
        <v>0</v>
      </c>
      <c r="AE53" s="31"/>
      <c r="AF53" s="31"/>
      <c r="AG53" s="32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1"/>
      <c r="DU53" s="31"/>
      <c r="DV53" s="31"/>
      <c r="DW53" s="31"/>
      <c r="DX53" s="31"/>
      <c r="DY53" s="31"/>
      <c r="DZ53" s="31"/>
      <c r="EA53" s="31"/>
      <c r="EB53" s="31"/>
      <c r="EC53" s="31"/>
      <c r="ED53" s="31"/>
      <c r="EE53" s="31"/>
      <c r="EF53" s="31"/>
      <c r="EG53" s="31"/>
      <c r="EH53" s="31"/>
      <c r="EI53" s="31"/>
      <c r="EJ53" s="31"/>
      <c r="EK53" s="31"/>
      <c r="EL53" s="31"/>
      <c r="EM53" s="31"/>
      <c r="EN53" s="31"/>
      <c r="EO53" s="31"/>
      <c r="EP53" s="31"/>
      <c r="EQ53" s="31"/>
      <c r="ER53" s="31"/>
    </row>
    <row r="54" spans="1:148" s="21" customFormat="1" ht="19.5" customHeight="1" thickBot="1" x14ac:dyDescent="0.3">
      <c r="A54" s="469"/>
      <c r="B54" s="481" t="s">
        <v>64</v>
      </c>
      <c r="C54" s="479"/>
      <c r="D54" s="480"/>
      <c r="E54" s="34" t="s">
        <v>7</v>
      </c>
      <c r="F54" s="66">
        <f>F34+F46+F30+F32</f>
        <v>154664211</v>
      </c>
      <c r="G54" s="106">
        <f t="shared" ref="G54:T54" si="61">G34+G46+G30+G32</f>
        <v>105269600</v>
      </c>
      <c r="H54" s="106">
        <f t="shared" si="61"/>
        <v>0</v>
      </c>
      <c r="I54" s="106">
        <f t="shared" si="61"/>
        <v>0</v>
      </c>
      <c r="J54" s="58">
        <f>J34+J46+J30+J32</f>
        <v>49394611</v>
      </c>
      <c r="K54" s="458">
        <f t="shared" si="61"/>
        <v>418109</v>
      </c>
      <c r="L54" s="457">
        <f t="shared" si="61"/>
        <v>0</v>
      </c>
      <c r="M54" s="457">
        <f t="shared" si="61"/>
        <v>0</v>
      </c>
      <c r="N54" s="457">
        <f t="shared" si="61"/>
        <v>0</v>
      </c>
      <c r="O54" s="457">
        <f t="shared" si="61"/>
        <v>418109</v>
      </c>
      <c r="P54" s="66">
        <f t="shared" si="61"/>
        <v>339000</v>
      </c>
      <c r="Q54" s="106">
        <f t="shared" si="61"/>
        <v>0</v>
      </c>
      <c r="R54" s="106">
        <f t="shared" si="61"/>
        <v>0</v>
      </c>
      <c r="S54" s="106">
        <f t="shared" si="61"/>
        <v>0</v>
      </c>
      <c r="T54" s="58">
        <f t="shared" si="61"/>
        <v>339000</v>
      </c>
      <c r="U54" s="246">
        <v>0</v>
      </c>
      <c r="V54" s="40">
        <v>0</v>
      </c>
      <c r="W54" s="40">
        <v>0</v>
      </c>
      <c r="X54" s="40">
        <v>0</v>
      </c>
      <c r="Y54" s="41">
        <v>0</v>
      </c>
      <c r="Z54" s="330">
        <f>P54/F54*100</f>
        <v>0.21918451450930687</v>
      </c>
      <c r="AA54" s="40">
        <f>Q54/G54*100</f>
        <v>0</v>
      </c>
      <c r="AB54" s="40">
        <v>0</v>
      </c>
      <c r="AC54" s="40">
        <v>0</v>
      </c>
      <c r="AD54" s="58">
        <f>T54/J54*100</f>
        <v>0.6863096866984133</v>
      </c>
      <c r="AE54" s="19"/>
      <c r="AF54" s="19"/>
      <c r="AG54" s="42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9"/>
      <c r="DJ54" s="19"/>
      <c r="DK54" s="19"/>
      <c r="DL54" s="19"/>
      <c r="DM54" s="19"/>
      <c r="DN54" s="19"/>
      <c r="DO54" s="19"/>
      <c r="DP54" s="19"/>
      <c r="DQ54" s="19"/>
      <c r="DR54" s="19"/>
      <c r="DS54" s="19"/>
      <c r="DT54" s="19"/>
      <c r="DU54" s="19"/>
      <c r="DV54" s="19"/>
      <c r="DW54" s="19"/>
      <c r="DX54" s="19"/>
      <c r="DY54" s="19"/>
      <c r="DZ54" s="19"/>
      <c r="EA54" s="19"/>
      <c r="EB54" s="19"/>
      <c r="EC54" s="19"/>
      <c r="ED54" s="19"/>
      <c r="EE54" s="19"/>
      <c r="EF54" s="19"/>
      <c r="EG54" s="19"/>
      <c r="EH54" s="19"/>
      <c r="EI54" s="19"/>
      <c r="EJ54" s="19"/>
      <c r="EK54" s="19"/>
      <c r="EL54" s="19"/>
      <c r="EM54" s="19"/>
      <c r="EN54" s="19"/>
      <c r="EO54" s="19"/>
      <c r="EP54" s="19"/>
      <c r="EQ54" s="19"/>
      <c r="ER54" s="19"/>
    </row>
    <row r="55" spans="1:148" s="85" customFormat="1" ht="16.5" customHeight="1" x14ac:dyDescent="0.25">
      <c r="A55" s="251" t="s">
        <v>2</v>
      </c>
      <c r="B55" s="535" t="s">
        <v>65</v>
      </c>
      <c r="C55" s="536"/>
      <c r="D55" s="537"/>
      <c r="E55" s="465" t="s">
        <v>7</v>
      </c>
      <c r="F55" s="533"/>
      <c r="G55" s="573"/>
      <c r="H55" s="573"/>
      <c r="I55" s="573"/>
      <c r="J55" s="573"/>
      <c r="K55" s="574"/>
      <c r="L55" s="574"/>
      <c r="M55" s="574"/>
      <c r="N55" s="574"/>
      <c r="O55" s="574"/>
      <c r="P55" s="573"/>
      <c r="Q55" s="573"/>
      <c r="R55" s="573"/>
      <c r="S55" s="573"/>
      <c r="T55" s="573"/>
      <c r="U55" s="575"/>
      <c r="V55" s="573"/>
      <c r="W55" s="573"/>
      <c r="X55" s="573"/>
      <c r="Y55" s="573"/>
      <c r="Z55" s="574"/>
      <c r="AA55" s="574"/>
      <c r="AB55" s="574"/>
      <c r="AC55" s="574"/>
      <c r="AD55" s="576"/>
      <c r="AE55" s="84"/>
      <c r="AF55" s="84"/>
      <c r="AG55" s="20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84"/>
      <c r="DQ55" s="84"/>
      <c r="DR55" s="84"/>
      <c r="DS55" s="84"/>
      <c r="DT55" s="84"/>
      <c r="DU55" s="84"/>
      <c r="DV55" s="84"/>
      <c r="DW55" s="84"/>
      <c r="DX55" s="84"/>
      <c r="DY55" s="84"/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</row>
    <row r="56" spans="1:148" s="21" customFormat="1" ht="30.75" customHeight="1" thickBot="1" x14ac:dyDescent="0.3">
      <c r="A56" s="464"/>
      <c r="B56" s="375" t="s">
        <v>0</v>
      </c>
      <c r="C56" s="14" t="s">
        <v>99</v>
      </c>
      <c r="D56" s="459" t="s">
        <v>9</v>
      </c>
      <c r="E56" s="459" t="s">
        <v>5</v>
      </c>
      <c r="F56" s="238">
        <f t="shared" ref="F56" si="62">G56+H56+J56</f>
        <v>32235000</v>
      </c>
      <c r="G56" s="98">
        <v>0</v>
      </c>
      <c r="H56" s="98">
        <v>0</v>
      </c>
      <c r="I56" s="98">
        <v>0</v>
      </c>
      <c r="J56" s="99">
        <v>32235000</v>
      </c>
      <c r="K56" s="101">
        <f t="shared" ref="K56" si="63">L56+M56+N56+O56</f>
        <v>16266531</v>
      </c>
      <c r="L56" s="102">
        <v>0</v>
      </c>
      <c r="M56" s="102">
        <v>0</v>
      </c>
      <c r="N56" s="102">
        <v>0</v>
      </c>
      <c r="O56" s="59">
        <v>16266531</v>
      </c>
      <c r="P56" s="212">
        <f>T56</f>
        <v>17381506.120000001</v>
      </c>
      <c r="Q56" s="213">
        <v>0</v>
      </c>
      <c r="R56" s="213">
        <v>0</v>
      </c>
      <c r="S56" s="213">
        <v>0</v>
      </c>
      <c r="T56" s="376">
        <v>17381506.120000001</v>
      </c>
      <c r="U56" s="377">
        <f>P56/K56*100</f>
        <v>106.85441241282486</v>
      </c>
      <c r="V56" s="224">
        <v>0</v>
      </c>
      <c r="W56" s="224">
        <v>0</v>
      </c>
      <c r="X56" s="224">
        <v>0</v>
      </c>
      <c r="Y56" s="376">
        <f>T56/O56*100</f>
        <v>106.85441241282486</v>
      </c>
      <c r="Z56" s="377">
        <f>P56/F56*100</f>
        <v>53.921222646192035</v>
      </c>
      <c r="AA56" s="104">
        <v>0</v>
      </c>
      <c r="AB56" s="104">
        <v>0</v>
      </c>
      <c r="AC56" s="104">
        <v>0</v>
      </c>
      <c r="AD56" s="105">
        <f>T56/J56*100</f>
        <v>53.921222646192035</v>
      </c>
      <c r="AE56" s="19"/>
      <c r="AF56" s="19"/>
      <c r="AG56" s="20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  <c r="DC56" s="19"/>
      <c r="DD56" s="19"/>
      <c r="DE56" s="19"/>
      <c r="DF56" s="19"/>
      <c r="DG56" s="19"/>
      <c r="DH56" s="19"/>
      <c r="DI56" s="19"/>
      <c r="DJ56" s="19"/>
      <c r="DK56" s="19"/>
      <c r="DL56" s="19"/>
      <c r="DM56" s="19"/>
      <c r="DN56" s="19"/>
      <c r="DO56" s="19"/>
      <c r="DP56" s="19"/>
      <c r="DQ56" s="19"/>
      <c r="DR56" s="19"/>
      <c r="DS56" s="19"/>
      <c r="DT56" s="19"/>
      <c r="DU56" s="19"/>
      <c r="DV56" s="19"/>
      <c r="DW56" s="19"/>
      <c r="DX56" s="19"/>
      <c r="DY56" s="19"/>
      <c r="DZ56" s="19"/>
      <c r="EA56" s="19"/>
      <c r="EB56" s="19"/>
      <c r="EC56" s="19"/>
      <c r="ED56" s="19"/>
      <c r="EE56" s="19"/>
      <c r="EF56" s="19"/>
      <c r="EG56" s="19"/>
      <c r="EH56" s="19"/>
      <c r="EI56" s="19"/>
      <c r="EJ56" s="19"/>
      <c r="EK56" s="19"/>
      <c r="EL56" s="19"/>
      <c r="EM56" s="19"/>
      <c r="EN56" s="19"/>
      <c r="EO56" s="19"/>
      <c r="EP56" s="19"/>
      <c r="EQ56" s="19"/>
      <c r="ER56" s="19"/>
    </row>
    <row r="57" spans="1:148" s="21" customFormat="1" ht="19.5" customHeight="1" thickBot="1" x14ac:dyDescent="0.3">
      <c r="A57" s="34"/>
      <c r="B57" s="481" t="s">
        <v>119</v>
      </c>
      <c r="C57" s="479"/>
      <c r="D57" s="480"/>
      <c r="E57" s="34" t="s">
        <v>7</v>
      </c>
      <c r="F57" s="66">
        <f>F56</f>
        <v>32235000</v>
      </c>
      <c r="G57" s="106">
        <f t="shared" ref="G57:J57" si="64">G56</f>
        <v>0</v>
      </c>
      <c r="H57" s="106">
        <f t="shared" si="64"/>
        <v>0</v>
      </c>
      <c r="I57" s="106">
        <f t="shared" si="64"/>
        <v>0</v>
      </c>
      <c r="J57" s="58">
        <f t="shared" si="64"/>
        <v>32235000</v>
      </c>
      <c r="K57" s="66">
        <f>K56</f>
        <v>16266531</v>
      </c>
      <c r="L57" s="106">
        <f t="shared" ref="L57" si="65">L56</f>
        <v>0</v>
      </c>
      <c r="M57" s="106">
        <f t="shared" ref="M57" si="66">M56</f>
        <v>0</v>
      </c>
      <c r="N57" s="106">
        <f t="shared" ref="N57" si="67">N56</f>
        <v>0</v>
      </c>
      <c r="O57" s="58">
        <f t="shared" ref="O57" si="68">O56</f>
        <v>16266531</v>
      </c>
      <c r="P57" s="66">
        <f>P56</f>
        <v>17381506.120000001</v>
      </c>
      <c r="Q57" s="106">
        <f t="shared" ref="Q57" si="69">Q56</f>
        <v>0</v>
      </c>
      <c r="R57" s="106">
        <f t="shared" ref="R57" si="70">R56</f>
        <v>0</v>
      </c>
      <c r="S57" s="106">
        <f t="shared" ref="S57" si="71">S56</f>
        <v>0</v>
      </c>
      <c r="T57" s="58">
        <f t="shared" ref="T57" si="72">T56</f>
        <v>17381506.120000001</v>
      </c>
      <c r="U57" s="467">
        <f>P57/K57*100</f>
        <v>106.85441241282486</v>
      </c>
      <c r="V57" s="107">
        <v>0</v>
      </c>
      <c r="W57" s="108">
        <v>0</v>
      </c>
      <c r="X57" s="107">
        <v>0</v>
      </c>
      <c r="Y57" s="109">
        <f t="shared" ref="Y57" si="73">T57/O57*100</f>
        <v>106.85441241282486</v>
      </c>
      <c r="Z57" s="110">
        <f>P57/F57*100</f>
        <v>53.921222646192035</v>
      </c>
      <c r="AA57" s="111">
        <v>0</v>
      </c>
      <c r="AB57" s="111">
        <v>0</v>
      </c>
      <c r="AC57" s="111">
        <v>0</v>
      </c>
      <c r="AD57" s="112">
        <f>T57/J57*100</f>
        <v>53.921222646192035</v>
      </c>
      <c r="AE57" s="19"/>
      <c r="AF57" s="19"/>
      <c r="AG57" s="42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19"/>
      <c r="CW57" s="19"/>
      <c r="CX57" s="19"/>
      <c r="CY57" s="19"/>
      <c r="CZ57" s="19"/>
      <c r="DA57" s="19"/>
      <c r="DB57" s="19"/>
      <c r="DC57" s="19"/>
      <c r="DD57" s="19"/>
      <c r="DE57" s="19"/>
      <c r="DF57" s="19"/>
      <c r="DG57" s="19"/>
      <c r="DH57" s="19"/>
      <c r="DI57" s="19"/>
      <c r="DJ57" s="19"/>
      <c r="DK57" s="19"/>
      <c r="DL57" s="19"/>
      <c r="DM57" s="19"/>
      <c r="DN57" s="19"/>
      <c r="DO57" s="19"/>
      <c r="DP57" s="19"/>
      <c r="DQ57" s="19"/>
      <c r="DR57" s="19"/>
      <c r="DS57" s="19"/>
      <c r="DT57" s="19"/>
      <c r="DU57" s="19"/>
      <c r="DV57" s="19"/>
      <c r="DW57" s="19"/>
      <c r="DX57" s="19"/>
      <c r="DY57" s="19"/>
      <c r="DZ57" s="19"/>
      <c r="EA57" s="19"/>
      <c r="EB57" s="19"/>
      <c r="EC57" s="19"/>
      <c r="ED57" s="19"/>
      <c r="EE57" s="19"/>
      <c r="EF57" s="19"/>
      <c r="EG57" s="19"/>
      <c r="EH57" s="19"/>
      <c r="EI57" s="19"/>
      <c r="EJ57" s="19"/>
      <c r="EK57" s="19"/>
      <c r="EL57" s="19"/>
      <c r="EM57" s="19"/>
      <c r="EN57" s="19"/>
      <c r="EO57" s="19"/>
      <c r="EP57" s="19"/>
      <c r="EQ57" s="19"/>
      <c r="ER57" s="19"/>
    </row>
    <row r="58" spans="1:148" s="114" customFormat="1" ht="15" customHeight="1" thickBot="1" x14ac:dyDescent="0.25">
      <c r="A58" s="533" t="s">
        <v>34</v>
      </c>
      <c r="B58" s="592" t="s">
        <v>174</v>
      </c>
      <c r="C58" s="593"/>
      <c r="D58" s="594"/>
      <c r="E58" s="34" t="s">
        <v>7</v>
      </c>
      <c r="F58" s="534"/>
      <c r="G58" s="575"/>
      <c r="H58" s="575"/>
      <c r="I58" s="575"/>
      <c r="J58" s="575"/>
      <c r="K58" s="575"/>
      <c r="L58" s="575"/>
      <c r="M58" s="575"/>
      <c r="N58" s="575"/>
      <c r="O58" s="575"/>
      <c r="P58" s="571"/>
      <c r="Q58" s="571"/>
      <c r="R58" s="571"/>
      <c r="S58" s="571"/>
      <c r="T58" s="571"/>
      <c r="U58" s="571"/>
      <c r="V58" s="571"/>
      <c r="W58" s="571"/>
      <c r="X58" s="571"/>
      <c r="Y58" s="571"/>
      <c r="Z58" s="571"/>
      <c r="AA58" s="571"/>
      <c r="AB58" s="571"/>
      <c r="AC58" s="571"/>
      <c r="AD58" s="572"/>
      <c r="AE58" s="113"/>
      <c r="AF58" s="113"/>
      <c r="AG58" s="113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2"/>
      <c r="DC58" s="32"/>
      <c r="DD58" s="32"/>
      <c r="DE58" s="32"/>
      <c r="DF58" s="32"/>
      <c r="DG58" s="32"/>
      <c r="DH58" s="32"/>
      <c r="DI58" s="32"/>
      <c r="DJ58" s="32"/>
      <c r="DK58" s="32"/>
      <c r="DL58" s="32"/>
      <c r="DM58" s="32"/>
      <c r="DN58" s="32"/>
      <c r="DO58" s="32"/>
      <c r="DP58" s="32"/>
      <c r="DQ58" s="32"/>
      <c r="DR58" s="32"/>
      <c r="DS58" s="32"/>
      <c r="DT58" s="32"/>
      <c r="DU58" s="32"/>
      <c r="DV58" s="32"/>
      <c r="DW58" s="32"/>
      <c r="DX58" s="32"/>
      <c r="DY58" s="32"/>
      <c r="DZ58" s="32"/>
      <c r="EA58" s="32"/>
      <c r="EB58" s="32"/>
      <c r="EC58" s="32"/>
      <c r="ED58" s="32"/>
      <c r="EE58" s="32"/>
      <c r="EF58" s="32"/>
      <c r="EG58" s="32"/>
      <c r="EH58" s="32"/>
      <c r="EI58" s="32"/>
      <c r="EJ58" s="32"/>
      <c r="EK58" s="32"/>
      <c r="EL58" s="32"/>
      <c r="EM58" s="32"/>
      <c r="EN58" s="32"/>
      <c r="EO58" s="32"/>
      <c r="EP58" s="32"/>
      <c r="EQ58" s="32"/>
      <c r="ER58" s="32"/>
    </row>
    <row r="59" spans="1:148" s="114" customFormat="1" ht="47.25" customHeight="1" thickBot="1" x14ac:dyDescent="0.25">
      <c r="A59" s="534"/>
      <c r="B59" s="589" t="s">
        <v>92</v>
      </c>
      <c r="C59" s="590"/>
      <c r="D59" s="521" t="s">
        <v>14</v>
      </c>
      <c r="E59" s="34"/>
      <c r="F59" s="130">
        <v>0</v>
      </c>
      <c r="G59" s="317">
        <v>0</v>
      </c>
      <c r="H59" s="317">
        <v>0</v>
      </c>
      <c r="I59" s="317">
        <v>0</v>
      </c>
      <c r="J59" s="318">
        <v>0</v>
      </c>
      <c r="K59" s="130">
        <v>0</v>
      </c>
      <c r="L59" s="317">
        <v>0</v>
      </c>
      <c r="M59" s="317">
        <v>0</v>
      </c>
      <c r="N59" s="317">
        <v>0</v>
      </c>
      <c r="O59" s="318">
        <v>0</v>
      </c>
      <c r="P59" s="130">
        <v>0</v>
      </c>
      <c r="Q59" s="317">
        <v>0</v>
      </c>
      <c r="R59" s="317">
        <v>0</v>
      </c>
      <c r="S59" s="317">
        <v>0</v>
      </c>
      <c r="T59" s="318">
        <v>0</v>
      </c>
      <c r="U59" s="327">
        <v>0</v>
      </c>
      <c r="V59" s="328">
        <v>0</v>
      </c>
      <c r="W59" s="328">
        <v>0</v>
      </c>
      <c r="X59" s="328">
        <v>0</v>
      </c>
      <c r="Y59" s="329">
        <v>0</v>
      </c>
      <c r="Z59" s="327">
        <v>0</v>
      </c>
      <c r="AA59" s="328">
        <v>0</v>
      </c>
      <c r="AB59" s="328">
        <v>0</v>
      </c>
      <c r="AC59" s="328">
        <v>0</v>
      </c>
      <c r="AD59" s="329">
        <v>0</v>
      </c>
      <c r="AE59" s="113"/>
      <c r="AF59" s="113"/>
      <c r="AG59" s="113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32"/>
      <c r="DJ59" s="32"/>
      <c r="DK59" s="32"/>
      <c r="DL59" s="32"/>
      <c r="DM59" s="32"/>
      <c r="DN59" s="32"/>
      <c r="DO59" s="32"/>
      <c r="DP59" s="32"/>
      <c r="DQ59" s="32"/>
      <c r="DR59" s="32"/>
      <c r="DS59" s="32"/>
      <c r="DT59" s="32"/>
      <c r="DU59" s="32"/>
      <c r="DV59" s="32"/>
      <c r="DW59" s="32"/>
      <c r="DX59" s="32"/>
      <c r="DY59" s="32"/>
      <c r="DZ59" s="32"/>
      <c r="EA59" s="32"/>
      <c r="EB59" s="32"/>
      <c r="EC59" s="32"/>
      <c r="ED59" s="32"/>
      <c r="EE59" s="32"/>
      <c r="EF59" s="32"/>
      <c r="EG59" s="32"/>
      <c r="EH59" s="32"/>
      <c r="EI59" s="32"/>
      <c r="EJ59" s="32"/>
      <c r="EK59" s="32"/>
      <c r="EL59" s="32"/>
      <c r="EM59" s="32"/>
      <c r="EN59" s="32"/>
      <c r="EO59" s="32"/>
      <c r="EP59" s="32"/>
      <c r="EQ59" s="32"/>
      <c r="ER59" s="32"/>
    </row>
    <row r="60" spans="1:148" s="33" customFormat="1" ht="41.25" hidden="1" customHeight="1" thickBot="1" x14ac:dyDescent="0.3">
      <c r="A60" s="506"/>
      <c r="B60" s="216" t="s">
        <v>124</v>
      </c>
      <c r="C60" s="217" t="s">
        <v>133</v>
      </c>
      <c r="D60" s="523"/>
      <c r="E60" s="461" t="s">
        <v>5</v>
      </c>
      <c r="F60" s="461">
        <f>G60+H60+J60</f>
        <v>0</v>
      </c>
      <c r="G60" s="27">
        <v>0</v>
      </c>
      <c r="H60" s="27">
        <v>0</v>
      </c>
      <c r="I60" s="27">
        <v>0</v>
      </c>
      <c r="J60" s="218">
        <v>0</v>
      </c>
      <c r="K60" s="28">
        <f>L60+M60+O60</f>
        <v>0</v>
      </c>
      <c r="L60" s="29">
        <v>0</v>
      </c>
      <c r="M60" s="29">
        <v>0</v>
      </c>
      <c r="N60" s="29">
        <v>0</v>
      </c>
      <c r="O60" s="219">
        <v>0</v>
      </c>
      <c r="P60" s="214">
        <f>Q60+R60+T60</f>
        <v>0</v>
      </c>
      <c r="Q60" s="27">
        <v>0</v>
      </c>
      <c r="R60" s="27">
        <v>0</v>
      </c>
      <c r="S60" s="27">
        <v>0</v>
      </c>
      <c r="T60" s="218">
        <v>0</v>
      </c>
      <c r="U60" s="314">
        <v>0</v>
      </c>
      <c r="V60" s="104">
        <v>0</v>
      </c>
      <c r="W60" s="104">
        <v>0</v>
      </c>
      <c r="X60" s="104">
        <v>0</v>
      </c>
      <c r="Y60" s="315">
        <v>0</v>
      </c>
      <c r="Z60" s="316">
        <v>0</v>
      </c>
      <c r="AA60" s="104">
        <v>0</v>
      </c>
      <c r="AB60" s="104">
        <v>0</v>
      </c>
      <c r="AC60" s="104">
        <v>0</v>
      </c>
      <c r="AD60" s="315">
        <v>0</v>
      </c>
      <c r="AE60" s="31"/>
      <c r="AF60" s="31"/>
      <c r="AG60" s="32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1"/>
      <c r="CG60" s="31"/>
      <c r="CH60" s="31"/>
      <c r="CI60" s="31"/>
      <c r="CJ60" s="31"/>
      <c r="CK60" s="31"/>
      <c r="CL60" s="31"/>
      <c r="CM60" s="31"/>
      <c r="CN60" s="31"/>
      <c r="CO60" s="31"/>
      <c r="CP60" s="31"/>
      <c r="CQ60" s="31"/>
      <c r="CR60" s="31"/>
      <c r="CS60" s="31"/>
      <c r="CT60" s="31"/>
      <c r="CU60" s="31"/>
      <c r="CV60" s="31"/>
      <c r="CW60" s="31"/>
      <c r="CX60" s="31"/>
      <c r="CY60" s="31"/>
      <c r="CZ60" s="31"/>
      <c r="DA60" s="31"/>
      <c r="DB60" s="31"/>
      <c r="DC60" s="31"/>
      <c r="DD60" s="31"/>
      <c r="DE60" s="31"/>
      <c r="DF60" s="31"/>
      <c r="DG60" s="31"/>
      <c r="DH60" s="31"/>
      <c r="DI60" s="31"/>
      <c r="DJ60" s="31"/>
      <c r="DK60" s="31"/>
      <c r="DL60" s="31"/>
      <c r="DM60" s="31"/>
      <c r="DN60" s="31"/>
      <c r="DO60" s="31"/>
      <c r="DP60" s="31"/>
      <c r="DQ60" s="31"/>
      <c r="DR60" s="31"/>
      <c r="DS60" s="31"/>
      <c r="DT60" s="31"/>
      <c r="DU60" s="31"/>
      <c r="DV60" s="31"/>
      <c r="DW60" s="31"/>
      <c r="DX60" s="31"/>
      <c r="DY60" s="31"/>
      <c r="DZ60" s="31"/>
      <c r="EA60" s="31"/>
      <c r="EB60" s="31"/>
      <c r="EC60" s="31"/>
      <c r="ED60" s="31"/>
      <c r="EE60" s="31"/>
      <c r="EF60" s="31"/>
      <c r="EG60" s="31"/>
      <c r="EH60" s="31"/>
      <c r="EI60" s="31"/>
      <c r="EJ60" s="31"/>
      <c r="EK60" s="31"/>
      <c r="EL60" s="31"/>
      <c r="EM60" s="31"/>
      <c r="EN60" s="31"/>
      <c r="EO60" s="31"/>
      <c r="EP60" s="31"/>
      <c r="EQ60" s="31"/>
      <c r="ER60" s="31"/>
    </row>
    <row r="61" spans="1:148" s="21" customFormat="1" ht="19.5" customHeight="1" thickBot="1" x14ac:dyDescent="0.3">
      <c r="A61" s="34"/>
      <c r="B61" s="481" t="s">
        <v>118</v>
      </c>
      <c r="C61" s="479"/>
      <c r="D61" s="479"/>
      <c r="E61" s="35" t="s">
        <v>7</v>
      </c>
      <c r="F61" s="457">
        <f>F60</f>
        <v>0</v>
      </c>
      <c r="G61" s="36">
        <f t="shared" ref="G61:T61" si="74">G60</f>
        <v>0</v>
      </c>
      <c r="H61" s="36">
        <f t="shared" si="74"/>
        <v>0</v>
      </c>
      <c r="I61" s="36">
        <f t="shared" si="74"/>
        <v>0</v>
      </c>
      <c r="J61" s="36">
        <f t="shared" si="74"/>
        <v>0</v>
      </c>
      <c r="K61" s="457">
        <f>K60</f>
        <v>0</v>
      </c>
      <c r="L61" s="36">
        <f t="shared" si="74"/>
        <v>0</v>
      </c>
      <c r="M61" s="36">
        <f t="shared" si="74"/>
        <v>0</v>
      </c>
      <c r="N61" s="36">
        <f t="shared" si="74"/>
        <v>0</v>
      </c>
      <c r="O61" s="36">
        <f t="shared" si="74"/>
        <v>0</v>
      </c>
      <c r="P61" s="457">
        <f>P60</f>
        <v>0</v>
      </c>
      <c r="Q61" s="36">
        <f t="shared" si="74"/>
        <v>0</v>
      </c>
      <c r="R61" s="36">
        <f t="shared" si="74"/>
        <v>0</v>
      </c>
      <c r="S61" s="36">
        <f t="shared" si="74"/>
        <v>0</v>
      </c>
      <c r="T61" s="36">
        <f t="shared" si="74"/>
        <v>0</v>
      </c>
      <c r="U61" s="39">
        <v>0</v>
      </c>
      <c r="V61" s="40">
        <v>0</v>
      </c>
      <c r="W61" s="40">
        <v>0</v>
      </c>
      <c r="X61" s="40">
        <v>0</v>
      </c>
      <c r="Y61" s="41">
        <v>0</v>
      </c>
      <c r="Z61" s="39">
        <v>0</v>
      </c>
      <c r="AA61" s="40">
        <v>0</v>
      </c>
      <c r="AB61" s="40">
        <v>0</v>
      </c>
      <c r="AC61" s="40">
        <v>0</v>
      </c>
      <c r="AD61" s="41">
        <v>0</v>
      </c>
      <c r="AE61" s="19"/>
      <c r="AF61" s="19"/>
      <c r="AG61" s="42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</row>
    <row r="62" spans="1:148" s="21" customFormat="1" ht="39" customHeight="1" thickBot="1" x14ac:dyDescent="0.3">
      <c r="A62" s="547" t="s">
        <v>35</v>
      </c>
      <c r="B62" s="481" t="s">
        <v>154</v>
      </c>
      <c r="C62" s="479"/>
      <c r="D62" s="521" t="s">
        <v>9</v>
      </c>
      <c r="E62" s="196"/>
      <c r="F62" s="141"/>
      <c r="G62" s="143"/>
      <c r="H62" s="143"/>
      <c r="I62" s="143"/>
      <c r="J62" s="143"/>
      <c r="K62" s="197"/>
      <c r="L62" s="198"/>
      <c r="M62" s="198"/>
      <c r="N62" s="198"/>
      <c r="O62" s="198"/>
      <c r="P62" s="197"/>
      <c r="Q62" s="198"/>
      <c r="R62" s="198"/>
      <c r="S62" s="198"/>
      <c r="T62" s="198"/>
      <c r="U62" s="39"/>
      <c r="V62" s="40"/>
      <c r="W62" s="40"/>
      <c r="X62" s="40"/>
      <c r="Y62" s="41"/>
      <c r="Z62" s="201"/>
      <c r="AA62" s="199"/>
      <c r="AB62" s="199"/>
      <c r="AC62" s="199"/>
      <c r="AD62" s="202"/>
      <c r="AE62" s="19"/>
      <c r="AF62" s="19"/>
      <c r="AG62" s="42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9"/>
      <c r="DG62" s="19"/>
      <c r="DH62" s="19"/>
      <c r="DI62" s="19"/>
      <c r="DJ62" s="19"/>
      <c r="DK62" s="19"/>
      <c r="DL62" s="19"/>
      <c r="DM62" s="19"/>
      <c r="DN62" s="19"/>
      <c r="DO62" s="19"/>
      <c r="DP62" s="19"/>
      <c r="DQ62" s="19"/>
      <c r="DR62" s="19"/>
      <c r="DS62" s="19"/>
      <c r="DT62" s="19"/>
      <c r="DU62" s="19"/>
      <c r="DV62" s="19"/>
      <c r="DW62" s="19"/>
      <c r="DX62" s="19"/>
      <c r="DY62" s="19"/>
      <c r="DZ62" s="19"/>
      <c r="EA62" s="19"/>
      <c r="EB62" s="19"/>
      <c r="EC62" s="19"/>
      <c r="ED62" s="19"/>
      <c r="EE62" s="19"/>
      <c r="EF62" s="19"/>
      <c r="EG62" s="19"/>
      <c r="EH62" s="19"/>
      <c r="EI62" s="19"/>
      <c r="EJ62" s="19"/>
      <c r="EK62" s="19"/>
      <c r="EL62" s="19"/>
      <c r="EM62" s="19"/>
      <c r="EN62" s="19"/>
      <c r="EO62" s="19"/>
      <c r="EP62" s="19"/>
      <c r="EQ62" s="19"/>
      <c r="ER62" s="19"/>
    </row>
    <row r="63" spans="1:148" s="21" customFormat="1" ht="53.25" customHeight="1" thickBot="1" x14ac:dyDescent="0.3">
      <c r="A63" s="548"/>
      <c r="B63" s="378" t="s">
        <v>108</v>
      </c>
      <c r="C63" s="379" t="s">
        <v>149</v>
      </c>
      <c r="D63" s="523"/>
      <c r="E63" s="294" t="s">
        <v>7</v>
      </c>
      <c r="F63" s="461">
        <f>G63+H63+J63+I63</f>
        <v>89838000</v>
      </c>
      <c r="G63" s="380">
        <v>0</v>
      </c>
      <c r="H63" s="380">
        <v>89838000</v>
      </c>
      <c r="I63" s="380">
        <v>0</v>
      </c>
      <c r="J63" s="52">
        <v>0</v>
      </c>
      <c r="K63" s="381">
        <f t="shared" ref="K63" si="75">L63+M63+O63</f>
        <v>51733794</v>
      </c>
      <c r="L63" s="382">
        <v>0</v>
      </c>
      <c r="M63" s="382">
        <v>51733794</v>
      </c>
      <c r="N63" s="383">
        <v>0</v>
      </c>
      <c r="O63" s="384">
        <v>0</v>
      </c>
      <c r="P63" s="381">
        <f>Q63+R63+S63+T63</f>
        <v>53966411.600000001</v>
      </c>
      <c r="Q63" s="383">
        <v>0</v>
      </c>
      <c r="R63" s="383">
        <v>53966411.600000001</v>
      </c>
      <c r="S63" s="383">
        <v>0</v>
      </c>
      <c r="T63" s="384">
        <v>0</v>
      </c>
      <c r="U63" s="385">
        <f>P63/K63*100</f>
        <v>104.3155883753664</v>
      </c>
      <c r="V63" s="386">
        <v>0</v>
      </c>
      <c r="W63" s="383">
        <f>R63/M63*100</f>
        <v>104.3155883753664</v>
      </c>
      <c r="X63" s="386">
        <v>0</v>
      </c>
      <c r="Y63" s="387">
        <v>0</v>
      </c>
      <c r="Z63" s="381">
        <f>P63/F63*100</f>
        <v>60.07080700817027</v>
      </c>
      <c r="AA63" s="386">
        <v>0</v>
      </c>
      <c r="AB63" s="383">
        <f t="shared" ref="AB63" si="76">R63/H63*100</f>
        <v>60.07080700817027</v>
      </c>
      <c r="AC63" s="386">
        <v>0</v>
      </c>
      <c r="AD63" s="388">
        <v>0</v>
      </c>
      <c r="AE63" s="19"/>
      <c r="AF63" s="19"/>
      <c r="AG63" s="20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9"/>
      <c r="DG63" s="19"/>
      <c r="DH63" s="19"/>
      <c r="DI63" s="19"/>
      <c r="DJ63" s="19"/>
      <c r="DK63" s="19"/>
      <c r="DL63" s="19"/>
      <c r="DM63" s="19"/>
      <c r="DN63" s="19"/>
      <c r="DO63" s="19"/>
      <c r="DP63" s="19"/>
      <c r="DQ63" s="19"/>
      <c r="DR63" s="19"/>
      <c r="DS63" s="19"/>
      <c r="DT63" s="19"/>
      <c r="DU63" s="19"/>
      <c r="DV63" s="19"/>
      <c r="DW63" s="19"/>
      <c r="DX63" s="19"/>
      <c r="DY63" s="19"/>
      <c r="DZ63" s="19"/>
      <c r="EA63" s="19"/>
      <c r="EB63" s="19"/>
      <c r="EC63" s="19"/>
      <c r="ED63" s="19"/>
      <c r="EE63" s="19"/>
      <c r="EF63" s="19"/>
      <c r="EG63" s="19"/>
      <c r="EH63" s="19"/>
      <c r="EI63" s="19"/>
      <c r="EJ63" s="19"/>
      <c r="EK63" s="19"/>
      <c r="EL63" s="19"/>
      <c r="EM63" s="19"/>
      <c r="EN63" s="19"/>
      <c r="EO63" s="19"/>
      <c r="EP63" s="19"/>
      <c r="EQ63" s="19"/>
      <c r="ER63" s="19"/>
    </row>
    <row r="64" spans="1:148" s="21" customFormat="1" ht="19.5" customHeight="1" thickBot="1" x14ac:dyDescent="0.3">
      <c r="A64" s="34"/>
      <c r="B64" s="481" t="s">
        <v>120</v>
      </c>
      <c r="C64" s="479"/>
      <c r="D64" s="480"/>
      <c r="E64" s="35" t="s">
        <v>7</v>
      </c>
      <c r="F64" s="467">
        <f>F63</f>
        <v>89838000</v>
      </c>
      <c r="G64" s="107">
        <f t="shared" ref="G64" si="77">G63</f>
        <v>0</v>
      </c>
      <c r="H64" s="107">
        <f t="shared" ref="H64" si="78">H63</f>
        <v>89838000</v>
      </c>
      <c r="I64" s="107">
        <f t="shared" ref="I64" si="79">I63</f>
        <v>0</v>
      </c>
      <c r="J64" s="109">
        <f t="shared" ref="J64:O64" si="80">J63</f>
        <v>0</v>
      </c>
      <c r="K64" s="109">
        <f t="shared" si="80"/>
        <v>51733794</v>
      </c>
      <c r="L64" s="109">
        <f t="shared" si="80"/>
        <v>0</v>
      </c>
      <c r="M64" s="109">
        <f t="shared" si="80"/>
        <v>51733794</v>
      </c>
      <c r="N64" s="109">
        <f t="shared" si="80"/>
        <v>0</v>
      </c>
      <c r="O64" s="109">
        <f t="shared" si="80"/>
        <v>0</v>
      </c>
      <c r="P64" s="457">
        <f>P63</f>
        <v>53966411.600000001</v>
      </c>
      <c r="Q64" s="36">
        <f t="shared" ref="Q64" si="81">Q63</f>
        <v>0</v>
      </c>
      <c r="R64" s="36">
        <f t="shared" ref="R64" si="82">R63</f>
        <v>53966411.600000001</v>
      </c>
      <c r="S64" s="36">
        <f t="shared" ref="S64" si="83">S63</f>
        <v>0</v>
      </c>
      <c r="T64" s="58">
        <f t="shared" ref="T64" si="84">T63</f>
        <v>0</v>
      </c>
      <c r="U64" s="158">
        <f>P64/K64*100</f>
        <v>104.3155883753664</v>
      </c>
      <c r="V64" s="37">
        <v>0</v>
      </c>
      <c r="W64" s="157">
        <f>R64/M64*100</f>
        <v>104.3155883753664</v>
      </c>
      <c r="X64" s="37">
        <v>0</v>
      </c>
      <c r="Y64" s="38">
        <v>0</v>
      </c>
      <c r="Z64" s="234">
        <f>P64/F64*100</f>
        <v>60.07080700817027</v>
      </c>
      <c r="AA64" s="111">
        <v>0</v>
      </c>
      <c r="AB64" s="142">
        <f>R64/H64*100</f>
        <v>60.07080700817027</v>
      </c>
      <c r="AC64" s="111">
        <v>0</v>
      </c>
      <c r="AD64" s="235">
        <v>0</v>
      </c>
      <c r="AE64" s="19"/>
      <c r="AF64" s="19"/>
      <c r="AG64" s="42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/>
      <c r="CX64" s="19"/>
      <c r="CY64" s="19"/>
      <c r="CZ64" s="19"/>
      <c r="DA64" s="19"/>
      <c r="DB64" s="19"/>
      <c r="DC64" s="19"/>
      <c r="DD64" s="19"/>
      <c r="DE64" s="19"/>
      <c r="DF64" s="19"/>
      <c r="DG64" s="19"/>
      <c r="DH64" s="19"/>
      <c r="DI64" s="19"/>
      <c r="DJ64" s="19"/>
      <c r="DK64" s="19"/>
      <c r="DL64" s="19"/>
      <c r="DM64" s="19"/>
      <c r="DN64" s="19"/>
      <c r="DO64" s="19"/>
      <c r="DP64" s="19"/>
      <c r="DQ64" s="19"/>
      <c r="DR64" s="19"/>
      <c r="DS64" s="19"/>
      <c r="DT64" s="19"/>
      <c r="DU64" s="19"/>
      <c r="DV64" s="19"/>
      <c r="DW64" s="19"/>
      <c r="DX64" s="19"/>
      <c r="DY64" s="19"/>
      <c r="DZ64" s="19"/>
      <c r="EA64" s="19"/>
      <c r="EB64" s="19"/>
      <c r="EC64" s="19"/>
      <c r="ED64" s="19"/>
      <c r="EE64" s="19"/>
      <c r="EF64" s="19"/>
      <c r="EG64" s="19"/>
      <c r="EH64" s="19"/>
      <c r="EI64" s="19"/>
      <c r="EJ64" s="19"/>
      <c r="EK64" s="19"/>
      <c r="EL64" s="19"/>
      <c r="EM64" s="19"/>
      <c r="EN64" s="19"/>
      <c r="EO64" s="19"/>
      <c r="EP64" s="19"/>
      <c r="EQ64" s="19"/>
      <c r="ER64" s="19"/>
    </row>
    <row r="65" spans="1:148" s="21" customFormat="1" ht="38.25" customHeight="1" thickBot="1" x14ac:dyDescent="0.3">
      <c r="A65" s="547" t="s">
        <v>150</v>
      </c>
      <c r="B65" s="545" t="s">
        <v>155</v>
      </c>
      <c r="C65" s="546"/>
      <c r="D65" s="477" t="s">
        <v>9</v>
      </c>
      <c r="E65" s="464"/>
      <c r="F65" s="467"/>
      <c r="G65" s="107"/>
      <c r="H65" s="107"/>
      <c r="I65" s="107"/>
      <c r="J65" s="107"/>
      <c r="K65" s="468"/>
      <c r="L65" s="107"/>
      <c r="M65" s="107"/>
      <c r="N65" s="107"/>
      <c r="O65" s="109"/>
      <c r="P65" s="457"/>
      <c r="Q65" s="36"/>
      <c r="R65" s="36"/>
      <c r="S65" s="36"/>
      <c r="T65" s="58"/>
      <c r="U65" s="195"/>
      <c r="V65" s="108"/>
      <c r="W65" s="108"/>
      <c r="X65" s="108"/>
      <c r="Y65" s="38"/>
      <c r="Z65" s="203"/>
      <c r="AA65" s="203"/>
      <c r="AB65" s="203"/>
      <c r="AC65" s="203"/>
      <c r="AD65" s="204"/>
      <c r="AE65" s="19"/>
      <c r="AF65" s="19"/>
      <c r="AG65" s="42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  <c r="EQ65" s="19"/>
      <c r="ER65" s="19"/>
    </row>
    <row r="66" spans="1:148" s="21" customFormat="1" ht="60" customHeight="1" thickBot="1" x14ac:dyDescent="0.3">
      <c r="A66" s="549"/>
      <c r="B66" s="389" t="s">
        <v>137</v>
      </c>
      <c r="C66" s="390" t="s">
        <v>152</v>
      </c>
      <c r="D66" s="478"/>
      <c r="E66" s="464"/>
      <c r="F66" s="391">
        <f>G66+H66+I66+J66</f>
        <v>106556800</v>
      </c>
      <c r="G66" s="392">
        <v>71979100</v>
      </c>
      <c r="H66" s="392">
        <v>30848200</v>
      </c>
      <c r="I66" s="392">
        <v>0</v>
      </c>
      <c r="J66" s="393">
        <v>3729500</v>
      </c>
      <c r="K66" s="381">
        <f>L66+M66+O66</f>
        <v>53283300</v>
      </c>
      <c r="L66" s="382">
        <v>35989000</v>
      </c>
      <c r="M66" s="382">
        <v>15424000</v>
      </c>
      <c r="N66" s="383">
        <v>0</v>
      </c>
      <c r="O66" s="384">
        <v>1870300</v>
      </c>
      <c r="P66" s="391">
        <f>Q66+R66+S66+T66</f>
        <v>39897092</v>
      </c>
      <c r="Q66" s="392">
        <v>26950483.039999999</v>
      </c>
      <c r="R66" s="392">
        <v>11550206.210000001</v>
      </c>
      <c r="S66" s="392">
        <v>0</v>
      </c>
      <c r="T66" s="393">
        <v>1396402.75</v>
      </c>
      <c r="U66" s="394">
        <f>P66/K66*100</f>
        <v>74.877291759331726</v>
      </c>
      <c r="V66" s="382">
        <f t="shared" ref="V66:Y66" si="85">Q66/L66*100</f>
        <v>74.885334518880768</v>
      </c>
      <c r="W66" s="382">
        <f t="shared" si="85"/>
        <v>74.884635697614115</v>
      </c>
      <c r="X66" s="30">
        <v>0</v>
      </c>
      <c r="Y66" s="393">
        <f t="shared" si="85"/>
        <v>74.661965994760209</v>
      </c>
      <c r="Z66" s="395">
        <f>P66/F66*100</f>
        <v>37.442089101774826</v>
      </c>
      <c r="AA66" s="382">
        <f t="shared" ref="AA66:AD66" si="86">Q66/G66*100</f>
        <v>37.442095052591654</v>
      </c>
      <c r="AB66" s="382">
        <f t="shared" si="86"/>
        <v>37.442075096764157</v>
      </c>
      <c r="AC66" s="30">
        <v>0</v>
      </c>
      <c r="AD66" s="393">
        <f t="shared" si="86"/>
        <v>37.442090092505694</v>
      </c>
      <c r="AE66" s="19"/>
      <c r="AF66" s="19"/>
      <c r="AG66" s="42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  <c r="CV66" s="19"/>
      <c r="CW66" s="19"/>
      <c r="CX66" s="19"/>
      <c r="CY66" s="19"/>
      <c r="CZ66" s="19"/>
      <c r="DA66" s="19"/>
      <c r="DB66" s="19"/>
      <c r="DC66" s="19"/>
      <c r="DD66" s="19"/>
      <c r="DE66" s="19"/>
      <c r="DF66" s="19"/>
      <c r="DG66" s="19"/>
      <c r="DH66" s="19"/>
      <c r="DI66" s="19"/>
      <c r="DJ66" s="19"/>
      <c r="DK66" s="19"/>
      <c r="DL66" s="19"/>
      <c r="DM66" s="19"/>
      <c r="DN66" s="19"/>
      <c r="DO66" s="19"/>
      <c r="DP66" s="19"/>
      <c r="DQ66" s="19"/>
      <c r="DR66" s="19"/>
      <c r="DS66" s="19"/>
      <c r="DT66" s="19"/>
      <c r="DU66" s="19"/>
      <c r="DV66" s="19"/>
      <c r="DW66" s="19"/>
      <c r="DX66" s="19"/>
      <c r="DY66" s="19"/>
      <c r="DZ66" s="19"/>
      <c r="EA66" s="19"/>
      <c r="EB66" s="19"/>
      <c r="EC66" s="19"/>
      <c r="ED66" s="19"/>
      <c r="EE66" s="19"/>
      <c r="EF66" s="19"/>
      <c r="EG66" s="19"/>
      <c r="EH66" s="19"/>
      <c r="EI66" s="19"/>
      <c r="EJ66" s="19"/>
      <c r="EK66" s="19"/>
      <c r="EL66" s="19"/>
      <c r="EM66" s="19"/>
      <c r="EN66" s="19"/>
      <c r="EO66" s="19"/>
      <c r="EP66" s="19"/>
      <c r="EQ66" s="19"/>
      <c r="ER66" s="19"/>
    </row>
    <row r="67" spans="1:148" s="21" customFormat="1" ht="19.5" customHeight="1" thickBot="1" x14ac:dyDescent="0.3">
      <c r="A67" s="463"/>
      <c r="B67" s="543" t="s">
        <v>151</v>
      </c>
      <c r="C67" s="544"/>
      <c r="D67" s="480"/>
      <c r="E67" s="464"/>
      <c r="F67" s="158">
        <f>F66</f>
        <v>106556800</v>
      </c>
      <c r="G67" s="157">
        <f t="shared" ref="G67:O67" si="87">G66</f>
        <v>71979100</v>
      </c>
      <c r="H67" s="157">
        <f t="shared" si="87"/>
        <v>30848200</v>
      </c>
      <c r="I67" s="157">
        <f t="shared" si="87"/>
        <v>0</v>
      </c>
      <c r="J67" s="109">
        <f t="shared" si="87"/>
        <v>3729500</v>
      </c>
      <c r="K67" s="468">
        <f>K66</f>
        <v>53283300</v>
      </c>
      <c r="L67" s="107">
        <f t="shared" si="87"/>
        <v>35989000</v>
      </c>
      <c r="M67" s="107">
        <f t="shared" si="87"/>
        <v>15424000</v>
      </c>
      <c r="N67" s="107">
        <f t="shared" si="87"/>
        <v>0</v>
      </c>
      <c r="O67" s="107">
        <f t="shared" si="87"/>
        <v>1870300</v>
      </c>
      <c r="P67" s="158">
        <f>P66</f>
        <v>39897092</v>
      </c>
      <c r="Q67" s="157">
        <f t="shared" ref="Q67:T67" si="88">Q66</f>
        <v>26950483.039999999</v>
      </c>
      <c r="R67" s="157">
        <f t="shared" si="88"/>
        <v>11550206.210000001</v>
      </c>
      <c r="S67" s="157">
        <f t="shared" si="88"/>
        <v>0</v>
      </c>
      <c r="T67" s="109">
        <f t="shared" si="88"/>
        <v>1396402.75</v>
      </c>
      <c r="U67" s="140">
        <f>P67/K67*100</f>
        <v>74.877291759331726</v>
      </c>
      <c r="V67" s="198">
        <f t="shared" ref="V67" si="89">Q67/L67*100</f>
        <v>74.885334518880768</v>
      </c>
      <c r="W67" s="198">
        <f t="shared" ref="W67" si="90">R67/M67*100</f>
        <v>74.884635697614115</v>
      </c>
      <c r="X67" s="200">
        <v>0</v>
      </c>
      <c r="Y67" s="198">
        <f t="shared" ref="Y67" si="91">T67/O67*100</f>
        <v>74.661965994760209</v>
      </c>
      <c r="Z67" s="66">
        <f>P67/F67*100</f>
        <v>37.442089101774826</v>
      </c>
      <c r="AA67" s="106">
        <f t="shared" ref="AA67" si="92">Q67/G67*100</f>
        <v>37.442095052591654</v>
      </c>
      <c r="AB67" s="106">
        <f t="shared" ref="AB67" si="93">R67/H67*100</f>
        <v>37.442075096764157</v>
      </c>
      <c r="AC67" s="40">
        <v>0</v>
      </c>
      <c r="AD67" s="58">
        <f t="shared" ref="AD67" si="94">T67/J67*100</f>
        <v>37.442090092505694</v>
      </c>
      <c r="AE67" s="19"/>
      <c r="AF67" s="19"/>
      <c r="AG67" s="42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19"/>
      <c r="CR67" s="19"/>
      <c r="CS67" s="19"/>
      <c r="CT67" s="19"/>
      <c r="CU67" s="19"/>
      <c r="CV67" s="19"/>
      <c r="CW67" s="19"/>
      <c r="CX67" s="19"/>
      <c r="CY67" s="19"/>
      <c r="CZ67" s="19"/>
      <c r="DA67" s="19"/>
      <c r="DB67" s="19"/>
      <c r="DC67" s="19"/>
      <c r="DD67" s="19"/>
      <c r="DE67" s="19"/>
      <c r="DF67" s="19"/>
      <c r="DG67" s="19"/>
      <c r="DH67" s="19"/>
      <c r="DI67" s="19"/>
      <c r="DJ67" s="19"/>
      <c r="DK67" s="19"/>
      <c r="DL67" s="19"/>
      <c r="DM67" s="19"/>
      <c r="DN67" s="19"/>
      <c r="DO67" s="19"/>
      <c r="DP67" s="19"/>
      <c r="DQ67" s="19"/>
      <c r="DR67" s="19"/>
      <c r="DS67" s="19"/>
      <c r="DT67" s="19"/>
      <c r="DU67" s="19"/>
      <c r="DV67" s="19"/>
      <c r="DW67" s="19"/>
      <c r="DX67" s="19"/>
      <c r="DY67" s="19"/>
      <c r="DZ67" s="19"/>
      <c r="EA67" s="19"/>
      <c r="EB67" s="19"/>
      <c r="EC67" s="19"/>
      <c r="ED67" s="19"/>
      <c r="EE67" s="19"/>
      <c r="EF67" s="19"/>
      <c r="EG67" s="19"/>
      <c r="EH67" s="19"/>
      <c r="EI67" s="19"/>
      <c r="EJ67" s="19"/>
      <c r="EK67" s="19"/>
      <c r="EL67" s="19"/>
      <c r="EM67" s="19"/>
      <c r="EN67" s="19"/>
      <c r="EO67" s="19"/>
      <c r="EP67" s="19"/>
      <c r="EQ67" s="19"/>
      <c r="ER67" s="19"/>
    </row>
    <row r="68" spans="1:148" s="21" customFormat="1" ht="19.5" customHeight="1" thickBot="1" x14ac:dyDescent="0.3">
      <c r="A68" s="550" t="s">
        <v>162</v>
      </c>
      <c r="B68" s="479" t="s">
        <v>160</v>
      </c>
      <c r="C68" s="480"/>
      <c r="D68" s="477" t="s">
        <v>9</v>
      </c>
      <c r="E68" s="464"/>
      <c r="F68" s="158"/>
      <c r="G68" s="157"/>
      <c r="H68" s="157"/>
      <c r="I68" s="157"/>
      <c r="J68" s="109"/>
      <c r="K68" s="467"/>
      <c r="L68" s="107"/>
      <c r="M68" s="107"/>
      <c r="N68" s="107"/>
      <c r="O68" s="109"/>
      <c r="P68" s="158"/>
      <c r="Q68" s="157"/>
      <c r="R68" s="157"/>
      <c r="S68" s="157"/>
      <c r="T68" s="109"/>
      <c r="U68" s="239"/>
      <c r="V68" s="108"/>
      <c r="W68" s="108"/>
      <c r="X68" s="108"/>
      <c r="Y68" s="38"/>
      <c r="Z68" s="240"/>
      <c r="AA68" s="241"/>
      <c r="AB68" s="241"/>
      <c r="AC68" s="242"/>
      <c r="AD68" s="243"/>
      <c r="AE68" s="19"/>
      <c r="AF68" s="19"/>
      <c r="AG68" s="42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  <c r="CQ68" s="19"/>
      <c r="CR68" s="19"/>
      <c r="CS68" s="19"/>
      <c r="CT68" s="19"/>
      <c r="CU68" s="19"/>
      <c r="CV68" s="19"/>
      <c r="CW68" s="19"/>
      <c r="CX68" s="19"/>
      <c r="CY68" s="19"/>
      <c r="CZ68" s="19"/>
      <c r="DA68" s="19"/>
      <c r="DB68" s="19"/>
      <c r="DC68" s="19"/>
      <c r="DD68" s="19"/>
      <c r="DE68" s="19"/>
      <c r="DF68" s="19"/>
      <c r="DG68" s="19"/>
      <c r="DH68" s="19"/>
      <c r="DI68" s="19"/>
      <c r="DJ68" s="19"/>
      <c r="DK68" s="19"/>
      <c r="DL68" s="19"/>
      <c r="DM68" s="19"/>
      <c r="DN68" s="19"/>
      <c r="DO68" s="19"/>
      <c r="DP68" s="19"/>
      <c r="DQ68" s="19"/>
      <c r="DR68" s="19"/>
      <c r="DS68" s="19"/>
      <c r="DT68" s="19"/>
      <c r="DU68" s="19"/>
      <c r="DV68" s="19"/>
      <c r="DW68" s="19"/>
      <c r="DX68" s="19"/>
      <c r="DY68" s="19"/>
      <c r="DZ68" s="19"/>
      <c r="EA68" s="19"/>
      <c r="EB68" s="19"/>
      <c r="EC68" s="19"/>
      <c r="ED68" s="19"/>
      <c r="EE68" s="19"/>
      <c r="EF68" s="19"/>
      <c r="EG68" s="19"/>
      <c r="EH68" s="19"/>
      <c r="EI68" s="19"/>
      <c r="EJ68" s="19"/>
      <c r="EK68" s="19"/>
      <c r="EL68" s="19"/>
      <c r="EM68" s="19"/>
      <c r="EN68" s="19"/>
      <c r="EO68" s="19"/>
      <c r="EP68" s="19"/>
      <c r="EQ68" s="19"/>
      <c r="ER68" s="19"/>
    </row>
    <row r="69" spans="1:148" s="21" customFormat="1" ht="52.5" customHeight="1" thickBot="1" x14ac:dyDescent="0.3">
      <c r="A69" s="551"/>
      <c r="B69" s="396" t="s">
        <v>158</v>
      </c>
      <c r="C69" s="397" t="s">
        <v>159</v>
      </c>
      <c r="D69" s="478"/>
      <c r="E69" s="461"/>
      <c r="F69" s="244">
        <f>G69+H69+I69+J69</f>
        <v>1891346</v>
      </c>
      <c r="G69" s="98">
        <v>1067192.95</v>
      </c>
      <c r="H69" s="98">
        <v>682302.05</v>
      </c>
      <c r="I69" s="98">
        <v>0</v>
      </c>
      <c r="J69" s="99">
        <v>141851</v>
      </c>
      <c r="K69" s="244">
        <f>L69+M69+N69+O69</f>
        <v>1891346</v>
      </c>
      <c r="L69" s="98">
        <v>1067192.95</v>
      </c>
      <c r="M69" s="98">
        <v>682302.05</v>
      </c>
      <c r="N69" s="98">
        <v>0</v>
      </c>
      <c r="O69" s="99">
        <v>141851</v>
      </c>
      <c r="P69" s="244">
        <f>Q69+R69+S69+T69</f>
        <v>309884.76</v>
      </c>
      <c r="Q69" s="98">
        <v>174852.64</v>
      </c>
      <c r="R69" s="98">
        <v>111790.76</v>
      </c>
      <c r="S69" s="98">
        <v>0</v>
      </c>
      <c r="T69" s="98">
        <v>23241.360000000001</v>
      </c>
      <c r="U69" s="230">
        <f>V69+W69+X69+Y69</f>
        <v>0</v>
      </c>
      <c r="V69" s="62">
        <v>0</v>
      </c>
      <c r="W69" s="62">
        <v>0</v>
      </c>
      <c r="X69" s="62">
        <v>0</v>
      </c>
      <c r="Y69" s="62">
        <v>0</v>
      </c>
      <c r="Z69" s="377">
        <f>P69/F69*100</f>
        <v>16.384350615910574</v>
      </c>
      <c r="AA69" s="398">
        <f t="shared" ref="AA69" si="95">Q69/G69*100</f>
        <v>16.38435111476327</v>
      </c>
      <c r="AB69" s="398">
        <f t="shared" ref="AB69" si="96">R69/H69*100</f>
        <v>16.384350596630917</v>
      </c>
      <c r="AC69" s="227">
        <v>0</v>
      </c>
      <c r="AD69" s="376">
        <f t="shared" ref="AD69:AD70" si="97">T69/J69*100</f>
        <v>16.384346955608351</v>
      </c>
      <c r="AE69" s="19"/>
      <c r="AF69" s="19"/>
      <c r="AG69" s="39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19"/>
      <c r="CS69" s="19"/>
      <c r="CT69" s="19"/>
      <c r="CU69" s="19"/>
      <c r="CV69" s="19"/>
      <c r="CW69" s="19"/>
      <c r="CX69" s="19"/>
      <c r="CY69" s="19"/>
      <c r="CZ69" s="19"/>
      <c r="DA69" s="19"/>
      <c r="DB69" s="19"/>
      <c r="DC69" s="19"/>
      <c r="DD69" s="19"/>
      <c r="DE69" s="19"/>
      <c r="DF69" s="19"/>
      <c r="DG69" s="19"/>
      <c r="DH69" s="19"/>
      <c r="DI69" s="19"/>
      <c r="DJ69" s="19"/>
      <c r="DK69" s="19"/>
      <c r="DL69" s="19"/>
      <c r="DM69" s="19"/>
      <c r="DN69" s="19"/>
      <c r="DO69" s="19"/>
      <c r="DP69" s="19"/>
      <c r="DQ69" s="19"/>
      <c r="DR69" s="19"/>
      <c r="DS69" s="19"/>
      <c r="DT69" s="19"/>
      <c r="DU69" s="19"/>
      <c r="DV69" s="19"/>
      <c r="DW69" s="19"/>
      <c r="DX69" s="19"/>
      <c r="DY69" s="19"/>
      <c r="DZ69" s="19"/>
      <c r="EA69" s="19"/>
      <c r="EB69" s="19"/>
      <c r="EC69" s="19"/>
      <c r="ED69" s="19"/>
      <c r="EE69" s="19"/>
      <c r="EF69" s="19"/>
      <c r="EG69" s="19"/>
      <c r="EH69" s="19"/>
      <c r="EI69" s="19"/>
      <c r="EJ69" s="19"/>
      <c r="EK69" s="19"/>
      <c r="EL69" s="19"/>
      <c r="EM69" s="19"/>
      <c r="EN69" s="19"/>
      <c r="EO69" s="19"/>
      <c r="EP69" s="19"/>
      <c r="EQ69" s="19"/>
      <c r="ER69" s="19"/>
    </row>
    <row r="70" spans="1:148" s="21" customFormat="1" ht="19.5" customHeight="1" thickBot="1" x14ac:dyDescent="0.3">
      <c r="A70" s="552"/>
      <c r="B70" s="479" t="s">
        <v>161</v>
      </c>
      <c r="C70" s="479"/>
      <c r="D70" s="480"/>
      <c r="E70" s="464"/>
      <c r="F70" s="158">
        <f>F69</f>
        <v>1891346</v>
      </c>
      <c r="G70" s="157">
        <f t="shared" ref="G70:O70" si="98">G69</f>
        <v>1067192.95</v>
      </c>
      <c r="H70" s="157">
        <f t="shared" si="98"/>
        <v>682302.05</v>
      </c>
      <c r="I70" s="157">
        <f t="shared" si="98"/>
        <v>0</v>
      </c>
      <c r="J70" s="109">
        <f t="shared" si="98"/>
        <v>141851</v>
      </c>
      <c r="K70" s="158">
        <f t="shared" si="98"/>
        <v>1891346</v>
      </c>
      <c r="L70" s="157">
        <f t="shared" si="98"/>
        <v>1067192.95</v>
      </c>
      <c r="M70" s="157">
        <f t="shared" si="98"/>
        <v>682302.05</v>
      </c>
      <c r="N70" s="157">
        <f t="shared" si="98"/>
        <v>0</v>
      </c>
      <c r="O70" s="109">
        <f t="shared" si="98"/>
        <v>141851</v>
      </c>
      <c r="P70" s="66">
        <f t="shared" ref="P70" si="99">P69</f>
        <v>309884.76</v>
      </c>
      <c r="Q70" s="106">
        <f t="shared" ref="Q70" si="100">Q69</f>
        <v>174852.64</v>
      </c>
      <c r="R70" s="106">
        <f t="shared" ref="R70" si="101">R69</f>
        <v>111790.76</v>
      </c>
      <c r="S70" s="106">
        <f t="shared" ref="S70" si="102">S69</f>
        <v>0</v>
      </c>
      <c r="T70" s="58">
        <f t="shared" ref="T70" si="103">T69</f>
        <v>23241.360000000001</v>
      </c>
      <c r="U70" s="39">
        <v>0</v>
      </c>
      <c r="V70" s="40">
        <v>0</v>
      </c>
      <c r="W70" s="40">
        <v>0</v>
      </c>
      <c r="X70" s="40">
        <v>0</v>
      </c>
      <c r="Y70" s="41">
        <v>0</v>
      </c>
      <c r="Z70" s="330">
        <f>P70/F70*100</f>
        <v>16.384350615910574</v>
      </c>
      <c r="AA70" s="106">
        <f t="shared" ref="AA70" si="104">Q70/G70*100</f>
        <v>16.38435111476327</v>
      </c>
      <c r="AB70" s="106">
        <f t="shared" ref="AB70" si="105">R70/H70*100</f>
        <v>16.384350596630917</v>
      </c>
      <c r="AC70" s="40">
        <v>0</v>
      </c>
      <c r="AD70" s="58">
        <f t="shared" si="97"/>
        <v>16.384346955608351</v>
      </c>
      <c r="AE70" s="19"/>
      <c r="AF70" s="19"/>
      <c r="AG70" s="42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19"/>
      <c r="CP70" s="19"/>
      <c r="CQ70" s="19"/>
      <c r="CR70" s="19"/>
      <c r="CS70" s="19"/>
      <c r="CT70" s="19"/>
      <c r="CU70" s="19"/>
      <c r="CV70" s="19"/>
      <c r="CW70" s="19"/>
      <c r="CX70" s="19"/>
      <c r="CY70" s="19"/>
      <c r="CZ70" s="19"/>
      <c r="DA70" s="19"/>
      <c r="DB70" s="19"/>
      <c r="DC70" s="19"/>
      <c r="DD70" s="19"/>
      <c r="DE70" s="19"/>
      <c r="DF70" s="19"/>
      <c r="DG70" s="19"/>
      <c r="DH70" s="19"/>
      <c r="DI70" s="19"/>
      <c r="DJ70" s="19"/>
      <c r="DK70" s="19"/>
      <c r="DL70" s="19"/>
      <c r="DM70" s="19"/>
      <c r="DN70" s="19"/>
      <c r="DO70" s="19"/>
      <c r="DP70" s="19"/>
      <c r="DQ70" s="19"/>
      <c r="DR70" s="19"/>
      <c r="DS70" s="19"/>
      <c r="DT70" s="19"/>
      <c r="DU70" s="19"/>
      <c r="DV70" s="19"/>
      <c r="DW70" s="19"/>
      <c r="DX70" s="19"/>
      <c r="DY70" s="19"/>
      <c r="DZ70" s="19"/>
      <c r="EA70" s="19"/>
      <c r="EB70" s="19"/>
      <c r="EC70" s="19"/>
      <c r="ED70" s="19"/>
      <c r="EE70" s="19"/>
      <c r="EF70" s="19"/>
      <c r="EG70" s="19"/>
      <c r="EH70" s="19"/>
      <c r="EI70" s="19"/>
      <c r="EJ70" s="19"/>
      <c r="EK70" s="19"/>
      <c r="EL70" s="19"/>
      <c r="EM70" s="19"/>
      <c r="EN70" s="19"/>
      <c r="EO70" s="19"/>
      <c r="EP70" s="19"/>
      <c r="EQ70" s="19"/>
      <c r="ER70" s="19"/>
    </row>
    <row r="71" spans="1:148" s="21" customFormat="1" ht="17.25" customHeight="1" thickBot="1" x14ac:dyDescent="0.3">
      <c r="A71" s="116"/>
      <c r="B71" s="540" t="s">
        <v>15</v>
      </c>
      <c r="C71" s="541"/>
      <c r="D71" s="542"/>
      <c r="E71" s="464"/>
      <c r="F71" s="66">
        <f>F61+F57+F54+F28+F64+F67+F70</f>
        <v>4646897612.3400002</v>
      </c>
      <c r="G71" s="106">
        <f t="shared" ref="G71:J71" si="106">G61+G57+G54+G28+G64+G67+G70</f>
        <v>3544630378.9499998</v>
      </c>
      <c r="H71" s="106">
        <f t="shared" si="106"/>
        <v>121368502.05</v>
      </c>
      <c r="I71" s="106">
        <f t="shared" si="106"/>
        <v>233411241.34</v>
      </c>
      <c r="J71" s="36">
        <f t="shared" si="106"/>
        <v>747487490</v>
      </c>
      <c r="K71" s="66">
        <f t="shared" ref="K71" si="107">K61+K57+K54+K28+K64+K67+K70</f>
        <v>2664313148.23</v>
      </c>
      <c r="L71" s="106">
        <f t="shared" ref="L71" si="108">L61+L57+L54+L28+L64+L67+L70</f>
        <v>1995828074.95</v>
      </c>
      <c r="M71" s="106">
        <f t="shared" ref="M71" si="109">M61+M57+M54+M28+M64+M67+M70</f>
        <v>67840096.049999997</v>
      </c>
      <c r="N71" s="106">
        <f t="shared" ref="N71" si="110">N61+N57+N54+N28+N64+N67+N70</f>
        <v>233026534.22999999</v>
      </c>
      <c r="O71" s="36">
        <f t="shared" ref="O71" si="111">O61+O57+O54+O28+O64+O67+O70</f>
        <v>367618443</v>
      </c>
      <c r="P71" s="66">
        <f t="shared" ref="P71" si="112">P61+P57+P54+P28+P64+P67+P70</f>
        <v>2882129247.4900002</v>
      </c>
      <c r="Q71" s="106">
        <f t="shared" ref="Q71" si="113">Q61+Q57+Q54+Q28+Q64+Q67+Q70</f>
        <v>2207716596.7299995</v>
      </c>
      <c r="R71" s="106">
        <f t="shared" ref="R71" si="114">R61+R57+R54+R28+R64+R67+R70</f>
        <v>65628408.57</v>
      </c>
      <c r="S71" s="106">
        <f t="shared" ref="S71" si="115">S61+S57+S54+S28+S64+S67+S70</f>
        <v>233411241.34</v>
      </c>
      <c r="T71" s="58">
        <f t="shared" ref="T71" si="116">T61+T57+T54+T28+T64+T67+T70</f>
        <v>375373000.85000002</v>
      </c>
      <c r="U71" s="245">
        <f>P71/K71*100</f>
        <v>108.17531900875478</v>
      </c>
      <c r="V71" s="143">
        <f>Q71/L71*100</f>
        <v>110.61657186004399</v>
      </c>
      <c r="W71" s="143">
        <f>R71/M71*100</f>
        <v>96.739852080442333</v>
      </c>
      <c r="X71" s="143">
        <f>S71/N71*100</f>
        <v>100.16509154687951</v>
      </c>
      <c r="Y71" s="112">
        <f>T71/O71*100</f>
        <v>102.10940392073854</v>
      </c>
      <c r="Z71" s="205">
        <f>P71/F71*100</f>
        <v>62.022654422951021</v>
      </c>
      <c r="AA71" s="205">
        <f>Q71/G71*100</f>
        <v>62.283407879158773</v>
      </c>
      <c r="AB71" s="205">
        <f>R71/H71*100</f>
        <v>54.073674356599675</v>
      </c>
      <c r="AC71" s="205">
        <f>S71/I71*100</f>
        <v>100</v>
      </c>
      <c r="AD71" s="206">
        <f>T71/J71*100</f>
        <v>50.217964296633241</v>
      </c>
      <c r="AE71" s="19"/>
      <c r="AF71" s="19"/>
      <c r="AG71" s="42"/>
      <c r="AH71" s="19"/>
      <c r="AI71" s="117"/>
      <c r="AJ71" s="117"/>
      <c r="AK71" s="117"/>
      <c r="AL71" s="117"/>
      <c r="AM71" s="117"/>
      <c r="AN71" s="117">
        <f>K71-F58-K17</f>
        <v>2431286614</v>
      </c>
      <c r="AO71" s="117">
        <f>L71-L58-L17</f>
        <v>1995828074.95</v>
      </c>
      <c r="AP71" s="117">
        <f>M71-M58-M17</f>
        <v>67840096.049999997</v>
      </c>
      <c r="AQ71" s="117">
        <f>N71-N58-N17</f>
        <v>0</v>
      </c>
      <c r="AR71" s="117">
        <f>O71-O58-O17</f>
        <v>367618443</v>
      </c>
      <c r="AS71" s="117">
        <f>P71-P58-P17</f>
        <v>2648718006.1500001</v>
      </c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19"/>
      <c r="CP71" s="19"/>
      <c r="CQ71" s="19"/>
      <c r="CR71" s="19"/>
      <c r="CS71" s="19"/>
      <c r="CT71" s="19"/>
      <c r="CU71" s="19"/>
      <c r="CV71" s="19"/>
      <c r="CW71" s="19"/>
      <c r="CX71" s="19"/>
      <c r="CY71" s="19"/>
      <c r="CZ71" s="19"/>
      <c r="DA71" s="19"/>
      <c r="DB71" s="19"/>
      <c r="DC71" s="19"/>
      <c r="DD71" s="19"/>
      <c r="DE71" s="19"/>
      <c r="DF71" s="19"/>
      <c r="DG71" s="19"/>
      <c r="DH71" s="19"/>
      <c r="DI71" s="19"/>
      <c r="DJ71" s="19"/>
      <c r="DK71" s="19"/>
      <c r="DL71" s="19"/>
      <c r="DM71" s="19"/>
      <c r="DN71" s="19"/>
      <c r="DO71" s="19"/>
      <c r="DP71" s="19"/>
      <c r="DQ71" s="19"/>
      <c r="DR71" s="19"/>
      <c r="DS71" s="19"/>
      <c r="DT71" s="19"/>
      <c r="DU71" s="19"/>
      <c r="DV71" s="19"/>
      <c r="DW71" s="19"/>
      <c r="DX71" s="19"/>
      <c r="DY71" s="19"/>
      <c r="DZ71" s="19"/>
      <c r="EA71" s="19"/>
      <c r="EB71" s="19"/>
      <c r="EC71" s="19"/>
      <c r="ED71" s="19"/>
      <c r="EE71" s="19"/>
      <c r="EF71" s="19"/>
      <c r="EG71" s="19"/>
      <c r="EH71" s="19"/>
      <c r="EI71" s="19"/>
      <c r="EJ71" s="19"/>
      <c r="EK71" s="19"/>
      <c r="EL71" s="19"/>
      <c r="EM71" s="19"/>
      <c r="EN71" s="19"/>
      <c r="EO71" s="19"/>
      <c r="EP71" s="19"/>
      <c r="EQ71" s="19"/>
      <c r="ER71" s="19"/>
    </row>
    <row r="72" spans="1:148" s="89" customFormat="1" ht="20.25" customHeight="1" thickBot="1" x14ac:dyDescent="0.3">
      <c r="A72" s="510" t="s">
        <v>83</v>
      </c>
      <c r="B72" s="511"/>
      <c r="C72" s="511"/>
      <c r="D72" s="511"/>
      <c r="E72" s="511"/>
      <c r="F72" s="512"/>
      <c r="G72" s="512"/>
      <c r="H72" s="512"/>
      <c r="I72" s="512"/>
      <c r="J72" s="512"/>
      <c r="K72" s="512"/>
      <c r="L72" s="512"/>
      <c r="M72" s="512"/>
      <c r="N72" s="512"/>
      <c r="O72" s="512"/>
      <c r="P72" s="512"/>
      <c r="Q72" s="512"/>
      <c r="R72" s="512"/>
      <c r="S72" s="512"/>
      <c r="T72" s="512"/>
      <c r="U72" s="512"/>
      <c r="V72" s="512"/>
      <c r="W72" s="512"/>
      <c r="X72" s="512"/>
      <c r="Y72" s="512"/>
      <c r="Z72" s="511"/>
      <c r="AA72" s="511"/>
      <c r="AB72" s="511"/>
      <c r="AC72" s="511"/>
      <c r="AD72" s="513"/>
      <c r="AE72" s="87"/>
      <c r="AF72" s="87"/>
      <c r="AG72" s="118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  <c r="BD72" s="87"/>
      <c r="BE72" s="87"/>
      <c r="BF72" s="87"/>
      <c r="BG72" s="87"/>
      <c r="BH72" s="87"/>
      <c r="BI72" s="87"/>
      <c r="BJ72" s="87"/>
      <c r="BK72" s="87"/>
      <c r="BL72" s="87"/>
      <c r="BM72" s="87"/>
      <c r="BN72" s="87"/>
      <c r="BO72" s="87"/>
      <c r="BP72" s="87"/>
      <c r="BQ72" s="87"/>
      <c r="BR72" s="87"/>
      <c r="BS72" s="87"/>
      <c r="BT72" s="87"/>
      <c r="BU72" s="87"/>
      <c r="BV72" s="87"/>
      <c r="BW72" s="87"/>
      <c r="BX72" s="87"/>
      <c r="BY72" s="87"/>
      <c r="BZ72" s="87"/>
      <c r="CA72" s="87"/>
      <c r="CB72" s="87"/>
      <c r="CC72" s="87"/>
      <c r="CD72" s="87"/>
      <c r="CE72" s="87"/>
      <c r="CF72" s="87"/>
      <c r="CG72" s="87"/>
      <c r="CH72" s="87"/>
      <c r="CI72" s="87"/>
      <c r="CJ72" s="87"/>
      <c r="CK72" s="87"/>
      <c r="CL72" s="87"/>
      <c r="CM72" s="87"/>
      <c r="CN72" s="87"/>
      <c r="CO72" s="87"/>
      <c r="CP72" s="87"/>
      <c r="CQ72" s="87"/>
      <c r="CR72" s="87"/>
      <c r="CS72" s="87"/>
      <c r="CT72" s="87"/>
      <c r="CU72" s="87"/>
      <c r="CV72" s="87"/>
      <c r="CW72" s="87"/>
      <c r="CX72" s="87"/>
      <c r="CY72" s="87"/>
      <c r="CZ72" s="87"/>
      <c r="DA72" s="87"/>
      <c r="DB72" s="87"/>
      <c r="DC72" s="87"/>
      <c r="DD72" s="87"/>
      <c r="DE72" s="87"/>
      <c r="DF72" s="87"/>
      <c r="DG72" s="87"/>
      <c r="DH72" s="87"/>
      <c r="DI72" s="87"/>
      <c r="DJ72" s="87"/>
      <c r="DK72" s="87"/>
      <c r="DL72" s="87"/>
      <c r="DM72" s="87"/>
      <c r="DN72" s="87"/>
      <c r="DO72" s="87"/>
      <c r="DP72" s="87"/>
      <c r="DQ72" s="87"/>
      <c r="DR72" s="87"/>
      <c r="DS72" s="87"/>
      <c r="DT72" s="87"/>
      <c r="DU72" s="87"/>
      <c r="DV72" s="87"/>
      <c r="DW72" s="87"/>
      <c r="DX72" s="87"/>
      <c r="DY72" s="87"/>
      <c r="DZ72" s="87"/>
      <c r="EA72" s="87"/>
      <c r="EB72" s="87"/>
      <c r="EC72" s="87"/>
      <c r="ED72" s="87"/>
      <c r="EE72" s="87"/>
      <c r="EF72" s="87"/>
      <c r="EG72" s="87"/>
      <c r="EH72" s="87"/>
      <c r="EI72" s="87"/>
      <c r="EJ72" s="87"/>
      <c r="EK72" s="87"/>
      <c r="EL72" s="87"/>
      <c r="EM72" s="87"/>
      <c r="EN72" s="87"/>
      <c r="EO72" s="87"/>
      <c r="EP72" s="87"/>
      <c r="EQ72" s="87"/>
      <c r="ER72" s="87"/>
    </row>
    <row r="73" spans="1:148" s="21" customFormat="1" ht="15" customHeight="1" thickBot="1" x14ac:dyDescent="0.3">
      <c r="A73" s="482" t="s">
        <v>16</v>
      </c>
      <c r="B73" s="481" t="s">
        <v>125</v>
      </c>
      <c r="C73" s="479"/>
      <c r="D73" s="480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20"/>
      <c r="Z73" s="119"/>
      <c r="AA73" s="119"/>
      <c r="AB73" s="119"/>
      <c r="AC73" s="119"/>
      <c r="AD73" s="120"/>
      <c r="AE73" s="19"/>
      <c r="AF73" s="19"/>
      <c r="AG73" s="20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19"/>
      <c r="CP73" s="19"/>
      <c r="CQ73" s="19"/>
      <c r="CR73" s="19"/>
      <c r="CS73" s="19"/>
      <c r="CT73" s="19"/>
      <c r="CU73" s="19"/>
      <c r="CV73" s="19"/>
      <c r="CW73" s="19"/>
      <c r="CX73" s="19"/>
      <c r="CY73" s="19"/>
      <c r="CZ73" s="19"/>
      <c r="DA73" s="19"/>
      <c r="DB73" s="19"/>
      <c r="DC73" s="19"/>
      <c r="DD73" s="19"/>
      <c r="DE73" s="19"/>
      <c r="DF73" s="19"/>
      <c r="DG73" s="19"/>
      <c r="DH73" s="19"/>
      <c r="DI73" s="19"/>
      <c r="DJ73" s="19"/>
      <c r="DK73" s="19"/>
      <c r="DL73" s="19"/>
      <c r="DM73" s="19"/>
      <c r="DN73" s="19"/>
      <c r="DO73" s="19"/>
      <c r="DP73" s="19"/>
      <c r="DQ73" s="19"/>
      <c r="DR73" s="19"/>
      <c r="DS73" s="19"/>
      <c r="DT73" s="19"/>
      <c r="DU73" s="19"/>
      <c r="DV73" s="19"/>
      <c r="DW73" s="19"/>
      <c r="DX73" s="19"/>
      <c r="DY73" s="19"/>
      <c r="DZ73" s="19"/>
      <c r="EA73" s="19"/>
      <c r="EB73" s="19"/>
      <c r="EC73" s="19"/>
      <c r="ED73" s="19"/>
      <c r="EE73" s="19"/>
      <c r="EF73" s="19"/>
      <c r="EG73" s="19"/>
      <c r="EH73" s="19"/>
      <c r="EI73" s="19"/>
      <c r="EJ73" s="19"/>
      <c r="EK73" s="19"/>
      <c r="EL73" s="19"/>
      <c r="EM73" s="19"/>
      <c r="EN73" s="19"/>
      <c r="EO73" s="19"/>
      <c r="EP73" s="19"/>
      <c r="EQ73" s="19"/>
      <c r="ER73" s="19"/>
    </row>
    <row r="74" spans="1:148" s="21" customFormat="1" ht="96.75" customHeight="1" thickBot="1" x14ac:dyDescent="0.3">
      <c r="A74" s="483"/>
      <c r="B74" s="400" t="s">
        <v>115</v>
      </c>
      <c r="C74" s="343" t="s">
        <v>121</v>
      </c>
      <c r="D74" s="401" t="s">
        <v>9</v>
      </c>
      <c r="E74" s="335" t="s">
        <v>10</v>
      </c>
      <c r="F74" s="340">
        <f t="shared" ref="F74:F75" si="117">G74+H74+J74</f>
        <v>3180214</v>
      </c>
      <c r="G74" s="337">
        <v>3180214</v>
      </c>
      <c r="H74" s="337">
        <v>0</v>
      </c>
      <c r="I74" s="337">
        <v>0</v>
      </c>
      <c r="J74" s="338">
        <v>0</v>
      </c>
      <c r="K74" s="25">
        <f t="shared" ref="K74:K75" si="118">L74+M74+N74+O74</f>
        <v>3048067</v>
      </c>
      <c r="L74" s="347">
        <v>3048067</v>
      </c>
      <c r="M74" s="347">
        <v>0</v>
      </c>
      <c r="N74" s="347">
        <v>0</v>
      </c>
      <c r="O74" s="349">
        <v>0</v>
      </c>
      <c r="P74" s="25">
        <f t="shared" ref="P74:P75" si="119">Q74+R74+S74+T74</f>
        <v>1942246.61</v>
      </c>
      <c r="Q74" s="347">
        <v>1942246.61</v>
      </c>
      <c r="R74" s="347">
        <v>0</v>
      </c>
      <c r="S74" s="347">
        <v>0</v>
      </c>
      <c r="T74" s="348">
        <v>0</v>
      </c>
      <c r="U74" s="103">
        <f>P74/K74*100</f>
        <v>63.720600957918585</v>
      </c>
      <c r="V74" s="121">
        <f t="shared" ref="V74" si="120">Q74/L74*100</f>
        <v>63.720600957918585</v>
      </c>
      <c r="W74" s="122">
        <v>0</v>
      </c>
      <c r="X74" s="122">
        <v>0</v>
      </c>
      <c r="Y74" s="402">
        <v>0</v>
      </c>
      <c r="Z74" s="48">
        <f>P74/F74*100</f>
        <v>61.072827488967732</v>
      </c>
      <c r="AA74" s="337">
        <f>Q74/G74*100</f>
        <v>61.072827488967732</v>
      </c>
      <c r="AB74" s="403">
        <f>SUM(AB75:AB76)</f>
        <v>0</v>
      </c>
      <c r="AC74" s="403">
        <v>0</v>
      </c>
      <c r="AD74" s="404">
        <v>0</v>
      </c>
      <c r="AE74" s="19"/>
      <c r="AF74" s="163"/>
      <c r="AG74" s="596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19"/>
      <c r="CP74" s="19"/>
      <c r="CQ74" s="19"/>
      <c r="CR74" s="19"/>
      <c r="CS74" s="19"/>
      <c r="CT74" s="19"/>
      <c r="CU74" s="19"/>
      <c r="CV74" s="19"/>
      <c r="CW74" s="19"/>
      <c r="CX74" s="19"/>
      <c r="CY74" s="19"/>
      <c r="CZ74" s="19"/>
      <c r="DA74" s="19"/>
      <c r="DB74" s="19"/>
      <c r="DC74" s="19"/>
      <c r="DD74" s="19"/>
      <c r="DE74" s="19"/>
      <c r="DF74" s="19"/>
      <c r="DG74" s="19"/>
      <c r="DH74" s="19"/>
      <c r="DI74" s="19"/>
      <c r="DJ74" s="19"/>
      <c r="DK74" s="19"/>
      <c r="DL74" s="19"/>
      <c r="DM74" s="19"/>
      <c r="DN74" s="19"/>
      <c r="DO74" s="19"/>
      <c r="DP74" s="19"/>
      <c r="DQ74" s="19"/>
      <c r="DR74" s="19"/>
      <c r="DS74" s="19"/>
      <c r="DT74" s="19"/>
      <c r="DU74" s="19"/>
      <c r="DV74" s="19"/>
      <c r="DW74" s="19"/>
      <c r="DX74" s="19"/>
      <c r="DY74" s="19"/>
      <c r="DZ74" s="19"/>
      <c r="EA74" s="19"/>
      <c r="EB74" s="19"/>
      <c r="EC74" s="19"/>
      <c r="ED74" s="19"/>
      <c r="EE74" s="19"/>
      <c r="EF74" s="19"/>
      <c r="EG74" s="19"/>
      <c r="EH74" s="19"/>
      <c r="EI74" s="19"/>
      <c r="EJ74" s="19"/>
      <c r="EK74" s="19"/>
      <c r="EL74" s="19"/>
      <c r="EM74" s="19"/>
      <c r="EN74" s="19"/>
      <c r="EO74" s="19"/>
      <c r="EP74" s="19"/>
      <c r="EQ74" s="19"/>
      <c r="ER74" s="19"/>
    </row>
    <row r="75" spans="1:148" s="21" customFormat="1" ht="37.5" hidden="1" customHeight="1" thickBot="1" x14ac:dyDescent="0.3">
      <c r="A75" s="484"/>
      <c r="B75" s="124" t="s">
        <v>0</v>
      </c>
      <c r="C75" s="15" t="s">
        <v>98</v>
      </c>
      <c r="D75" s="459" t="s">
        <v>9</v>
      </c>
      <c r="E75" s="238" t="s">
        <v>10</v>
      </c>
      <c r="F75" s="28">
        <f t="shared" si="117"/>
        <v>0</v>
      </c>
      <c r="G75" s="102">
        <v>0</v>
      </c>
      <c r="H75" s="102">
        <v>0</v>
      </c>
      <c r="I75" s="102">
        <v>0</v>
      </c>
      <c r="J75" s="47">
        <v>0</v>
      </c>
      <c r="K75" s="101">
        <f t="shared" si="118"/>
        <v>0</v>
      </c>
      <c r="L75" s="102">
        <v>0</v>
      </c>
      <c r="M75" s="102">
        <v>0</v>
      </c>
      <c r="N75" s="102">
        <v>0</v>
      </c>
      <c r="O75" s="46"/>
      <c r="P75" s="101">
        <f t="shared" si="119"/>
        <v>0</v>
      </c>
      <c r="Q75" s="102">
        <v>0</v>
      </c>
      <c r="R75" s="102">
        <v>0</v>
      </c>
      <c r="S75" s="102">
        <v>0</v>
      </c>
      <c r="T75" s="47">
        <v>0</v>
      </c>
      <c r="U75" s="103" t="e">
        <f>P75/K75*100</f>
        <v>#DIV/0!</v>
      </c>
      <c r="V75" s="121">
        <v>0</v>
      </c>
      <c r="W75" s="122">
        <v>0</v>
      </c>
      <c r="X75" s="121">
        <v>0</v>
      </c>
      <c r="Y75" s="123" t="e">
        <f>T75/O75*100</f>
        <v>#DIV/0!</v>
      </c>
      <c r="Z75" s="125" t="e">
        <f>P75/F75*100</f>
        <v>#DIV/0!</v>
      </c>
      <c r="AA75" s="29">
        <v>0</v>
      </c>
      <c r="AB75" s="57">
        <f>SUM(AB76:AB76)</f>
        <v>0</v>
      </c>
      <c r="AC75" s="57">
        <v>0</v>
      </c>
      <c r="AD75" s="126" t="e">
        <f>T75/J75*100</f>
        <v>#DIV/0!</v>
      </c>
      <c r="AE75" s="19"/>
      <c r="AF75" s="19"/>
      <c r="AG75" s="596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19"/>
      <c r="CP75" s="19"/>
      <c r="CQ75" s="19"/>
      <c r="CR75" s="19"/>
      <c r="CS75" s="19"/>
      <c r="CT75" s="19"/>
      <c r="CU75" s="19"/>
      <c r="CV75" s="19"/>
      <c r="CW75" s="19"/>
      <c r="CX75" s="19"/>
      <c r="CY75" s="19"/>
      <c r="CZ75" s="19"/>
      <c r="DA75" s="19"/>
      <c r="DB75" s="19"/>
      <c r="DC75" s="19"/>
      <c r="DD75" s="19"/>
      <c r="DE75" s="19"/>
      <c r="DF75" s="19"/>
      <c r="DG75" s="19"/>
      <c r="DH75" s="19"/>
      <c r="DI75" s="19"/>
      <c r="DJ75" s="19"/>
      <c r="DK75" s="19"/>
      <c r="DL75" s="19"/>
      <c r="DM75" s="19"/>
      <c r="DN75" s="19"/>
      <c r="DO75" s="19"/>
      <c r="DP75" s="19"/>
      <c r="DQ75" s="19"/>
      <c r="DR75" s="19"/>
      <c r="DS75" s="19"/>
      <c r="DT75" s="19"/>
      <c r="DU75" s="19"/>
      <c r="DV75" s="19"/>
      <c r="DW75" s="19"/>
      <c r="DX75" s="19"/>
      <c r="DY75" s="19"/>
      <c r="DZ75" s="19"/>
      <c r="EA75" s="19"/>
      <c r="EB75" s="19"/>
      <c r="EC75" s="19"/>
      <c r="ED75" s="19"/>
      <c r="EE75" s="19"/>
      <c r="EF75" s="19"/>
      <c r="EG75" s="19"/>
      <c r="EH75" s="19"/>
      <c r="EI75" s="19"/>
      <c r="EJ75" s="19"/>
      <c r="EK75" s="19"/>
      <c r="EL75" s="19"/>
      <c r="EM75" s="19"/>
      <c r="EN75" s="19"/>
      <c r="EO75" s="19"/>
      <c r="EP75" s="19"/>
      <c r="EQ75" s="19"/>
      <c r="ER75" s="19"/>
    </row>
    <row r="76" spans="1:148" s="21" customFormat="1" ht="15.75" customHeight="1" thickBot="1" x14ac:dyDescent="0.3">
      <c r="A76" s="127"/>
      <c r="B76" s="557" t="s">
        <v>17</v>
      </c>
      <c r="C76" s="558"/>
      <c r="D76" s="558"/>
      <c r="E76" s="34" t="s">
        <v>7</v>
      </c>
      <c r="F76" s="66">
        <f>F74+F75</f>
        <v>3180214</v>
      </c>
      <c r="G76" s="106">
        <f t="shared" ref="G76:T76" si="121">G74+G75</f>
        <v>3180214</v>
      </c>
      <c r="H76" s="106">
        <f t="shared" si="121"/>
        <v>0</v>
      </c>
      <c r="I76" s="106">
        <f t="shared" si="121"/>
        <v>0</v>
      </c>
      <c r="J76" s="58">
        <f t="shared" si="121"/>
        <v>0</v>
      </c>
      <c r="K76" s="66">
        <f>K74+K75</f>
        <v>3048067</v>
      </c>
      <c r="L76" s="106">
        <f>L74+L75</f>
        <v>3048067</v>
      </c>
      <c r="M76" s="106">
        <f t="shared" si="121"/>
        <v>0</v>
      </c>
      <c r="N76" s="106">
        <f t="shared" si="121"/>
        <v>0</v>
      </c>
      <c r="O76" s="58">
        <f t="shared" si="121"/>
        <v>0</v>
      </c>
      <c r="P76" s="66">
        <f>P74+P75</f>
        <v>1942246.61</v>
      </c>
      <c r="Q76" s="106">
        <f t="shared" si="121"/>
        <v>1942246.61</v>
      </c>
      <c r="R76" s="106">
        <f t="shared" si="121"/>
        <v>0</v>
      </c>
      <c r="S76" s="106">
        <f t="shared" si="121"/>
        <v>0</v>
      </c>
      <c r="T76" s="58">
        <f t="shared" si="121"/>
        <v>0</v>
      </c>
      <c r="U76" s="467">
        <f>P76/K76*100</f>
        <v>63.720600957918585</v>
      </c>
      <c r="V76" s="107">
        <f t="shared" ref="V76" si="122">Q76/L76*100</f>
        <v>63.720600957918585</v>
      </c>
      <c r="W76" s="108">
        <v>0</v>
      </c>
      <c r="X76" s="108">
        <v>0</v>
      </c>
      <c r="Y76" s="108">
        <v>0</v>
      </c>
      <c r="Z76" s="66">
        <f>P76/F76*100</f>
        <v>61.072827488967732</v>
      </c>
      <c r="AA76" s="106">
        <f>Q76/G76*100</f>
        <v>61.072827488967732</v>
      </c>
      <c r="AB76" s="40">
        <v>0</v>
      </c>
      <c r="AC76" s="40">
        <v>0</v>
      </c>
      <c r="AD76" s="233">
        <v>0</v>
      </c>
      <c r="AE76" s="19"/>
      <c r="AF76" s="19"/>
      <c r="AG76" s="20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  <c r="CQ76" s="19"/>
      <c r="CR76" s="19"/>
      <c r="CS76" s="19"/>
      <c r="CT76" s="19"/>
      <c r="CU76" s="19"/>
      <c r="CV76" s="19"/>
      <c r="CW76" s="19"/>
      <c r="CX76" s="19"/>
      <c r="CY76" s="19"/>
      <c r="CZ76" s="19"/>
      <c r="DA76" s="19"/>
      <c r="DB76" s="19"/>
      <c r="DC76" s="19"/>
      <c r="DD76" s="19"/>
      <c r="DE76" s="19"/>
      <c r="DF76" s="19"/>
      <c r="DG76" s="19"/>
      <c r="DH76" s="19"/>
      <c r="DI76" s="19"/>
      <c r="DJ76" s="19"/>
      <c r="DK76" s="19"/>
      <c r="DL76" s="19"/>
      <c r="DM76" s="19"/>
      <c r="DN76" s="19"/>
      <c r="DO76" s="19"/>
      <c r="DP76" s="19"/>
      <c r="DQ76" s="19"/>
      <c r="DR76" s="19"/>
      <c r="DS76" s="19"/>
      <c r="DT76" s="19"/>
      <c r="DU76" s="19"/>
      <c r="DV76" s="19"/>
      <c r="DW76" s="19"/>
      <c r="DX76" s="19"/>
      <c r="DY76" s="19"/>
      <c r="DZ76" s="19"/>
      <c r="EA76" s="19"/>
      <c r="EB76" s="19"/>
      <c r="EC76" s="19"/>
      <c r="ED76" s="19"/>
      <c r="EE76" s="19"/>
      <c r="EF76" s="19"/>
      <c r="EG76" s="19"/>
      <c r="EH76" s="19"/>
      <c r="EI76" s="19"/>
      <c r="EJ76" s="19"/>
      <c r="EK76" s="19"/>
      <c r="EL76" s="19"/>
      <c r="EM76" s="19"/>
      <c r="EN76" s="19"/>
      <c r="EO76" s="19"/>
      <c r="EP76" s="19"/>
      <c r="EQ76" s="19"/>
      <c r="ER76" s="19"/>
    </row>
    <row r="77" spans="1:148" s="89" customFormat="1" ht="21.75" customHeight="1" thickBot="1" x14ac:dyDescent="0.3">
      <c r="A77" s="510" t="s">
        <v>129</v>
      </c>
      <c r="B77" s="511"/>
      <c r="C77" s="511"/>
      <c r="D77" s="511"/>
      <c r="E77" s="511"/>
      <c r="F77" s="512"/>
      <c r="G77" s="512"/>
      <c r="H77" s="512"/>
      <c r="I77" s="512"/>
      <c r="J77" s="512"/>
      <c r="K77" s="511"/>
      <c r="L77" s="511"/>
      <c r="M77" s="511"/>
      <c r="N77" s="511"/>
      <c r="O77" s="511"/>
      <c r="P77" s="511"/>
      <c r="Q77" s="511"/>
      <c r="R77" s="511"/>
      <c r="S77" s="511"/>
      <c r="T77" s="511"/>
      <c r="U77" s="511"/>
      <c r="V77" s="511"/>
      <c r="W77" s="511"/>
      <c r="X77" s="511"/>
      <c r="Y77" s="511"/>
      <c r="Z77" s="512"/>
      <c r="AA77" s="512"/>
      <c r="AB77" s="512"/>
      <c r="AC77" s="512"/>
      <c r="AD77" s="520"/>
      <c r="AE77" s="87"/>
      <c r="AF77" s="87"/>
      <c r="AG77" s="90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  <c r="BD77" s="87"/>
      <c r="BE77" s="87"/>
      <c r="BF77" s="87"/>
      <c r="BG77" s="87"/>
      <c r="BH77" s="87"/>
      <c r="BI77" s="87"/>
      <c r="BJ77" s="87"/>
      <c r="BK77" s="87"/>
      <c r="BL77" s="87"/>
      <c r="BM77" s="87"/>
      <c r="BN77" s="87"/>
      <c r="BO77" s="87"/>
      <c r="BP77" s="87"/>
      <c r="BQ77" s="87"/>
      <c r="BR77" s="87"/>
      <c r="BS77" s="87"/>
      <c r="BT77" s="87"/>
      <c r="BU77" s="87"/>
      <c r="BV77" s="87"/>
      <c r="BW77" s="87"/>
      <c r="BX77" s="87"/>
      <c r="BY77" s="87"/>
      <c r="BZ77" s="87"/>
      <c r="CA77" s="87"/>
      <c r="CB77" s="87"/>
      <c r="CC77" s="87"/>
      <c r="CD77" s="87"/>
      <c r="CE77" s="87"/>
      <c r="CF77" s="87"/>
      <c r="CG77" s="87"/>
      <c r="CH77" s="87"/>
      <c r="CI77" s="87"/>
      <c r="CJ77" s="87"/>
      <c r="CK77" s="87"/>
      <c r="CL77" s="87"/>
      <c r="CM77" s="87"/>
      <c r="CN77" s="87"/>
      <c r="CO77" s="87"/>
      <c r="CP77" s="87"/>
      <c r="CQ77" s="87"/>
      <c r="CR77" s="87"/>
      <c r="CS77" s="87"/>
      <c r="CT77" s="87"/>
      <c r="CU77" s="87"/>
      <c r="CV77" s="87"/>
      <c r="CW77" s="87"/>
      <c r="CX77" s="87"/>
      <c r="CY77" s="87"/>
      <c r="CZ77" s="87"/>
      <c r="DA77" s="87"/>
      <c r="DB77" s="87"/>
      <c r="DC77" s="87"/>
      <c r="DD77" s="87"/>
      <c r="DE77" s="87"/>
      <c r="DF77" s="87"/>
      <c r="DG77" s="87"/>
      <c r="DH77" s="87"/>
      <c r="DI77" s="87"/>
      <c r="DJ77" s="87"/>
      <c r="DK77" s="87"/>
      <c r="DL77" s="87"/>
      <c r="DM77" s="87"/>
      <c r="DN77" s="87"/>
      <c r="DO77" s="87"/>
      <c r="DP77" s="87"/>
      <c r="DQ77" s="87"/>
      <c r="DR77" s="87"/>
      <c r="DS77" s="87"/>
      <c r="DT77" s="87"/>
      <c r="DU77" s="87"/>
      <c r="DV77" s="87"/>
      <c r="DW77" s="87"/>
      <c r="DX77" s="87"/>
      <c r="DY77" s="87"/>
      <c r="DZ77" s="87"/>
      <c r="EA77" s="87"/>
      <c r="EB77" s="87"/>
      <c r="EC77" s="87"/>
      <c r="ED77" s="87"/>
      <c r="EE77" s="87"/>
      <c r="EF77" s="87"/>
      <c r="EG77" s="87"/>
      <c r="EH77" s="87"/>
      <c r="EI77" s="87"/>
      <c r="EJ77" s="87"/>
      <c r="EK77" s="87"/>
      <c r="EL77" s="87"/>
      <c r="EM77" s="87"/>
      <c r="EN77" s="87"/>
      <c r="EO77" s="87"/>
      <c r="EP77" s="87"/>
      <c r="EQ77" s="87"/>
      <c r="ER77" s="87"/>
    </row>
    <row r="78" spans="1:148" s="85" customFormat="1" ht="19.5" customHeight="1" thickBot="1" x14ac:dyDescent="0.3">
      <c r="A78" s="485" t="s">
        <v>18</v>
      </c>
      <c r="B78" s="495" t="s">
        <v>19</v>
      </c>
      <c r="C78" s="496"/>
      <c r="D78" s="497"/>
      <c r="E78" s="128"/>
      <c r="F78" s="128"/>
      <c r="G78" s="119"/>
      <c r="H78" s="119"/>
      <c r="I78" s="119"/>
      <c r="J78" s="120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20"/>
      <c r="Z78" s="119"/>
      <c r="AA78" s="119"/>
      <c r="AB78" s="119"/>
      <c r="AC78" s="119"/>
      <c r="AD78" s="120"/>
      <c r="AE78" s="84"/>
      <c r="AF78" s="84"/>
      <c r="AG78" s="20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/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/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/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84"/>
      <c r="DM78" s="84"/>
      <c r="DN78" s="84"/>
      <c r="DO78" s="84"/>
      <c r="DP78" s="84"/>
      <c r="DQ78" s="84"/>
      <c r="DR78" s="84"/>
      <c r="DS78" s="84"/>
      <c r="DT78" s="84"/>
      <c r="DU78" s="84"/>
      <c r="DV78" s="84"/>
      <c r="DW78" s="84"/>
      <c r="DX78" s="84"/>
      <c r="DY78" s="84"/>
      <c r="DZ78" s="84"/>
      <c r="EA78" s="84"/>
      <c r="EB78" s="84"/>
      <c r="EC78" s="84"/>
      <c r="ED78" s="84"/>
      <c r="EE78" s="84"/>
      <c r="EF78" s="84"/>
      <c r="EG78" s="84"/>
      <c r="EH78" s="84"/>
      <c r="EI78" s="84"/>
      <c r="EJ78" s="84"/>
      <c r="EK78" s="84"/>
      <c r="EL78" s="84"/>
      <c r="EM78" s="84"/>
      <c r="EN78" s="84"/>
      <c r="EO78" s="84"/>
      <c r="EP78" s="84"/>
      <c r="EQ78" s="84"/>
      <c r="ER78" s="84"/>
    </row>
    <row r="79" spans="1:148" s="21" customFormat="1" ht="36.75" customHeight="1" x14ac:dyDescent="0.25">
      <c r="A79" s="486"/>
      <c r="B79" s="405" t="s">
        <v>58</v>
      </c>
      <c r="C79" s="343" t="s">
        <v>57</v>
      </c>
      <c r="D79" s="401" t="s">
        <v>9</v>
      </c>
      <c r="E79" s="16" t="s">
        <v>10</v>
      </c>
      <c r="F79" s="25">
        <f t="shared" ref="F79:F82" si="123">G79+H79+I79+J79</f>
        <v>31644500</v>
      </c>
      <c r="G79" s="347">
        <v>31644500</v>
      </c>
      <c r="H79" s="347">
        <v>0</v>
      </c>
      <c r="I79" s="347">
        <v>0</v>
      </c>
      <c r="J79" s="348">
        <v>0</v>
      </c>
      <c r="K79" s="346">
        <f t="shared" ref="K79:K82" si="124">L79+M79+N79+O79</f>
        <v>15808000</v>
      </c>
      <c r="L79" s="347">
        <v>15808000</v>
      </c>
      <c r="M79" s="347">
        <v>0</v>
      </c>
      <c r="N79" s="347">
        <v>0</v>
      </c>
      <c r="O79" s="349">
        <v>0</v>
      </c>
      <c r="P79" s="25">
        <f t="shared" ref="P79:P82" si="125">Q79+R79+S79+T79</f>
        <v>0</v>
      </c>
      <c r="Q79" s="347">
        <v>0</v>
      </c>
      <c r="R79" s="347">
        <v>0</v>
      </c>
      <c r="S79" s="347">
        <v>0</v>
      </c>
      <c r="T79" s="348">
        <v>0</v>
      </c>
      <c r="U79" s="406">
        <f>P79/K79*100</f>
        <v>0</v>
      </c>
      <c r="V79" s="407">
        <f>Q79/L79*100</f>
        <v>0</v>
      </c>
      <c r="W79" s="95">
        <v>0</v>
      </c>
      <c r="X79" s="95">
        <v>0</v>
      </c>
      <c r="Y79" s="341">
        <v>0</v>
      </c>
      <c r="Z79" s="408">
        <f>P79/F79*100</f>
        <v>0</v>
      </c>
      <c r="AA79" s="49">
        <f>Q79/G79*100</f>
        <v>0</v>
      </c>
      <c r="AB79" s="403">
        <f t="shared" ref="AB79:AB80" si="126">SUM(AB80:AB82)</f>
        <v>0</v>
      </c>
      <c r="AC79" s="403">
        <v>0</v>
      </c>
      <c r="AD79" s="404">
        <v>0</v>
      </c>
      <c r="AE79" s="19"/>
      <c r="AF79" s="19"/>
      <c r="AG79" s="20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19"/>
      <c r="CP79" s="19"/>
      <c r="CQ79" s="19"/>
      <c r="CR79" s="19"/>
      <c r="CS79" s="19"/>
      <c r="CT79" s="19"/>
      <c r="CU79" s="19"/>
      <c r="CV79" s="19"/>
      <c r="CW79" s="19"/>
      <c r="CX79" s="19"/>
      <c r="CY79" s="19"/>
      <c r="CZ79" s="19"/>
      <c r="DA79" s="19"/>
      <c r="DB79" s="19"/>
      <c r="DC79" s="19"/>
      <c r="DD79" s="19"/>
      <c r="DE79" s="19"/>
      <c r="DF79" s="19"/>
      <c r="DG79" s="19"/>
      <c r="DH79" s="19"/>
      <c r="DI79" s="19"/>
      <c r="DJ79" s="19"/>
      <c r="DK79" s="19"/>
      <c r="DL79" s="19"/>
      <c r="DM79" s="19"/>
      <c r="DN79" s="19"/>
      <c r="DO79" s="19"/>
      <c r="DP79" s="19"/>
      <c r="DQ79" s="19"/>
      <c r="DR79" s="19"/>
      <c r="DS79" s="19"/>
      <c r="DT79" s="19"/>
      <c r="DU79" s="19"/>
      <c r="DV79" s="19"/>
      <c r="DW79" s="19"/>
      <c r="DX79" s="19"/>
      <c r="DY79" s="19"/>
      <c r="DZ79" s="19"/>
      <c r="EA79" s="19"/>
      <c r="EB79" s="19"/>
      <c r="EC79" s="19"/>
      <c r="ED79" s="19"/>
      <c r="EE79" s="19"/>
      <c r="EF79" s="19"/>
      <c r="EG79" s="19"/>
      <c r="EH79" s="19"/>
      <c r="EI79" s="19"/>
      <c r="EJ79" s="19"/>
      <c r="EK79" s="19"/>
      <c r="EL79" s="19"/>
      <c r="EM79" s="19"/>
      <c r="EN79" s="19"/>
      <c r="EO79" s="19"/>
      <c r="EP79" s="19"/>
      <c r="EQ79" s="19"/>
      <c r="ER79" s="19"/>
    </row>
    <row r="80" spans="1:148" s="21" customFormat="1" ht="60" customHeight="1" x14ac:dyDescent="0.25">
      <c r="A80" s="486"/>
      <c r="B80" s="63" t="s">
        <v>78</v>
      </c>
      <c r="C80" s="10" t="s">
        <v>55</v>
      </c>
      <c r="D80" s="295" t="s">
        <v>9</v>
      </c>
      <c r="E80" s="64" t="s">
        <v>10</v>
      </c>
      <c r="F80" s="43">
        <f t="shared" si="123"/>
        <v>21353671</v>
      </c>
      <c r="G80" s="17">
        <v>21353671</v>
      </c>
      <c r="H80" s="17">
        <v>0</v>
      </c>
      <c r="I80" s="17">
        <v>0</v>
      </c>
      <c r="J80" s="45">
        <v>0</v>
      </c>
      <c r="K80" s="65">
        <f t="shared" si="124"/>
        <v>3116849</v>
      </c>
      <c r="L80" s="17">
        <v>3116849</v>
      </c>
      <c r="M80" s="17">
        <v>0</v>
      </c>
      <c r="N80" s="17">
        <v>0</v>
      </c>
      <c r="O80" s="44">
        <v>0</v>
      </c>
      <c r="P80" s="43">
        <f t="shared" si="125"/>
        <v>6602477.7000000002</v>
      </c>
      <c r="Q80" s="17">
        <v>6602477.7000000002</v>
      </c>
      <c r="R80" s="17">
        <v>0</v>
      </c>
      <c r="S80" s="17">
        <v>0</v>
      </c>
      <c r="T80" s="45">
        <v>0</v>
      </c>
      <c r="U80" s="226">
        <v>0</v>
      </c>
      <c r="V80" s="223">
        <v>0</v>
      </c>
      <c r="W80" s="223">
        <v>0</v>
      </c>
      <c r="X80" s="223">
        <v>0</v>
      </c>
      <c r="Y80" s="351">
        <v>0</v>
      </c>
      <c r="Z80" s="353">
        <f>P80/F80*100</f>
        <v>30.919637658555292</v>
      </c>
      <c r="AA80" s="2">
        <f>Q80/G80*100</f>
        <v>30.919637658555292</v>
      </c>
      <c r="AB80" s="409">
        <f t="shared" si="126"/>
        <v>0</v>
      </c>
      <c r="AC80" s="409">
        <v>0</v>
      </c>
      <c r="AD80" s="410">
        <v>0</v>
      </c>
      <c r="AE80" s="19"/>
      <c r="AF80" s="19"/>
      <c r="AG80" s="20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19"/>
      <c r="CR80" s="19"/>
      <c r="CS80" s="19"/>
      <c r="CT80" s="19"/>
      <c r="CU80" s="19"/>
      <c r="CV80" s="19"/>
      <c r="CW80" s="19"/>
      <c r="CX80" s="19"/>
      <c r="CY80" s="19"/>
      <c r="CZ80" s="19"/>
      <c r="DA80" s="19"/>
      <c r="DB80" s="19"/>
      <c r="DC80" s="19"/>
      <c r="DD80" s="19"/>
      <c r="DE80" s="19"/>
      <c r="DF80" s="19"/>
      <c r="DG80" s="19"/>
      <c r="DH80" s="19"/>
      <c r="DI80" s="19"/>
      <c r="DJ80" s="19"/>
      <c r="DK80" s="19"/>
      <c r="DL80" s="19"/>
      <c r="DM80" s="19"/>
      <c r="DN80" s="19"/>
      <c r="DO80" s="19"/>
      <c r="DP80" s="19"/>
      <c r="DQ80" s="19"/>
      <c r="DR80" s="19"/>
      <c r="DS80" s="19"/>
      <c r="DT80" s="19"/>
      <c r="DU80" s="19"/>
      <c r="DV80" s="19"/>
      <c r="DW80" s="19"/>
      <c r="DX80" s="19"/>
      <c r="DY80" s="19"/>
      <c r="DZ80" s="19"/>
      <c r="EA80" s="19"/>
      <c r="EB80" s="19"/>
      <c r="EC80" s="19"/>
      <c r="ED80" s="19"/>
      <c r="EE80" s="19"/>
      <c r="EF80" s="19"/>
      <c r="EG80" s="19"/>
      <c r="EH80" s="19"/>
      <c r="EI80" s="19"/>
      <c r="EJ80" s="19"/>
      <c r="EK80" s="19"/>
      <c r="EL80" s="19"/>
      <c r="EM80" s="19"/>
      <c r="EN80" s="19"/>
      <c r="EO80" s="19"/>
      <c r="EP80" s="19"/>
      <c r="EQ80" s="19"/>
      <c r="ER80" s="19"/>
    </row>
    <row r="81" spans="1:148" s="21" customFormat="1" ht="38.25" customHeight="1" x14ac:dyDescent="0.25">
      <c r="A81" s="486"/>
      <c r="B81" s="63" t="s">
        <v>54</v>
      </c>
      <c r="C81" s="10" t="s">
        <v>56</v>
      </c>
      <c r="D81" s="295" t="s">
        <v>9</v>
      </c>
      <c r="E81" s="64" t="s">
        <v>5</v>
      </c>
      <c r="F81" s="43">
        <f t="shared" si="123"/>
        <v>5787700</v>
      </c>
      <c r="G81" s="17">
        <v>0</v>
      </c>
      <c r="H81" s="17">
        <v>0</v>
      </c>
      <c r="I81" s="17">
        <v>0</v>
      </c>
      <c r="J81" s="45">
        <v>5787700</v>
      </c>
      <c r="K81" s="65">
        <f t="shared" si="124"/>
        <v>2664026</v>
      </c>
      <c r="L81" s="17">
        <v>0</v>
      </c>
      <c r="M81" s="17">
        <v>0</v>
      </c>
      <c r="N81" s="17">
        <v>0</v>
      </c>
      <c r="O81" s="44">
        <v>2664026</v>
      </c>
      <c r="P81" s="43">
        <f t="shared" si="125"/>
        <v>4753362.16</v>
      </c>
      <c r="Q81" s="17">
        <v>0</v>
      </c>
      <c r="R81" s="17">
        <v>0</v>
      </c>
      <c r="S81" s="44">
        <v>0</v>
      </c>
      <c r="T81" s="45">
        <v>4753362.16</v>
      </c>
      <c r="U81" s="350">
        <f>P81/K81*100</f>
        <v>178.42776909834964</v>
      </c>
      <c r="V81" s="6">
        <v>0</v>
      </c>
      <c r="W81" s="6">
        <v>0</v>
      </c>
      <c r="X81" s="6">
        <v>0</v>
      </c>
      <c r="Y81" s="5">
        <f>T81/O81*100</f>
        <v>178.42776909834964</v>
      </c>
      <c r="Z81" s="305">
        <f>P81/F81*100</f>
        <v>82.128689462135213</v>
      </c>
      <c r="AA81" s="6">
        <v>0</v>
      </c>
      <c r="AB81" s="6">
        <v>0</v>
      </c>
      <c r="AC81" s="6">
        <v>0</v>
      </c>
      <c r="AD81" s="5">
        <f>T81/J81*100</f>
        <v>82.128689462135213</v>
      </c>
      <c r="AE81" s="19"/>
      <c r="AF81" s="19"/>
      <c r="AG81" s="20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  <c r="CQ81" s="19"/>
      <c r="CR81" s="19"/>
      <c r="CS81" s="19"/>
      <c r="CT81" s="19"/>
      <c r="CU81" s="19"/>
      <c r="CV81" s="19"/>
      <c r="CW81" s="19"/>
      <c r="CX81" s="19"/>
      <c r="CY81" s="19"/>
      <c r="CZ81" s="19"/>
      <c r="DA81" s="19"/>
      <c r="DB81" s="19"/>
      <c r="DC81" s="19"/>
      <c r="DD81" s="19"/>
      <c r="DE81" s="19"/>
      <c r="DF81" s="19"/>
      <c r="DG81" s="19"/>
      <c r="DH81" s="19"/>
      <c r="DI81" s="19"/>
      <c r="DJ81" s="19"/>
      <c r="DK81" s="19"/>
      <c r="DL81" s="19"/>
      <c r="DM81" s="19"/>
      <c r="DN81" s="19"/>
      <c r="DO81" s="19"/>
      <c r="DP81" s="19"/>
      <c r="DQ81" s="19"/>
      <c r="DR81" s="19"/>
      <c r="DS81" s="19"/>
      <c r="DT81" s="19"/>
      <c r="DU81" s="19"/>
      <c r="DV81" s="19"/>
      <c r="DW81" s="19"/>
      <c r="DX81" s="19"/>
      <c r="DY81" s="19"/>
      <c r="DZ81" s="19"/>
      <c r="EA81" s="19"/>
      <c r="EB81" s="19"/>
      <c r="EC81" s="19"/>
      <c r="ED81" s="19"/>
      <c r="EE81" s="19"/>
      <c r="EF81" s="19"/>
      <c r="EG81" s="19"/>
      <c r="EH81" s="19"/>
      <c r="EI81" s="19"/>
      <c r="EJ81" s="19"/>
      <c r="EK81" s="19"/>
      <c r="EL81" s="19"/>
      <c r="EM81" s="19"/>
      <c r="EN81" s="19"/>
      <c r="EO81" s="19"/>
      <c r="EP81" s="19"/>
      <c r="EQ81" s="19"/>
      <c r="ER81" s="19"/>
    </row>
    <row r="82" spans="1:148" s="21" customFormat="1" ht="32.25" customHeight="1" thickBot="1" x14ac:dyDescent="0.3">
      <c r="A82" s="487"/>
      <c r="B82" s="124" t="s">
        <v>59</v>
      </c>
      <c r="C82" s="15" t="s">
        <v>45</v>
      </c>
      <c r="D82" s="459" t="s">
        <v>9</v>
      </c>
      <c r="E82" s="238" t="s">
        <v>5</v>
      </c>
      <c r="F82" s="101">
        <f t="shared" si="123"/>
        <v>7117890</v>
      </c>
      <c r="G82" s="102">
        <v>0</v>
      </c>
      <c r="H82" s="102">
        <v>0</v>
      </c>
      <c r="I82" s="102">
        <v>0</v>
      </c>
      <c r="J82" s="47">
        <v>7117890</v>
      </c>
      <c r="K82" s="225">
        <f t="shared" si="124"/>
        <v>1038953</v>
      </c>
      <c r="L82" s="102">
        <v>0</v>
      </c>
      <c r="M82" s="102">
        <v>0</v>
      </c>
      <c r="N82" s="102">
        <v>0</v>
      </c>
      <c r="O82" s="46">
        <v>1038953</v>
      </c>
      <c r="P82" s="101">
        <f t="shared" si="125"/>
        <v>2315404.9</v>
      </c>
      <c r="Q82" s="102">
        <v>0</v>
      </c>
      <c r="R82" s="102">
        <v>0</v>
      </c>
      <c r="S82" s="102">
        <v>0</v>
      </c>
      <c r="T82" s="47">
        <v>2315404.9</v>
      </c>
      <c r="U82" s="226">
        <f t="shared" ref="U82" si="127">V82+W82+X82+Y82</f>
        <v>0</v>
      </c>
      <c r="V82" s="6">
        <v>0</v>
      </c>
      <c r="W82" s="6">
        <v>0</v>
      </c>
      <c r="X82" s="6">
        <v>0</v>
      </c>
      <c r="Y82" s="8">
        <v>0</v>
      </c>
      <c r="Z82" s="305">
        <f>P82/F82*100</f>
        <v>32.529371766071122</v>
      </c>
      <c r="AA82" s="129">
        <v>0</v>
      </c>
      <c r="AB82" s="129">
        <v>0</v>
      </c>
      <c r="AC82" s="129">
        <v>0</v>
      </c>
      <c r="AD82" s="5">
        <f>T82/J82*100</f>
        <v>32.529371766071122</v>
      </c>
      <c r="AE82" s="19"/>
      <c r="AF82" s="19"/>
      <c r="AG82" s="20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EQ82" s="19"/>
      <c r="ER82" s="19"/>
    </row>
    <row r="83" spans="1:148" s="21" customFormat="1" ht="15.75" customHeight="1" thickBot="1" x14ac:dyDescent="0.3">
      <c r="A83" s="130"/>
      <c r="B83" s="517" t="s">
        <v>20</v>
      </c>
      <c r="C83" s="496"/>
      <c r="D83" s="496"/>
      <c r="E83" s="34" t="s">
        <v>7</v>
      </c>
      <c r="F83" s="66">
        <f>F79+F80+F81+F82</f>
        <v>65903761</v>
      </c>
      <c r="G83" s="106">
        <f t="shared" ref="G83:T83" si="128">G79+G80+G81+G82</f>
        <v>52998171</v>
      </c>
      <c r="H83" s="106">
        <f t="shared" si="128"/>
        <v>0</v>
      </c>
      <c r="I83" s="106">
        <f t="shared" si="128"/>
        <v>0</v>
      </c>
      <c r="J83" s="58">
        <f t="shared" si="128"/>
        <v>12905590</v>
      </c>
      <c r="K83" s="66">
        <f>K79+K80+K81+K82</f>
        <v>22627828</v>
      </c>
      <c r="L83" s="106">
        <f t="shared" si="128"/>
        <v>18924849</v>
      </c>
      <c r="M83" s="106">
        <f t="shared" si="128"/>
        <v>0</v>
      </c>
      <c r="N83" s="106">
        <f t="shared" si="128"/>
        <v>0</v>
      </c>
      <c r="O83" s="58">
        <f t="shared" si="128"/>
        <v>3702979</v>
      </c>
      <c r="P83" s="66">
        <f>P79+P80+P81+P82</f>
        <v>13671244.76</v>
      </c>
      <c r="Q83" s="106">
        <f t="shared" si="128"/>
        <v>6602477.7000000002</v>
      </c>
      <c r="R83" s="106">
        <f t="shared" si="128"/>
        <v>0</v>
      </c>
      <c r="S83" s="106">
        <f t="shared" si="128"/>
        <v>0</v>
      </c>
      <c r="T83" s="58">
        <f t="shared" si="128"/>
        <v>7068767.0600000005</v>
      </c>
      <c r="U83" s="457">
        <f>P83/K83*100</f>
        <v>60.417839308306561</v>
      </c>
      <c r="V83" s="131">
        <v>0</v>
      </c>
      <c r="W83" s="131">
        <v>0</v>
      </c>
      <c r="X83" s="131">
        <v>0</v>
      </c>
      <c r="Y83" s="58">
        <f>T83/O83*100</f>
        <v>190.89406286128008</v>
      </c>
      <c r="Z83" s="457">
        <f>P83/F83*100</f>
        <v>20.744255794445479</v>
      </c>
      <c r="AA83" s="106">
        <f>Q83/G83*100</f>
        <v>12.457935010625178</v>
      </c>
      <c r="AB83" s="40">
        <v>0</v>
      </c>
      <c r="AC83" s="40">
        <v>0</v>
      </c>
      <c r="AD83" s="58">
        <f>T83/J83*100</f>
        <v>54.772908948757873</v>
      </c>
      <c r="AE83" s="19"/>
      <c r="AF83" s="19"/>
      <c r="AG83" s="20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</row>
    <row r="84" spans="1:148" s="89" customFormat="1" ht="16.5" customHeight="1" thickBot="1" x14ac:dyDescent="0.3">
      <c r="A84" s="518" t="s">
        <v>130</v>
      </c>
      <c r="B84" s="519"/>
      <c r="C84" s="519"/>
      <c r="D84" s="519"/>
      <c r="E84" s="512"/>
      <c r="F84" s="512"/>
      <c r="G84" s="512"/>
      <c r="H84" s="512"/>
      <c r="I84" s="512"/>
      <c r="J84" s="512"/>
      <c r="K84" s="512"/>
      <c r="L84" s="512"/>
      <c r="M84" s="512"/>
      <c r="N84" s="512"/>
      <c r="O84" s="512"/>
      <c r="P84" s="512"/>
      <c r="Q84" s="512"/>
      <c r="R84" s="512"/>
      <c r="S84" s="512"/>
      <c r="T84" s="512"/>
      <c r="U84" s="512"/>
      <c r="V84" s="512"/>
      <c r="W84" s="512"/>
      <c r="X84" s="512"/>
      <c r="Y84" s="512"/>
      <c r="Z84" s="512"/>
      <c r="AA84" s="512"/>
      <c r="AB84" s="512"/>
      <c r="AC84" s="512"/>
      <c r="AD84" s="520"/>
      <c r="AE84" s="87"/>
      <c r="AF84" s="87"/>
      <c r="AG84" s="90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  <c r="BD84" s="87"/>
      <c r="BE84" s="87"/>
      <c r="BF84" s="87"/>
      <c r="BG84" s="87"/>
      <c r="BH84" s="87"/>
      <c r="BI84" s="87"/>
      <c r="BJ84" s="87"/>
      <c r="BK84" s="87"/>
      <c r="BL84" s="87"/>
      <c r="BM84" s="87"/>
      <c r="BN84" s="87"/>
      <c r="BO84" s="87"/>
      <c r="BP84" s="87"/>
      <c r="BQ84" s="87"/>
      <c r="BR84" s="87"/>
      <c r="BS84" s="87"/>
      <c r="BT84" s="87"/>
      <c r="BU84" s="87"/>
      <c r="BV84" s="87"/>
      <c r="BW84" s="87"/>
      <c r="BX84" s="87"/>
      <c r="BY84" s="87"/>
      <c r="BZ84" s="87"/>
      <c r="CA84" s="87"/>
      <c r="CB84" s="87"/>
      <c r="CC84" s="87"/>
      <c r="CD84" s="87"/>
      <c r="CE84" s="87"/>
      <c r="CF84" s="87"/>
      <c r="CG84" s="87"/>
      <c r="CH84" s="87"/>
      <c r="CI84" s="87"/>
      <c r="CJ84" s="87"/>
      <c r="CK84" s="87"/>
      <c r="CL84" s="87"/>
      <c r="CM84" s="87"/>
      <c r="CN84" s="87"/>
      <c r="CO84" s="87"/>
      <c r="CP84" s="87"/>
      <c r="CQ84" s="87"/>
      <c r="CR84" s="87"/>
      <c r="CS84" s="87"/>
      <c r="CT84" s="87"/>
      <c r="CU84" s="87"/>
      <c r="CV84" s="87"/>
      <c r="CW84" s="87"/>
      <c r="CX84" s="87"/>
      <c r="CY84" s="87"/>
      <c r="CZ84" s="87"/>
      <c r="DA84" s="87"/>
      <c r="DB84" s="87"/>
      <c r="DC84" s="87"/>
      <c r="DD84" s="87"/>
      <c r="DE84" s="87"/>
      <c r="DF84" s="87"/>
      <c r="DG84" s="87"/>
      <c r="DH84" s="87"/>
      <c r="DI84" s="87"/>
      <c r="DJ84" s="87"/>
      <c r="DK84" s="87"/>
      <c r="DL84" s="87"/>
      <c r="DM84" s="87"/>
      <c r="DN84" s="87"/>
      <c r="DO84" s="87"/>
      <c r="DP84" s="87"/>
      <c r="DQ84" s="87"/>
      <c r="DR84" s="87"/>
      <c r="DS84" s="87"/>
      <c r="DT84" s="87"/>
      <c r="DU84" s="87"/>
      <c r="DV84" s="87"/>
      <c r="DW84" s="87"/>
      <c r="DX84" s="87"/>
      <c r="DY84" s="87"/>
      <c r="DZ84" s="87"/>
      <c r="EA84" s="87"/>
      <c r="EB84" s="87"/>
      <c r="EC84" s="87"/>
      <c r="ED84" s="87"/>
      <c r="EE84" s="87"/>
      <c r="EF84" s="87"/>
      <c r="EG84" s="87"/>
      <c r="EH84" s="87"/>
      <c r="EI84" s="87"/>
      <c r="EJ84" s="87"/>
      <c r="EK84" s="87"/>
      <c r="EL84" s="87"/>
      <c r="EM84" s="87"/>
      <c r="EN84" s="87"/>
      <c r="EO84" s="87"/>
      <c r="EP84" s="87"/>
      <c r="EQ84" s="87"/>
      <c r="ER84" s="87"/>
    </row>
    <row r="85" spans="1:148" s="85" customFormat="1" ht="17.25" customHeight="1" thickBot="1" x14ac:dyDescent="0.3">
      <c r="A85" s="485" t="s">
        <v>21</v>
      </c>
      <c r="B85" s="495" t="s">
        <v>84</v>
      </c>
      <c r="C85" s="496"/>
      <c r="D85" s="497"/>
      <c r="E85" s="35" t="s">
        <v>7</v>
      </c>
      <c r="F85" s="514"/>
      <c r="G85" s="515"/>
      <c r="H85" s="515"/>
      <c r="I85" s="515"/>
      <c r="J85" s="515"/>
      <c r="K85" s="515"/>
      <c r="L85" s="515"/>
      <c r="M85" s="515"/>
      <c r="N85" s="515"/>
      <c r="O85" s="515"/>
      <c r="P85" s="515"/>
      <c r="Q85" s="515"/>
      <c r="R85" s="515"/>
      <c r="S85" s="515"/>
      <c r="T85" s="515"/>
      <c r="U85" s="515"/>
      <c r="V85" s="515"/>
      <c r="W85" s="515"/>
      <c r="X85" s="515"/>
      <c r="Y85" s="515"/>
      <c r="Z85" s="515"/>
      <c r="AA85" s="515"/>
      <c r="AB85" s="515"/>
      <c r="AC85" s="515"/>
      <c r="AD85" s="516"/>
      <c r="AE85" s="84"/>
      <c r="AF85" s="84"/>
      <c r="AG85" s="20"/>
      <c r="AH85" s="84"/>
      <c r="AI85" s="84"/>
      <c r="AJ85" s="84"/>
      <c r="AK85" s="84"/>
      <c r="AL85" s="84"/>
      <c r="AM85" s="84"/>
      <c r="AN85" s="84"/>
      <c r="AO85" s="84"/>
      <c r="AP85" s="84"/>
      <c r="AQ85" s="84"/>
      <c r="AR85" s="84"/>
      <c r="AS85" s="84"/>
      <c r="AT85" s="84"/>
      <c r="AU85" s="84"/>
      <c r="AV85" s="84"/>
      <c r="AW85" s="84"/>
      <c r="AX85" s="84"/>
      <c r="AY85" s="84"/>
      <c r="AZ85" s="84"/>
      <c r="BA85" s="84"/>
      <c r="BB85" s="84"/>
      <c r="BC85" s="84"/>
      <c r="BD85" s="84"/>
      <c r="BE85" s="84"/>
      <c r="BF85" s="84"/>
      <c r="BG85" s="84"/>
      <c r="BH85" s="84"/>
      <c r="BI85" s="84"/>
      <c r="BJ85" s="84"/>
      <c r="BK85" s="84"/>
      <c r="BL85" s="84"/>
      <c r="BM85" s="84"/>
      <c r="BN85" s="84"/>
      <c r="BO85" s="84"/>
      <c r="BP85" s="84"/>
      <c r="BQ85" s="84"/>
      <c r="BR85" s="84"/>
      <c r="BS85" s="84"/>
      <c r="BT85" s="84"/>
      <c r="BU85" s="84"/>
      <c r="BV85" s="84"/>
      <c r="BW85" s="84"/>
      <c r="BX85" s="84"/>
      <c r="BY85" s="84"/>
      <c r="BZ85" s="84"/>
      <c r="CA85" s="84"/>
      <c r="CB85" s="84"/>
      <c r="CC85" s="84"/>
      <c r="CD85" s="84"/>
      <c r="CE85" s="84"/>
      <c r="CF85" s="84"/>
      <c r="CG85" s="84"/>
      <c r="CH85" s="84"/>
      <c r="CI85" s="84"/>
      <c r="CJ85" s="84"/>
      <c r="CK85" s="84"/>
      <c r="CL85" s="84"/>
      <c r="CM85" s="84"/>
      <c r="CN85" s="84"/>
      <c r="CO85" s="84"/>
      <c r="CP85" s="84"/>
      <c r="CQ85" s="84"/>
      <c r="CR85" s="84"/>
      <c r="CS85" s="84"/>
      <c r="CT85" s="84"/>
      <c r="CU85" s="84"/>
      <c r="CV85" s="84"/>
      <c r="CW85" s="84"/>
      <c r="CX85" s="84"/>
      <c r="CY85" s="84"/>
      <c r="CZ85" s="84"/>
      <c r="DA85" s="84"/>
      <c r="DB85" s="84"/>
      <c r="DC85" s="84"/>
      <c r="DD85" s="84"/>
      <c r="DE85" s="84"/>
      <c r="DF85" s="84"/>
      <c r="DG85" s="84"/>
      <c r="DH85" s="84"/>
      <c r="DI85" s="84"/>
      <c r="DJ85" s="84"/>
      <c r="DK85" s="84"/>
      <c r="DL85" s="84"/>
      <c r="DM85" s="84"/>
      <c r="DN85" s="84"/>
      <c r="DO85" s="84"/>
      <c r="DP85" s="84"/>
      <c r="DQ85" s="84"/>
      <c r="DR85" s="84"/>
      <c r="DS85" s="84"/>
      <c r="DT85" s="84"/>
      <c r="DU85" s="84"/>
      <c r="DV85" s="84"/>
      <c r="DW85" s="84"/>
      <c r="DX85" s="84"/>
      <c r="DY85" s="84"/>
      <c r="DZ85" s="84"/>
      <c r="EA85" s="84"/>
      <c r="EB85" s="84"/>
      <c r="EC85" s="84"/>
      <c r="ED85" s="84"/>
      <c r="EE85" s="84"/>
      <c r="EF85" s="84"/>
      <c r="EG85" s="84"/>
      <c r="EH85" s="84"/>
      <c r="EI85" s="84"/>
      <c r="EJ85" s="84"/>
      <c r="EK85" s="84"/>
      <c r="EL85" s="84"/>
      <c r="EM85" s="84"/>
      <c r="EN85" s="84"/>
      <c r="EO85" s="84"/>
      <c r="EP85" s="84"/>
      <c r="EQ85" s="84"/>
      <c r="ER85" s="84"/>
    </row>
    <row r="86" spans="1:148" s="21" customFormat="1" ht="30.75" customHeight="1" x14ac:dyDescent="0.25">
      <c r="A86" s="486"/>
      <c r="B86" s="411" t="s">
        <v>52</v>
      </c>
      <c r="C86" s="22" t="s">
        <v>44</v>
      </c>
      <c r="D86" s="401" t="s">
        <v>9</v>
      </c>
      <c r="E86" s="412" t="s">
        <v>5</v>
      </c>
      <c r="F86" s="340">
        <f t="shared" ref="F86:F90" si="129">G86+H86+I86+J86</f>
        <v>41569000</v>
      </c>
      <c r="G86" s="337">
        <v>0</v>
      </c>
      <c r="H86" s="337">
        <v>0</v>
      </c>
      <c r="I86" s="337">
        <v>0</v>
      </c>
      <c r="J86" s="339">
        <v>41569000</v>
      </c>
      <c r="K86" s="340">
        <f t="shared" ref="K86:K90" si="130">L86+M86+N86+O86</f>
        <v>20807602</v>
      </c>
      <c r="L86" s="337">
        <v>0</v>
      </c>
      <c r="M86" s="337">
        <v>0</v>
      </c>
      <c r="N86" s="337">
        <v>0</v>
      </c>
      <c r="O86" s="338">
        <v>20807602</v>
      </c>
      <c r="P86" s="340">
        <f t="shared" ref="P86:P90" si="131">Q86+R86+S86+T86</f>
        <v>24195251.530000001</v>
      </c>
      <c r="Q86" s="337">
        <v>0</v>
      </c>
      <c r="R86" s="337">
        <v>0</v>
      </c>
      <c r="S86" s="337">
        <v>0</v>
      </c>
      <c r="T86" s="338">
        <v>24195251.530000001</v>
      </c>
      <c r="U86" s="413">
        <f>P86/K86*100</f>
        <v>116.28082625763412</v>
      </c>
      <c r="V86" s="95">
        <v>0</v>
      </c>
      <c r="W86" s="95">
        <v>0</v>
      </c>
      <c r="X86" s="95">
        <v>0</v>
      </c>
      <c r="Y86" s="132">
        <f>T86/O86*100</f>
        <v>116.28082625763412</v>
      </c>
      <c r="Z86" s="350">
        <f t="shared" ref="Z86:AA91" si="132">P86/F86*100</f>
        <v>58.205036277033372</v>
      </c>
      <c r="AA86" s="49">
        <v>0</v>
      </c>
      <c r="AB86" s="222">
        <v>0</v>
      </c>
      <c r="AC86" s="222">
        <v>0</v>
      </c>
      <c r="AD86" s="372">
        <f>T86/J86*100</f>
        <v>58.205036277033372</v>
      </c>
      <c r="AE86" s="19"/>
      <c r="AF86" s="19"/>
      <c r="AG86" s="20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19"/>
      <c r="CP86" s="19"/>
      <c r="CQ86" s="19"/>
      <c r="CR86" s="19"/>
      <c r="CS86" s="19"/>
      <c r="CT86" s="19"/>
      <c r="CU86" s="19"/>
      <c r="CV86" s="19"/>
      <c r="CW86" s="19"/>
      <c r="CX86" s="19"/>
      <c r="CY86" s="19"/>
      <c r="CZ86" s="19"/>
      <c r="DA86" s="19"/>
      <c r="DB86" s="19"/>
      <c r="DC86" s="19"/>
      <c r="DD86" s="19"/>
      <c r="DE86" s="19"/>
      <c r="DF86" s="19"/>
      <c r="DG86" s="19"/>
      <c r="DH86" s="19"/>
      <c r="DI86" s="19"/>
      <c r="DJ86" s="19"/>
      <c r="DK86" s="19"/>
      <c r="DL86" s="19"/>
      <c r="DM86" s="19"/>
      <c r="DN86" s="19"/>
      <c r="DO86" s="19"/>
      <c r="DP86" s="19"/>
      <c r="DQ86" s="19"/>
      <c r="DR86" s="19"/>
      <c r="DS86" s="19"/>
      <c r="DT86" s="19"/>
      <c r="DU86" s="19"/>
      <c r="DV86" s="19"/>
      <c r="DW86" s="19"/>
      <c r="DX86" s="19"/>
      <c r="DY86" s="19"/>
      <c r="DZ86" s="19"/>
      <c r="EA86" s="19"/>
      <c r="EB86" s="19"/>
      <c r="EC86" s="19"/>
      <c r="ED86" s="19"/>
      <c r="EE86" s="19"/>
      <c r="EF86" s="19"/>
      <c r="EG86" s="19"/>
      <c r="EH86" s="19"/>
      <c r="EI86" s="19"/>
      <c r="EJ86" s="19"/>
      <c r="EK86" s="19"/>
      <c r="EL86" s="19"/>
      <c r="EM86" s="19"/>
      <c r="EN86" s="19"/>
      <c r="EO86" s="19"/>
      <c r="EP86" s="19"/>
      <c r="EQ86" s="19"/>
      <c r="ER86" s="19"/>
    </row>
    <row r="87" spans="1:148" s="21" customFormat="1" ht="29.45" customHeight="1" x14ac:dyDescent="0.25">
      <c r="A87" s="486"/>
      <c r="B87" s="63" t="s">
        <v>1</v>
      </c>
      <c r="C87" s="10" t="s">
        <v>46</v>
      </c>
      <c r="D87" s="295" t="s">
        <v>9</v>
      </c>
      <c r="E87" s="133" t="s">
        <v>5</v>
      </c>
      <c r="F87" s="43">
        <f t="shared" si="129"/>
        <v>793000</v>
      </c>
      <c r="G87" s="17">
        <v>0</v>
      </c>
      <c r="H87" s="17">
        <v>0</v>
      </c>
      <c r="I87" s="17">
        <v>0</v>
      </c>
      <c r="J87" s="44">
        <v>793000</v>
      </c>
      <c r="K87" s="43">
        <f t="shared" si="130"/>
        <v>500955</v>
      </c>
      <c r="L87" s="17">
        <v>0</v>
      </c>
      <c r="M87" s="17">
        <v>0</v>
      </c>
      <c r="N87" s="17">
        <v>0</v>
      </c>
      <c r="O87" s="45">
        <v>500955</v>
      </c>
      <c r="P87" s="43">
        <f t="shared" si="131"/>
        <v>610510</v>
      </c>
      <c r="Q87" s="17">
        <v>0</v>
      </c>
      <c r="R87" s="17">
        <v>0</v>
      </c>
      <c r="S87" s="17">
        <v>0</v>
      </c>
      <c r="T87" s="45">
        <v>610510</v>
      </c>
      <c r="U87" s="414">
        <f>P87/K87*100</f>
        <v>121.86922977113713</v>
      </c>
      <c r="V87" s="7">
        <v>0</v>
      </c>
      <c r="W87" s="7">
        <v>0</v>
      </c>
      <c r="X87" s="7">
        <v>0</v>
      </c>
      <c r="Y87" s="4">
        <f>T87/O87*100</f>
        <v>121.86922977113713</v>
      </c>
      <c r="Z87" s="353">
        <f t="shared" si="132"/>
        <v>76.987389659520815</v>
      </c>
      <c r="AA87" s="6">
        <v>0</v>
      </c>
      <c r="AB87" s="6">
        <v>0</v>
      </c>
      <c r="AC87" s="6">
        <v>0</v>
      </c>
      <c r="AD87" s="5">
        <f>T87/J87*100</f>
        <v>76.987389659520815</v>
      </c>
      <c r="AE87" s="19"/>
      <c r="AF87" s="19"/>
      <c r="AG87" s="20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19"/>
      <c r="CP87" s="19"/>
      <c r="CQ87" s="19"/>
      <c r="CR87" s="19"/>
      <c r="CS87" s="19"/>
      <c r="CT87" s="19"/>
      <c r="CU87" s="19"/>
      <c r="CV87" s="19"/>
      <c r="CW87" s="19"/>
      <c r="CX87" s="19"/>
      <c r="CY87" s="19"/>
      <c r="CZ87" s="19"/>
      <c r="DA87" s="19"/>
      <c r="DB87" s="19"/>
      <c r="DC87" s="19"/>
      <c r="DD87" s="19"/>
      <c r="DE87" s="19"/>
      <c r="DF87" s="19"/>
      <c r="DG87" s="19"/>
      <c r="DH87" s="19"/>
      <c r="DI87" s="19"/>
      <c r="DJ87" s="19"/>
      <c r="DK87" s="19"/>
      <c r="DL87" s="19"/>
      <c r="DM87" s="19"/>
      <c r="DN87" s="19"/>
      <c r="DO87" s="19"/>
      <c r="DP87" s="19"/>
      <c r="DQ87" s="19"/>
      <c r="DR87" s="19"/>
      <c r="DS87" s="19"/>
      <c r="DT87" s="19"/>
      <c r="DU87" s="19"/>
      <c r="DV87" s="19"/>
      <c r="DW87" s="19"/>
      <c r="DX87" s="19"/>
      <c r="DY87" s="19"/>
      <c r="DZ87" s="19"/>
      <c r="EA87" s="19"/>
      <c r="EB87" s="19"/>
      <c r="EC87" s="19"/>
      <c r="ED87" s="19"/>
      <c r="EE87" s="19"/>
      <c r="EF87" s="19"/>
      <c r="EG87" s="19"/>
      <c r="EH87" s="19"/>
      <c r="EI87" s="19"/>
      <c r="EJ87" s="19"/>
      <c r="EK87" s="19"/>
      <c r="EL87" s="19"/>
      <c r="EM87" s="19"/>
      <c r="EN87" s="19"/>
      <c r="EO87" s="19"/>
      <c r="EP87" s="19"/>
      <c r="EQ87" s="19"/>
      <c r="ER87" s="19"/>
    </row>
    <row r="88" spans="1:148" s="21" customFormat="1" ht="30.6" hidden="1" customHeight="1" x14ac:dyDescent="0.25">
      <c r="A88" s="486"/>
      <c r="B88" s="63" t="s">
        <v>61</v>
      </c>
      <c r="C88" s="10" t="s">
        <v>43</v>
      </c>
      <c r="D88" s="295" t="s">
        <v>9</v>
      </c>
      <c r="E88" s="133" t="s">
        <v>10</v>
      </c>
      <c r="F88" s="43">
        <f t="shared" si="129"/>
        <v>0</v>
      </c>
      <c r="G88" s="17">
        <v>0</v>
      </c>
      <c r="H88" s="17">
        <v>0</v>
      </c>
      <c r="I88" s="17">
        <v>0</v>
      </c>
      <c r="J88" s="44">
        <v>0</v>
      </c>
      <c r="K88" s="43">
        <f t="shared" si="130"/>
        <v>0</v>
      </c>
      <c r="L88" s="17"/>
      <c r="M88" s="17">
        <v>0</v>
      </c>
      <c r="N88" s="17">
        <v>0</v>
      </c>
      <c r="O88" s="45">
        <v>0</v>
      </c>
      <c r="P88" s="43">
        <f t="shared" si="131"/>
        <v>0</v>
      </c>
      <c r="Q88" s="17">
        <v>0</v>
      </c>
      <c r="R88" s="17">
        <v>0</v>
      </c>
      <c r="S88" s="17">
        <v>0</v>
      </c>
      <c r="T88" s="45">
        <v>0</v>
      </c>
      <c r="U88" s="134">
        <v>0</v>
      </c>
      <c r="V88" s="7">
        <v>0</v>
      </c>
      <c r="W88" s="7">
        <v>0</v>
      </c>
      <c r="X88" s="7">
        <v>0</v>
      </c>
      <c r="Y88" s="7">
        <v>0</v>
      </c>
      <c r="Z88" s="9" t="e">
        <f t="shared" si="132"/>
        <v>#DIV/0!</v>
      </c>
      <c r="AA88" s="6" t="e">
        <f t="shared" si="132"/>
        <v>#DIV/0!</v>
      </c>
      <c r="AB88" s="6">
        <v>0</v>
      </c>
      <c r="AC88" s="6">
        <v>0</v>
      </c>
      <c r="AD88" s="8">
        <v>0</v>
      </c>
      <c r="AE88" s="19"/>
      <c r="AF88" s="19"/>
      <c r="AG88" s="20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19"/>
      <c r="CP88" s="19"/>
      <c r="CQ88" s="19"/>
      <c r="CR88" s="19"/>
      <c r="CS88" s="19"/>
      <c r="CT88" s="19"/>
      <c r="CU88" s="19"/>
      <c r="CV88" s="19"/>
      <c r="CW88" s="19"/>
      <c r="CX88" s="19"/>
      <c r="CY88" s="19"/>
      <c r="CZ88" s="19"/>
      <c r="DA88" s="19"/>
      <c r="DB88" s="19"/>
      <c r="DC88" s="19"/>
      <c r="DD88" s="19"/>
      <c r="DE88" s="19"/>
      <c r="DF88" s="19"/>
      <c r="DG88" s="19"/>
      <c r="DH88" s="19"/>
      <c r="DI88" s="19"/>
      <c r="DJ88" s="19"/>
      <c r="DK88" s="19"/>
      <c r="DL88" s="19"/>
      <c r="DM88" s="19"/>
      <c r="DN88" s="19"/>
      <c r="DO88" s="19"/>
      <c r="DP88" s="19"/>
      <c r="DQ88" s="19"/>
      <c r="DR88" s="19"/>
      <c r="DS88" s="19"/>
      <c r="DT88" s="19"/>
      <c r="DU88" s="19"/>
      <c r="DV88" s="19"/>
      <c r="DW88" s="19"/>
      <c r="DX88" s="19"/>
      <c r="DY88" s="19"/>
      <c r="DZ88" s="19"/>
      <c r="EA88" s="19"/>
      <c r="EB88" s="19"/>
      <c r="EC88" s="19"/>
      <c r="ED88" s="19"/>
      <c r="EE88" s="19"/>
      <c r="EF88" s="19"/>
      <c r="EG88" s="19"/>
      <c r="EH88" s="19"/>
      <c r="EI88" s="19"/>
      <c r="EJ88" s="19"/>
      <c r="EK88" s="19"/>
      <c r="EL88" s="19"/>
      <c r="EM88" s="19"/>
      <c r="EN88" s="19"/>
      <c r="EO88" s="19"/>
      <c r="EP88" s="19"/>
      <c r="EQ88" s="19"/>
      <c r="ER88" s="19"/>
    </row>
    <row r="89" spans="1:148" s="21" customFormat="1" ht="41.25" customHeight="1" x14ac:dyDescent="0.25">
      <c r="A89" s="486"/>
      <c r="B89" s="63" t="s">
        <v>60</v>
      </c>
      <c r="C89" s="10" t="s">
        <v>38</v>
      </c>
      <c r="D89" s="295" t="s">
        <v>9</v>
      </c>
      <c r="E89" s="133" t="s">
        <v>10</v>
      </c>
      <c r="F89" s="43">
        <f t="shared" si="129"/>
        <v>6353600</v>
      </c>
      <c r="G89" s="17">
        <v>6353600</v>
      </c>
      <c r="H89" s="17">
        <v>0</v>
      </c>
      <c r="I89" s="17">
        <v>0</v>
      </c>
      <c r="J89" s="44">
        <v>0</v>
      </c>
      <c r="K89" s="43">
        <f t="shared" si="130"/>
        <v>3015400</v>
      </c>
      <c r="L89" s="17">
        <v>3015400</v>
      </c>
      <c r="M89" s="17">
        <v>0</v>
      </c>
      <c r="N89" s="17">
        <v>0</v>
      </c>
      <c r="O89" s="45">
        <v>0</v>
      </c>
      <c r="P89" s="43">
        <f t="shared" si="131"/>
        <v>3370537.83</v>
      </c>
      <c r="Q89" s="17">
        <v>3370537.83</v>
      </c>
      <c r="R89" s="17">
        <v>0</v>
      </c>
      <c r="S89" s="17">
        <v>0</v>
      </c>
      <c r="T89" s="45">
        <v>0</v>
      </c>
      <c r="U89" s="414">
        <f>P89/K89*100</f>
        <v>111.77746998739802</v>
      </c>
      <c r="V89" s="4">
        <f>Q89/L89*100</f>
        <v>111.77746998739802</v>
      </c>
      <c r="W89" s="7">
        <v>0</v>
      </c>
      <c r="X89" s="7">
        <v>0</v>
      </c>
      <c r="Y89" s="7">
        <v>0</v>
      </c>
      <c r="Z89" s="353">
        <f t="shared" si="132"/>
        <v>53.049260734072021</v>
      </c>
      <c r="AA89" s="2">
        <f t="shared" si="132"/>
        <v>53.049260734072021</v>
      </c>
      <c r="AB89" s="6">
        <v>0</v>
      </c>
      <c r="AC89" s="6">
        <v>0</v>
      </c>
      <c r="AD89" s="8">
        <v>0</v>
      </c>
      <c r="AE89" s="19"/>
      <c r="AF89" s="19"/>
      <c r="AG89" s="20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  <c r="CQ89" s="19"/>
      <c r="CR89" s="19"/>
      <c r="CS89" s="19"/>
      <c r="CT89" s="19"/>
      <c r="CU89" s="19"/>
      <c r="CV89" s="19"/>
      <c r="CW89" s="19"/>
      <c r="CX89" s="19"/>
      <c r="CY89" s="19"/>
      <c r="CZ89" s="19"/>
      <c r="DA89" s="19"/>
      <c r="DB89" s="19"/>
      <c r="DC89" s="19"/>
      <c r="DD89" s="19"/>
      <c r="DE89" s="19"/>
      <c r="DF89" s="19"/>
      <c r="DG89" s="19"/>
      <c r="DH89" s="19"/>
      <c r="DI89" s="19"/>
      <c r="DJ89" s="19"/>
      <c r="DK89" s="19"/>
      <c r="DL89" s="19"/>
      <c r="DM89" s="19"/>
      <c r="DN89" s="19"/>
      <c r="DO89" s="19"/>
      <c r="DP89" s="19"/>
      <c r="DQ89" s="19"/>
      <c r="DR89" s="19"/>
      <c r="DS89" s="19"/>
      <c r="DT89" s="19"/>
      <c r="DU89" s="19"/>
      <c r="DV89" s="19"/>
      <c r="DW89" s="19"/>
      <c r="DX89" s="19"/>
      <c r="DY89" s="19"/>
      <c r="DZ89" s="19"/>
      <c r="EA89" s="19"/>
      <c r="EB89" s="19"/>
      <c r="EC89" s="19"/>
      <c r="ED89" s="19"/>
      <c r="EE89" s="19"/>
      <c r="EF89" s="19"/>
      <c r="EG89" s="19"/>
      <c r="EH89" s="19"/>
      <c r="EI89" s="19"/>
      <c r="EJ89" s="19"/>
      <c r="EK89" s="19"/>
      <c r="EL89" s="19"/>
      <c r="EM89" s="19"/>
      <c r="EN89" s="19"/>
      <c r="EO89" s="19"/>
      <c r="EP89" s="19"/>
      <c r="EQ89" s="19"/>
      <c r="ER89" s="19"/>
    </row>
    <row r="90" spans="1:148" s="21" customFormat="1" ht="29.45" customHeight="1" x14ac:dyDescent="0.25">
      <c r="A90" s="486"/>
      <c r="B90" s="63" t="s">
        <v>79</v>
      </c>
      <c r="C90" s="10" t="s">
        <v>42</v>
      </c>
      <c r="D90" s="295" t="s">
        <v>9</v>
      </c>
      <c r="E90" s="133" t="s">
        <v>5</v>
      </c>
      <c r="F90" s="43">
        <f t="shared" si="129"/>
        <v>17483000</v>
      </c>
      <c r="G90" s="17">
        <v>0</v>
      </c>
      <c r="H90" s="17">
        <v>0</v>
      </c>
      <c r="I90" s="17">
        <v>0</v>
      </c>
      <c r="J90" s="44">
        <v>17483000</v>
      </c>
      <c r="K90" s="43">
        <f t="shared" si="130"/>
        <v>9232800</v>
      </c>
      <c r="L90" s="17">
        <v>0</v>
      </c>
      <c r="M90" s="17">
        <v>0</v>
      </c>
      <c r="N90" s="17">
        <v>0</v>
      </c>
      <c r="O90" s="45">
        <v>9232800</v>
      </c>
      <c r="P90" s="43">
        <f t="shared" si="131"/>
        <v>11620338.91</v>
      </c>
      <c r="Q90" s="17">
        <v>0</v>
      </c>
      <c r="R90" s="17">
        <v>0</v>
      </c>
      <c r="S90" s="17">
        <v>0</v>
      </c>
      <c r="T90" s="45">
        <v>11620338.91</v>
      </c>
      <c r="U90" s="414">
        <f>P90/K90*100</f>
        <v>125.85931580885538</v>
      </c>
      <c r="V90" s="7">
        <v>0</v>
      </c>
      <c r="W90" s="7">
        <v>0</v>
      </c>
      <c r="X90" s="6">
        <v>0</v>
      </c>
      <c r="Y90" s="4">
        <f>T90/O90*100</f>
        <v>125.85931580885538</v>
      </c>
      <c r="Z90" s="353">
        <f t="shared" si="132"/>
        <v>66.466504089687135</v>
      </c>
      <c r="AA90" s="6">
        <v>0</v>
      </c>
      <c r="AB90" s="6">
        <v>0</v>
      </c>
      <c r="AC90" s="6">
        <v>0</v>
      </c>
      <c r="AD90" s="5">
        <f>T90/J90*100</f>
        <v>66.466504089687135</v>
      </c>
      <c r="AE90" s="19"/>
      <c r="AF90" s="19"/>
      <c r="AG90" s="20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19"/>
      <c r="CP90" s="19"/>
      <c r="CQ90" s="19"/>
      <c r="CR90" s="19"/>
      <c r="CS90" s="19"/>
      <c r="CT90" s="19"/>
      <c r="CU90" s="19"/>
      <c r="CV90" s="19"/>
      <c r="CW90" s="19"/>
      <c r="CX90" s="19"/>
      <c r="CY90" s="19"/>
      <c r="CZ90" s="19"/>
      <c r="DA90" s="19"/>
      <c r="DB90" s="19"/>
      <c r="DC90" s="19"/>
      <c r="DD90" s="19"/>
      <c r="DE90" s="19"/>
      <c r="DF90" s="19"/>
      <c r="DG90" s="19"/>
      <c r="DH90" s="19"/>
      <c r="DI90" s="19"/>
      <c r="DJ90" s="19"/>
      <c r="DK90" s="19"/>
      <c r="DL90" s="19"/>
      <c r="DM90" s="19"/>
      <c r="DN90" s="19"/>
      <c r="DO90" s="19"/>
      <c r="DP90" s="19"/>
      <c r="DQ90" s="19"/>
      <c r="DR90" s="19"/>
      <c r="DS90" s="19"/>
      <c r="DT90" s="19"/>
      <c r="DU90" s="19"/>
      <c r="DV90" s="19"/>
      <c r="DW90" s="19"/>
      <c r="DX90" s="19"/>
      <c r="DY90" s="19"/>
      <c r="DZ90" s="19"/>
      <c r="EA90" s="19"/>
      <c r="EB90" s="19"/>
      <c r="EC90" s="19"/>
      <c r="ED90" s="19"/>
      <c r="EE90" s="19"/>
      <c r="EF90" s="19"/>
      <c r="EG90" s="19"/>
      <c r="EH90" s="19"/>
      <c r="EI90" s="19"/>
      <c r="EJ90" s="19"/>
      <c r="EK90" s="19"/>
      <c r="EL90" s="19"/>
      <c r="EM90" s="19"/>
      <c r="EN90" s="19"/>
      <c r="EO90" s="19"/>
      <c r="EP90" s="19"/>
      <c r="EQ90" s="19"/>
      <c r="ER90" s="19"/>
    </row>
    <row r="91" spans="1:148" s="436" customFormat="1" ht="36" customHeight="1" thickBot="1" x14ac:dyDescent="0.3">
      <c r="A91" s="487"/>
      <c r="B91" s="415" t="s">
        <v>30</v>
      </c>
      <c r="C91" s="416"/>
      <c r="D91" s="417" t="s">
        <v>9</v>
      </c>
      <c r="E91" s="418" t="s">
        <v>11</v>
      </c>
      <c r="F91" s="419">
        <f>G91+H91+I91+J91</f>
        <v>23124.94</v>
      </c>
      <c r="G91" s="420">
        <v>0</v>
      </c>
      <c r="H91" s="420">
        <v>0</v>
      </c>
      <c r="I91" s="421">
        <v>23124.94</v>
      </c>
      <c r="J91" s="422">
        <v>0</v>
      </c>
      <c r="K91" s="423">
        <f>L91+M91+N91+O91</f>
        <v>23124.94</v>
      </c>
      <c r="L91" s="424">
        <v>0</v>
      </c>
      <c r="M91" s="424">
        <v>0</v>
      </c>
      <c r="N91" s="421">
        <v>23124.94</v>
      </c>
      <c r="O91" s="425">
        <v>0</v>
      </c>
      <c r="P91" s="426">
        <f>Q91+R91+S91+T91</f>
        <v>23124.94</v>
      </c>
      <c r="Q91" s="420">
        <v>0</v>
      </c>
      <c r="R91" s="420">
        <v>0</v>
      </c>
      <c r="S91" s="421">
        <v>23124.94</v>
      </c>
      <c r="T91" s="427">
        <v>0</v>
      </c>
      <c r="U91" s="428">
        <f>P91/K91*100</f>
        <v>100</v>
      </c>
      <c r="V91" s="429">
        <v>0</v>
      </c>
      <c r="W91" s="429">
        <v>0</v>
      </c>
      <c r="X91" s="430">
        <f>S91/N91*100</f>
        <v>100</v>
      </c>
      <c r="Y91" s="430">
        <v>0</v>
      </c>
      <c r="Z91" s="369">
        <f t="shared" si="132"/>
        <v>100</v>
      </c>
      <c r="AA91" s="431">
        <v>0</v>
      </c>
      <c r="AB91" s="432">
        <v>0</v>
      </c>
      <c r="AC91" s="433">
        <f>S91/I91*100</f>
        <v>100</v>
      </c>
      <c r="AD91" s="434">
        <v>0</v>
      </c>
      <c r="AE91" s="595"/>
      <c r="AF91" s="595"/>
      <c r="AG91" s="595"/>
      <c r="AH91" s="435"/>
      <c r="AI91" s="435"/>
      <c r="AJ91" s="435"/>
      <c r="AK91" s="435"/>
      <c r="AL91" s="435"/>
      <c r="AM91" s="435"/>
      <c r="AN91" s="435"/>
      <c r="AO91" s="435"/>
      <c r="AP91" s="435"/>
      <c r="AQ91" s="435"/>
      <c r="AR91" s="435"/>
      <c r="AS91" s="435"/>
      <c r="AT91" s="435"/>
      <c r="AU91" s="435"/>
      <c r="AV91" s="435"/>
      <c r="AW91" s="435"/>
      <c r="AX91" s="435"/>
      <c r="AY91" s="435"/>
      <c r="AZ91" s="435"/>
      <c r="BA91" s="435"/>
      <c r="BB91" s="435"/>
      <c r="BC91" s="435"/>
      <c r="BD91" s="435"/>
      <c r="BE91" s="435"/>
      <c r="BF91" s="435"/>
      <c r="BG91" s="435"/>
      <c r="BH91" s="435"/>
      <c r="BI91" s="435"/>
      <c r="BJ91" s="435"/>
      <c r="BK91" s="435"/>
      <c r="BL91" s="435"/>
      <c r="BM91" s="435"/>
      <c r="BN91" s="435"/>
      <c r="BO91" s="435"/>
      <c r="BP91" s="435"/>
      <c r="BQ91" s="435"/>
      <c r="BR91" s="435"/>
      <c r="BS91" s="435"/>
      <c r="BT91" s="435"/>
      <c r="BU91" s="435"/>
      <c r="BV91" s="435"/>
      <c r="BW91" s="435"/>
      <c r="BX91" s="435"/>
      <c r="BY91" s="435"/>
      <c r="BZ91" s="435"/>
      <c r="CA91" s="435"/>
      <c r="CB91" s="435"/>
      <c r="CC91" s="435"/>
      <c r="CD91" s="435"/>
      <c r="CE91" s="435"/>
      <c r="CF91" s="435"/>
      <c r="CG91" s="435"/>
      <c r="CH91" s="435"/>
      <c r="CI91" s="435"/>
      <c r="CJ91" s="435"/>
      <c r="CK91" s="435"/>
      <c r="CL91" s="435"/>
      <c r="CM91" s="435"/>
      <c r="CN91" s="435"/>
      <c r="CO91" s="435"/>
      <c r="CP91" s="435"/>
      <c r="CQ91" s="435"/>
      <c r="CR91" s="435"/>
      <c r="CS91" s="435"/>
      <c r="CT91" s="435"/>
      <c r="CU91" s="435"/>
      <c r="CV91" s="435"/>
      <c r="CW91" s="435"/>
      <c r="CX91" s="435"/>
      <c r="CY91" s="435"/>
      <c r="CZ91" s="435"/>
      <c r="DA91" s="435"/>
      <c r="DB91" s="435"/>
      <c r="DC91" s="435"/>
      <c r="DD91" s="435"/>
      <c r="DE91" s="435"/>
      <c r="DF91" s="435"/>
      <c r="DG91" s="435"/>
      <c r="DH91" s="435"/>
      <c r="DI91" s="435"/>
      <c r="DJ91" s="435"/>
      <c r="DK91" s="435"/>
      <c r="DL91" s="435"/>
      <c r="DM91" s="435"/>
      <c r="DN91" s="435"/>
      <c r="DO91" s="435"/>
      <c r="DP91" s="435"/>
      <c r="DQ91" s="435"/>
      <c r="DR91" s="435"/>
      <c r="DS91" s="435"/>
      <c r="DT91" s="435"/>
      <c r="DU91" s="435"/>
      <c r="DV91" s="435"/>
      <c r="DW91" s="435"/>
      <c r="DX91" s="435"/>
      <c r="DY91" s="435"/>
      <c r="DZ91" s="435"/>
      <c r="EA91" s="435"/>
      <c r="EB91" s="435"/>
      <c r="EC91" s="435"/>
      <c r="ED91" s="435"/>
      <c r="EE91" s="435"/>
      <c r="EF91" s="435"/>
      <c r="EG91" s="435"/>
      <c r="EH91" s="435"/>
      <c r="EI91" s="435"/>
      <c r="EJ91" s="435"/>
      <c r="EK91" s="435"/>
      <c r="EL91" s="435"/>
      <c r="EM91" s="435"/>
      <c r="EN91" s="435"/>
      <c r="EO91" s="435"/>
      <c r="EP91" s="435"/>
      <c r="EQ91" s="435"/>
      <c r="ER91" s="435"/>
    </row>
    <row r="92" spans="1:148" s="139" customFormat="1" ht="17.25" customHeight="1" thickBot="1" x14ac:dyDescent="0.3">
      <c r="A92" s="469"/>
      <c r="B92" s="527" t="s">
        <v>131</v>
      </c>
      <c r="C92" s="528"/>
      <c r="D92" s="529"/>
      <c r="E92" s="471"/>
      <c r="F92" s="467">
        <f>F86+F87+F88+F89+F90+F91</f>
        <v>66221724.939999998</v>
      </c>
      <c r="G92" s="106">
        <f t="shared" ref="G92:T92" si="133">G86+G87+G88+G89+G90+G91</f>
        <v>6353600</v>
      </c>
      <c r="H92" s="36">
        <f t="shared" si="133"/>
        <v>0</v>
      </c>
      <c r="I92" s="36">
        <f t="shared" si="133"/>
        <v>23124.94</v>
      </c>
      <c r="J92" s="58">
        <f t="shared" si="133"/>
        <v>59845000</v>
      </c>
      <c r="K92" s="467">
        <f>K86+K87+K88+K89+K90+K91</f>
        <v>33579881.939999998</v>
      </c>
      <c r="L92" s="106">
        <f t="shared" si="133"/>
        <v>3015400</v>
      </c>
      <c r="M92" s="36">
        <f t="shared" si="133"/>
        <v>0</v>
      </c>
      <c r="N92" s="36">
        <f t="shared" si="133"/>
        <v>23124.94</v>
      </c>
      <c r="O92" s="58">
        <f t="shared" si="133"/>
        <v>30541357</v>
      </c>
      <c r="P92" s="467">
        <f>P86+P87+P88+P89+P90+P91</f>
        <v>39819763.209999993</v>
      </c>
      <c r="Q92" s="106">
        <f t="shared" si="133"/>
        <v>3370537.83</v>
      </c>
      <c r="R92" s="36">
        <f t="shared" si="133"/>
        <v>0</v>
      </c>
      <c r="S92" s="36">
        <f t="shared" si="133"/>
        <v>23124.94</v>
      </c>
      <c r="T92" s="58">
        <f t="shared" si="133"/>
        <v>36426100.439999998</v>
      </c>
      <c r="U92" s="457">
        <f>P92/K92*100</f>
        <v>118.5822013345649</v>
      </c>
      <c r="V92" s="36">
        <f>Q92/L92*100</f>
        <v>111.77746998739802</v>
      </c>
      <c r="W92" s="36">
        <v>0</v>
      </c>
      <c r="X92" s="36">
        <f t="shared" ref="X92" si="134">S92/N92*100</f>
        <v>100</v>
      </c>
      <c r="Y92" s="58">
        <f>T92/O92*100</f>
        <v>119.26811385623762</v>
      </c>
      <c r="Z92" s="457">
        <f>P92/F92*100</f>
        <v>60.130966455613432</v>
      </c>
      <c r="AA92" s="249">
        <f>Q92/G92*100</f>
        <v>53.049260734072021</v>
      </c>
      <c r="AB92" s="131">
        <v>0</v>
      </c>
      <c r="AC92" s="136">
        <f>S92/I92*100</f>
        <v>100</v>
      </c>
      <c r="AD92" s="58">
        <f>T92/J92*100</f>
        <v>60.86740820452836</v>
      </c>
      <c r="AE92" s="137"/>
      <c r="AF92" s="137"/>
      <c r="AG92" s="138"/>
      <c r="AH92" s="137"/>
      <c r="AI92" s="137"/>
      <c r="AJ92" s="137"/>
      <c r="AK92" s="137"/>
      <c r="AL92" s="137"/>
      <c r="AM92" s="137"/>
      <c r="AN92" s="137"/>
      <c r="AO92" s="137"/>
      <c r="AP92" s="137"/>
      <c r="AQ92" s="137"/>
      <c r="AR92" s="137"/>
      <c r="AS92" s="137"/>
      <c r="AT92" s="137"/>
      <c r="AU92" s="137"/>
      <c r="AV92" s="137"/>
      <c r="AW92" s="137"/>
      <c r="AX92" s="137"/>
      <c r="AY92" s="137"/>
      <c r="AZ92" s="137"/>
      <c r="BA92" s="137"/>
      <c r="BB92" s="137"/>
      <c r="BC92" s="137"/>
      <c r="BD92" s="137"/>
      <c r="BE92" s="137"/>
      <c r="BF92" s="137"/>
      <c r="BG92" s="137"/>
      <c r="BH92" s="137"/>
      <c r="BI92" s="137"/>
      <c r="BJ92" s="137"/>
      <c r="BK92" s="137"/>
      <c r="BL92" s="137"/>
      <c r="BM92" s="137"/>
      <c r="BN92" s="137"/>
      <c r="BO92" s="137"/>
      <c r="BP92" s="137"/>
      <c r="BQ92" s="137"/>
      <c r="BR92" s="137"/>
      <c r="BS92" s="137"/>
      <c r="BT92" s="137"/>
      <c r="BU92" s="137"/>
      <c r="BV92" s="137"/>
      <c r="BW92" s="137"/>
      <c r="BX92" s="137"/>
      <c r="BY92" s="137"/>
      <c r="BZ92" s="137"/>
      <c r="CA92" s="137"/>
      <c r="CB92" s="137"/>
      <c r="CC92" s="137"/>
      <c r="CD92" s="137"/>
      <c r="CE92" s="137"/>
      <c r="CF92" s="137"/>
      <c r="CG92" s="137"/>
      <c r="CH92" s="137"/>
      <c r="CI92" s="137"/>
      <c r="CJ92" s="137"/>
      <c r="CK92" s="137"/>
      <c r="CL92" s="137"/>
      <c r="CM92" s="137"/>
      <c r="CN92" s="137"/>
      <c r="CO92" s="137"/>
      <c r="CP92" s="137"/>
      <c r="CQ92" s="137"/>
      <c r="CR92" s="137"/>
      <c r="CS92" s="137"/>
      <c r="CT92" s="137"/>
      <c r="CU92" s="137"/>
      <c r="CV92" s="137"/>
      <c r="CW92" s="137"/>
      <c r="CX92" s="137"/>
      <c r="CY92" s="137"/>
      <c r="CZ92" s="137"/>
      <c r="DA92" s="137"/>
      <c r="DB92" s="137"/>
      <c r="DC92" s="137"/>
      <c r="DD92" s="137"/>
      <c r="DE92" s="137"/>
      <c r="DF92" s="137"/>
      <c r="DG92" s="137"/>
      <c r="DH92" s="137"/>
      <c r="DI92" s="137"/>
      <c r="DJ92" s="137"/>
      <c r="DK92" s="137"/>
      <c r="DL92" s="137"/>
      <c r="DM92" s="137"/>
      <c r="DN92" s="137"/>
      <c r="DO92" s="137"/>
      <c r="DP92" s="137"/>
      <c r="DQ92" s="137"/>
      <c r="DR92" s="137"/>
      <c r="DS92" s="137"/>
      <c r="DT92" s="137"/>
      <c r="DU92" s="137"/>
      <c r="DV92" s="137"/>
      <c r="DW92" s="137"/>
      <c r="DX92" s="137"/>
      <c r="DY92" s="137"/>
      <c r="DZ92" s="137"/>
      <c r="EA92" s="137"/>
      <c r="EB92" s="137"/>
      <c r="EC92" s="137"/>
      <c r="ED92" s="137"/>
      <c r="EE92" s="137"/>
      <c r="EF92" s="137"/>
      <c r="EG92" s="137"/>
      <c r="EH92" s="137"/>
      <c r="EI92" s="137"/>
      <c r="EJ92" s="137"/>
      <c r="EK92" s="137"/>
      <c r="EL92" s="137"/>
      <c r="EM92" s="137"/>
      <c r="EN92" s="137"/>
      <c r="EO92" s="137"/>
      <c r="EP92" s="137"/>
      <c r="EQ92" s="137"/>
      <c r="ER92" s="137"/>
    </row>
    <row r="93" spans="1:148" s="85" customFormat="1" ht="45" customHeight="1" thickBot="1" x14ac:dyDescent="0.3">
      <c r="A93" s="485" t="s">
        <v>93</v>
      </c>
      <c r="B93" s="530" t="s">
        <v>126</v>
      </c>
      <c r="C93" s="531"/>
      <c r="D93" s="532"/>
      <c r="E93" s="292" t="s">
        <v>7</v>
      </c>
      <c r="F93" s="514"/>
      <c r="G93" s="515"/>
      <c r="H93" s="515"/>
      <c r="I93" s="515"/>
      <c r="J93" s="515"/>
      <c r="K93" s="515"/>
      <c r="L93" s="515"/>
      <c r="M93" s="515"/>
      <c r="N93" s="515"/>
      <c r="O93" s="515"/>
      <c r="P93" s="515"/>
      <c r="Q93" s="515"/>
      <c r="R93" s="515"/>
      <c r="S93" s="515"/>
      <c r="T93" s="515"/>
      <c r="U93" s="515"/>
      <c r="V93" s="515"/>
      <c r="W93" s="515"/>
      <c r="X93" s="515"/>
      <c r="Y93" s="515"/>
      <c r="Z93" s="515"/>
      <c r="AA93" s="515"/>
      <c r="AB93" s="515"/>
      <c r="AC93" s="515"/>
      <c r="AD93" s="516"/>
      <c r="AE93" s="140"/>
      <c r="AF93" s="140"/>
      <c r="AG93" s="140"/>
      <c r="AH93" s="140"/>
      <c r="AI93" s="84"/>
      <c r="AJ93" s="84"/>
      <c r="AK93" s="84"/>
      <c r="AL93" s="84"/>
      <c r="AM93" s="84"/>
      <c r="AN93" s="84"/>
      <c r="AO93" s="84"/>
      <c r="AP93" s="84"/>
      <c r="AQ93" s="84"/>
      <c r="AR93" s="84"/>
      <c r="AS93" s="84"/>
      <c r="AT93" s="84"/>
      <c r="AU93" s="84"/>
      <c r="AV93" s="84"/>
      <c r="AW93" s="84"/>
      <c r="AX93" s="84"/>
      <c r="AY93" s="84"/>
      <c r="AZ93" s="84"/>
      <c r="BA93" s="84"/>
      <c r="BB93" s="84"/>
      <c r="BC93" s="84"/>
      <c r="BD93" s="84"/>
      <c r="BE93" s="84"/>
      <c r="BF93" s="84"/>
      <c r="BG93" s="84"/>
      <c r="BH93" s="84"/>
      <c r="BI93" s="84"/>
      <c r="BJ93" s="84"/>
      <c r="BK93" s="84"/>
      <c r="BL93" s="84"/>
      <c r="BM93" s="84"/>
      <c r="BN93" s="84"/>
      <c r="BO93" s="84"/>
      <c r="BP93" s="84"/>
      <c r="BQ93" s="84"/>
      <c r="BR93" s="84"/>
      <c r="BS93" s="84"/>
      <c r="BT93" s="84"/>
      <c r="BU93" s="84"/>
      <c r="BV93" s="84"/>
      <c r="BW93" s="84"/>
      <c r="BX93" s="84"/>
      <c r="BY93" s="84"/>
      <c r="BZ93" s="84"/>
      <c r="CA93" s="84"/>
      <c r="CB93" s="84"/>
      <c r="CC93" s="84"/>
      <c r="CD93" s="84"/>
      <c r="CE93" s="84"/>
      <c r="CF93" s="84"/>
      <c r="CG93" s="84"/>
      <c r="CH93" s="84"/>
      <c r="CI93" s="84"/>
      <c r="CJ93" s="84"/>
      <c r="CK93" s="84"/>
      <c r="CL93" s="84"/>
      <c r="CM93" s="84"/>
      <c r="CN93" s="84"/>
      <c r="CO93" s="84"/>
      <c r="CP93" s="84"/>
      <c r="CQ93" s="84"/>
      <c r="CR93" s="84"/>
      <c r="CS93" s="84"/>
      <c r="CT93" s="84"/>
      <c r="CU93" s="84"/>
      <c r="CV93" s="84"/>
      <c r="CW93" s="84"/>
      <c r="CX93" s="84"/>
      <c r="CY93" s="84"/>
      <c r="CZ93" s="84"/>
      <c r="DA93" s="84"/>
      <c r="DB93" s="84"/>
      <c r="DC93" s="84"/>
      <c r="DD93" s="84"/>
      <c r="DE93" s="84"/>
      <c r="DF93" s="84"/>
      <c r="DG93" s="84"/>
      <c r="DH93" s="84"/>
      <c r="DI93" s="84"/>
      <c r="DJ93" s="84"/>
      <c r="DK93" s="84"/>
      <c r="DL93" s="84"/>
      <c r="DM93" s="84"/>
      <c r="DN93" s="84"/>
      <c r="DO93" s="84"/>
      <c r="DP93" s="84"/>
      <c r="DQ93" s="84"/>
      <c r="DR93" s="84"/>
      <c r="DS93" s="84"/>
      <c r="DT93" s="84"/>
      <c r="DU93" s="84"/>
      <c r="DV93" s="84"/>
      <c r="DW93" s="84"/>
      <c r="DX93" s="84"/>
      <c r="DY93" s="84"/>
      <c r="DZ93" s="84"/>
      <c r="EA93" s="84"/>
      <c r="EB93" s="84"/>
      <c r="EC93" s="84"/>
      <c r="ED93" s="84"/>
      <c r="EE93" s="84"/>
      <c r="EF93" s="84"/>
      <c r="EG93" s="84"/>
      <c r="EH93" s="84"/>
      <c r="EI93" s="84"/>
      <c r="EJ93" s="84"/>
      <c r="EK93" s="84"/>
      <c r="EL93" s="84"/>
      <c r="EM93" s="84"/>
      <c r="EN93" s="84"/>
      <c r="EO93" s="84"/>
      <c r="EP93" s="84"/>
      <c r="EQ93" s="84"/>
      <c r="ER93" s="84"/>
    </row>
    <row r="94" spans="1:148" s="21" customFormat="1" ht="30.75" customHeight="1" thickBot="1" x14ac:dyDescent="0.3">
      <c r="A94" s="487"/>
      <c r="B94" s="405" t="s">
        <v>0</v>
      </c>
      <c r="C94" s="343" t="s">
        <v>94</v>
      </c>
      <c r="D94" s="459" t="s">
        <v>9</v>
      </c>
      <c r="E94" s="437" t="s">
        <v>5</v>
      </c>
      <c r="F94" s="214">
        <f t="shared" ref="F94" si="135">G94+H94+I94+J94</f>
        <v>36000</v>
      </c>
      <c r="G94" s="27">
        <v>0</v>
      </c>
      <c r="H94" s="27">
        <v>0</v>
      </c>
      <c r="I94" s="27">
        <v>0</v>
      </c>
      <c r="J94" s="438">
        <v>36000</v>
      </c>
      <c r="K94" s="439">
        <f t="shared" ref="K94" si="136">L94+M94+N94+O94</f>
        <v>12000</v>
      </c>
      <c r="L94" s="440">
        <v>0</v>
      </c>
      <c r="M94" s="440">
        <v>0</v>
      </c>
      <c r="N94" s="440">
        <v>0</v>
      </c>
      <c r="O94" s="441">
        <v>12000</v>
      </c>
      <c r="P94" s="340">
        <f t="shared" ref="P94" si="137">Q94+R94+S94+T94</f>
        <v>12000</v>
      </c>
      <c r="Q94" s="337">
        <v>0</v>
      </c>
      <c r="R94" s="337">
        <v>0</v>
      </c>
      <c r="S94" s="337">
        <v>0</v>
      </c>
      <c r="T94" s="338">
        <v>12000</v>
      </c>
      <c r="U94" s="60">
        <f>P94/K94*100</f>
        <v>100</v>
      </c>
      <c r="V94" s="61">
        <v>0</v>
      </c>
      <c r="W94" s="61">
        <v>0</v>
      </c>
      <c r="X94" s="61">
        <v>0</v>
      </c>
      <c r="Y94" s="54">
        <f>T94/O94*100</f>
        <v>100</v>
      </c>
      <c r="Z94" s="394">
        <f>P94/F94*100</f>
        <v>33.333333333333329</v>
      </c>
      <c r="AA94" s="30">
        <v>0</v>
      </c>
      <c r="AB94" s="30">
        <v>0</v>
      </c>
      <c r="AC94" s="227">
        <v>0</v>
      </c>
      <c r="AD94" s="393">
        <f>T94/J94*100</f>
        <v>33.333333333333329</v>
      </c>
      <c r="AE94" s="442"/>
      <c r="AF94" s="19"/>
      <c r="AG94" s="20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19"/>
      <c r="CP94" s="19"/>
      <c r="CQ94" s="19"/>
      <c r="CR94" s="19"/>
      <c r="CS94" s="19"/>
      <c r="CT94" s="19"/>
      <c r="CU94" s="19"/>
      <c r="CV94" s="19"/>
      <c r="CW94" s="19"/>
      <c r="CX94" s="19"/>
      <c r="CY94" s="19"/>
      <c r="CZ94" s="19"/>
      <c r="DA94" s="19"/>
      <c r="DB94" s="19"/>
      <c r="DC94" s="19"/>
      <c r="DD94" s="19"/>
      <c r="DE94" s="19"/>
      <c r="DF94" s="19"/>
      <c r="DG94" s="19"/>
      <c r="DH94" s="19"/>
      <c r="DI94" s="19"/>
      <c r="DJ94" s="19"/>
      <c r="DK94" s="19"/>
      <c r="DL94" s="19"/>
      <c r="DM94" s="19"/>
      <c r="DN94" s="19"/>
      <c r="DO94" s="19"/>
      <c r="DP94" s="19"/>
      <c r="DQ94" s="19"/>
      <c r="DR94" s="19"/>
      <c r="DS94" s="19"/>
      <c r="DT94" s="19"/>
      <c r="DU94" s="19"/>
      <c r="DV94" s="19"/>
      <c r="DW94" s="19"/>
      <c r="DX94" s="19"/>
      <c r="DY94" s="19"/>
      <c r="DZ94" s="19"/>
      <c r="EA94" s="19"/>
      <c r="EB94" s="19"/>
      <c r="EC94" s="19"/>
      <c r="ED94" s="19"/>
      <c r="EE94" s="19"/>
      <c r="EF94" s="19"/>
      <c r="EG94" s="19"/>
      <c r="EH94" s="19"/>
      <c r="EI94" s="19"/>
      <c r="EJ94" s="19"/>
      <c r="EK94" s="19"/>
      <c r="EL94" s="19"/>
      <c r="EM94" s="19"/>
      <c r="EN94" s="19"/>
      <c r="EO94" s="19"/>
      <c r="EP94" s="19"/>
      <c r="EQ94" s="19"/>
      <c r="ER94" s="19"/>
    </row>
    <row r="95" spans="1:148" s="139" customFormat="1" ht="17.25" customHeight="1" thickBot="1" x14ac:dyDescent="0.3">
      <c r="A95" s="469"/>
      <c r="B95" s="481" t="s">
        <v>131</v>
      </c>
      <c r="C95" s="479"/>
      <c r="D95" s="480"/>
      <c r="E95" s="471"/>
      <c r="F95" s="467">
        <f>F94</f>
        <v>36000</v>
      </c>
      <c r="G95" s="106">
        <f t="shared" ref="G95:J95" si="138">G94</f>
        <v>0</v>
      </c>
      <c r="H95" s="36">
        <f t="shared" si="138"/>
        <v>0</v>
      </c>
      <c r="I95" s="36">
        <f t="shared" si="138"/>
        <v>0</v>
      </c>
      <c r="J95" s="36">
        <f t="shared" si="138"/>
        <v>36000</v>
      </c>
      <c r="K95" s="66">
        <f>K94</f>
        <v>12000</v>
      </c>
      <c r="L95" s="106">
        <f t="shared" ref="L95:O95" si="139">L94</f>
        <v>0</v>
      </c>
      <c r="M95" s="106">
        <f t="shared" si="139"/>
        <v>0</v>
      </c>
      <c r="N95" s="106">
        <f t="shared" si="139"/>
        <v>0</v>
      </c>
      <c r="O95" s="58">
        <f t="shared" si="139"/>
        <v>12000</v>
      </c>
      <c r="P95" s="467">
        <f>P94</f>
        <v>12000</v>
      </c>
      <c r="Q95" s="106">
        <f t="shared" ref="Q95" si="140">Q94</f>
        <v>0</v>
      </c>
      <c r="R95" s="36">
        <f t="shared" ref="R95" si="141">R94</f>
        <v>0</v>
      </c>
      <c r="S95" s="36">
        <f t="shared" ref="S95" si="142">S94</f>
        <v>0</v>
      </c>
      <c r="T95" s="58">
        <f t="shared" ref="T95" si="143">T94</f>
        <v>12000</v>
      </c>
      <c r="U95" s="457">
        <f>P95/K95*100</f>
        <v>100</v>
      </c>
      <c r="V95" s="131">
        <v>0</v>
      </c>
      <c r="W95" s="131">
        <v>0</v>
      </c>
      <c r="X95" s="131">
        <v>0</v>
      </c>
      <c r="Y95" s="36">
        <f>T95/O95*100</f>
        <v>100</v>
      </c>
      <c r="Z95" s="457">
        <f>P95/F95*100</f>
        <v>33.333333333333329</v>
      </c>
      <c r="AA95" s="30">
        <v>0</v>
      </c>
      <c r="AB95" s="131">
        <v>0</v>
      </c>
      <c r="AC95" s="51">
        <v>0</v>
      </c>
      <c r="AD95" s="58">
        <f>T95/J95*100</f>
        <v>33.333333333333329</v>
      </c>
      <c r="AE95" s="137"/>
      <c r="AF95" s="137"/>
      <c r="AG95" s="138"/>
      <c r="AH95" s="137"/>
      <c r="AI95" s="137"/>
      <c r="AJ95" s="137"/>
      <c r="AK95" s="137"/>
      <c r="AL95" s="137"/>
      <c r="AM95" s="137"/>
      <c r="AN95" s="137"/>
      <c r="AO95" s="137"/>
      <c r="AP95" s="137"/>
      <c r="AQ95" s="137"/>
      <c r="AR95" s="137"/>
      <c r="AS95" s="137"/>
      <c r="AT95" s="137"/>
      <c r="AU95" s="137"/>
      <c r="AV95" s="137"/>
      <c r="AW95" s="137"/>
      <c r="AX95" s="137"/>
      <c r="AY95" s="137"/>
      <c r="AZ95" s="137"/>
      <c r="BA95" s="137"/>
      <c r="BB95" s="137"/>
      <c r="BC95" s="137"/>
      <c r="BD95" s="137"/>
      <c r="BE95" s="137"/>
      <c r="BF95" s="137"/>
      <c r="BG95" s="137"/>
      <c r="BH95" s="137"/>
      <c r="BI95" s="137"/>
      <c r="BJ95" s="137"/>
      <c r="BK95" s="137"/>
      <c r="BL95" s="137"/>
      <c r="BM95" s="137"/>
      <c r="BN95" s="137"/>
      <c r="BO95" s="137"/>
      <c r="BP95" s="137"/>
      <c r="BQ95" s="137"/>
      <c r="BR95" s="137"/>
      <c r="BS95" s="137"/>
      <c r="BT95" s="137"/>
      <c r="BU95" s="137"/>
      <c r="BV95" s="137"/>
      <c r="BW95" s="137"/>
      <c r="BX95" s="137"/>
      <c r="BY95" s="137"/>
      <c r="BZ95" s="137"/>
      <c r="CA95" s="137"/>
      <c r="CB95" s="137"/>
      <c r="CC95" s="137"/>
      <c r="CD95" s="137"/>
      <c r="CE95" s="137"/>
      <c r="CF95" s="137"/>
      <c r="CG95" s="137"/>
      <c r="CH95" s="137"/>
      <c r="CI95" s="137"/>
      <c r="CJ95" s="137"/>
      <c r="CK95" s="137"/>
      <c r="CL95" s="137"/>
      <c r="CM95" s="137"/>
      <c r="CN95" s="137"/>
      <c r="CO95" s="137"/>
      <c r="CP95" s="137"/>
      <c r="CQ95" s="137"/>
      <c r="CR95" s="137"/>
      <c r="CS95" s="137"/>
      <c r="CT95" s="137"/>
      <c r="CU95" s="137"/>
      <c r="CV95" s="137"/>
      <c r="CW95" s="137"/>
      <c r="CX95" s="137"/>
      <c r="CY95" s="137"/>
      <c r="CZ95" s="137"/>
      <c r="DA95" s="137"/>
      <c r="DB95" s="137"/>
      <c r="DC95" s="137"/>
      <c r="DD95" s="137"/>
      <c r="DE95" s="137"/>
      <c r="DF95" s="137"/>
      <c r="DG95" s="137"/>
      <c r="DH95" s="137"/>
      <c r="DI95" s="137"/>
      <c r="DJ95" s="137"/>
      <c r="DK95" s="137"/>
      <c r="DL95" s="137"/>
      <c r="DM95" s="137"/>
      <c r="DN95" s="137"/>
      <c r="DO95" s="137"/>
      <c r="DP95" s="137"/>
      <c r="DQ95" s="137"/>
      <c r="DR95" s="137"/>
      <c r="DS95" s="137"/>
      <c r="DT95" s="137"/>
      <c r="DU95" s="137"/>
      <c r="DV95" s="137"/>
      <c r="DW95" s="137"/>
      <c r="DX95" s="137"/>
      <c r="DY95" s="137"/>
      <c r="DZ95" s="137"/>
      <c r="EA95" s="137"/>
      <c r="EB95" s="137"/>
      <c r="EC95" s="137"/>
      <c r="ED95" s="137"/>
      <c r="EE95" s="137"/>
      <c r="EF95" s="137"/>
      <c r="EG95" s="137"/>
      <c r="EH95" s="137"/>
      <c r="EI95" s="137"/>
      <c r="EJ95" s="137"/>
      <c r="EK95" s="137"/>
      <c r="EL95" s="137"/>
      <c r="EM95" s="137"/>
      <c r="EN95" s="137"/>
      <c r="EO95" s="137"/>
      <c r="EP95" s="137"/>
      <c r="EQ95" s="137"/>
      <c r="ER95" s="137"/>
    </row>
    <row r="96" spans="1:148" s="21" customFormat="1" ht="18.75" customHeight="1" thickBot="1" x14ac:dyDescent="0.3">
      <c r="A96" s="34"/>
      <c r="B96" s="495" t="s">
        <v>22</v>
      </c>
      <c r="C96" s="496"/>
      <c r="D96" s="497"/>
      <c r="E96" s="470"/>
      <c r="F96" s="457">
        <f>F92+F95</f>
        <v>66257724.939999998</v>
      </c>
      <c r="G96" s="106">
        <f t="shared" ref="G96:T96" si="144">G92+G95</f>
        <v>6353600</v>
      </c>
      <c r="H96" s="36">
        <f t="shared" si="144"/>
        <v>0</v>
      </c>
      <c r="I96" s="36">
        <f t="shared" si="144"/>
        <v>23124.94</v>
      </c>
      <c r="J96" s="36">
        <f t="shared" si="144"/>
        <v>59881000</v>
      </c>
      <c r="K96" s="141">
        <f>K92+K95</f>
        <v>33591881.939999998</v>
      </c>
      <c r="L96" s="142">
        <f t="shared" si="144"/>
        <v>3015400</v>
      </c>
      <c r="M96" s="143">
        <f t="shared" si="144"/>
        <v>0</v>
      </c>
      <c r="N96" s="143">
        <f t="shared" si="144"/>
        <v>23124.94</v>
      </c>
      <c r="O96" s="112">
        <f t="shared" si="144"/>
        <v>30553357</v>
      </c>
      <c r="P96" s="457">
        <f>P92+P95</f>
        <v>39831763.209999993</v>
      </c>
      <c r="Q96" s="106">
        <f t="shared" si="144"/>
        <v>3370537.83</v>
      </c>
      <c r="R96" s="36">
        <f t="shared" si="144"/>
        <v>0</v>
      </c>
      <c r="S96" s="36">
        <f t="shared" si="144"/>
        <v>23124.94</v>
      </c>
      <c r="T96" s="58">
        <f t="shared" si="144"/>
        <v>36438100.439999998</v>
      </c>
      <c r="U96" s="457">
        <f>P96/K96*100</f>
        <v>118.57556323026299</v>
      </c>
      <c r="V96" s="106">
        <f t="shared" ref="V96" si="145">Q96/L96*100</f>
        <v>111.77746998739802</v>
      </c>
      <c r="W96" s="458">
        <v>0</v>
      </c>
      <c r="X96" s="36">
        <f>S96/N96*100</f>
        <v>100</v>
      </c>
      <c r="Y96" s="58">
        <f>T96/O96*100</f>
        <v>119.26054619791859</v>
      </c>
      <c r="Z96" s="457">
        <f>P96/F96*100</f>
        <v>60.11640642063977</v>
      </c>
      <c r="AA96" s="106">
        <f>Q96/G96*100</f>
        <v>53.049260734072021</v>
      </c>
      <c r="AB96" s="131">
        <v>0</v>
      </c>
      <c r="AC96" s="136">
        <f>S96/I96*100</f>
        <v>100</v>
      </c>
      <c r="AD96" s="58">
        <f>T96/J96*100</f>
        <v>60.850854928942397</v>
      </c>
      <c r="AE96" s="84"/>
      <c r="AF96" s="84"/>
      <c r="AG96" s="20"/>
      <c r="AH96" s="84"/>
      <c r="AI96" s="84"/>
      <c r="AJ96" s="84"/>
      <c r="AK96" s="84"/>
      <c r="AL96" s="84"/>
      <c r="AM96" s="84"/>
      <c r="AN96" s="84"/>
      <c r="AO96" s="84"/>
      <c r="AP96" s="84"/>
      <c r="AQ96" s="84"/>
      <c r="AR96" s="84"/>
      <c r="AS96" s="84"/>
      <c r="AT96" s="84"/>
      <c r="AU96" s="84"/>
      <c r="AV96" s="84"/>
      <c r="AW96" s="84"/>
      <c r="AX96" s="84"/>
      <c r="AY96" s="84"/>
      <c r="AZ96" s="84"/>
      <c r="BA96" s="84"/>
      <c r="BB96" s="84"/>
      <c r="BC96" s="84"/>
      <c r="BD96" s="84"/>
      <c r="BE96" s="84"/>
      <c r="BF96" s="84"/>
      <c r="BG96" s="84"/>
      <c r="BH96" s="84"/>
      <c r="BI96" s="84"/>
      <c r="BJ96" s="84"/>
      <c r="BK96" s="84"/>
      <c r="BL96" s="84"/>
      <c r="BM96" s="84"/>
      <c r="BN96" s="84"/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19"/>
      <c r="CP96" s="19"/>
      <c r="CQ96" s="19"/>
      <c r="CR96" s="19"/>
      <c r="CS96" s="19"/>
      <c r="CT96" s="19"/>
      <c r="CU96" s="19"/>
      <c r="CV96" s="19"/>
      <c r="CW96" s="19"/>
      <c r="CX96" s="19"/>
      <c r="CY96" s="19"/>
      <c r="CZ96" s="19"/>
      <c r="DA96" s="19"/>
      <c r="DB96" s="19"/>
      <c r="DC96" s="19"/>
      <c r="DD96" s="19"/>
      <c r="DE96" s="19"/>
      <c r="DF96" s="19"/>
      <c r="DG96" s="19"/>
      <c r="DH96" s="19"/>
      <c r="DI96" s="19"/>
      <c r="DJ96" s="19"/>
      <c r="DK96" s="19"/>
      <c r="DL96" s="19"/>
      <c r="DM96" s="19"/>
      <c r="DN96" s="19"/>
      <c r="DO96" s="19"/>
      <c r="DP96" s="19"/>
      <c r="DQ96" s="19"/>
      <c r="DR96" s="19"/>
      <c r="DS96" s="19"/>
      <c r="DT96" s="19"/>
      <c r="DU96" s="19"/>
      <c r="DV96" s="19"/>
      <c r="DW96" s="19"/>
      <c r="DX96" s="19"/>
      <c r="DY96" s="19"/>
      <c r="DZ96" s="19"/>
      <c r="EA96" s="19"/>
      <c r="EB96" s="19"/>
      <c r="EC96" s="19"/>
      <c r="ED96" s="19"/>
      <c r="EE96" s="19"/>
      <c r="EF96" s="19"/>
      <c r="EG96" s="19"/>
      <c r="EH96" s="19"/>
      <c r="EI96" s="19"/>
      <c r="EJ96" s="19"/>
      <c r="EK96" s="19"/>
      <c r="EL96" s="19"/>
      <c r="EM96" s="19"/>
      <c r="EN96" s="19"/>
      <c r="EO96" s="19"/>
      <c r="EP96" s="19"/>
      <c r="EQ96" s="19"/>
      <c r="ER96" s="19"/>
    </row>
    <row r="97" spans="1:148" s="89" customFormat="1" ht="19.5" customHeight="1" thickBot="1" x14ac:dyDescent="0.3">
      <c r="A97" s="498" t="s">
        <v>85</v>
      </c>
      <c r="B97" s="499"/>
      <c r="C97" s="499"/>
      <c r="D97" s="499"/>
      <c r="E97" s="499"/>
      <c r="F97" s="519"/>
      <c r="G97" s="519"/>
      <c r="H97" s="519"/>
      <c r="I97" s="519"/>
      <c r="J97" s="519"/>
      <c r="K97" s="519"/>
      <c r="L97" s="519"/>
      <c r="M97" s="519"/>
      <c r="N97" s="519"/>
      <c r="O97" s="519"/>
      <c r="P97" s="519"/>
      <c r="Q97" s="519"/>
      <c r="R97" s="519"/>
      <c r="S97" s="519"/>
      <c r="T97" s="519"/>
      <c r="U97" s="519"/>
      <c r="V97" s="519"/>
      <c r="W97" s="519"/>
      <c r="X97" s="519"/>
      <c r="Y97" s="519"/>
      <c r="Z97" s="519"/>
      <c r="AA97" s="519"/>
      <c r="AB97" s="519"/>
      <c r="AC97" s="519"/>
      <c r="AD97" s="597"/>
      <c r="AE97" s="87"/>
      <c r="AF97" s="87"/>
      <c r="AG97" s="90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  <c r="BD97" s="87"/>
      <c r="BE97" s="87"/>
      <c r="BF97" s="87"/>
      <c r="BG97" s="87"/>
      <c r="BH97" s="87"/>
      <c r="BI97" s="87"/>
      <c r="BJ97" s="87"/>
      <c r="BK97" s="87"/>
      <c r="BL97" s="87"/>
      <c r="BM97" s="87"/>
      <c r="BN97" s="87"/>
      <c r="BO97" s="87"/>
      <c r="BP97" s="87"/>
      <c r="BQ97" s="87"/>
      <c r="BR97" s="87"/>
      <c r="BS97" s="87"/>
      <c r="BT97" s="87"/>
      <c r="BU97" s="87"/>
      <c r="BV97" s="87"/>
      <c r="BW97" s="87"/>
      <c r="BX97" s="87"/>
      <c r="BY97" s="87"/>
      <c r="BZ97" s="87"/>
      <c r="CA97" s="87"/>
      <c r="CB97" s="87"/>
      <c r="CC97" s="87"/>
      <c r="CD97" s="87"/>
      <c r="CE97" s="87"/>
      <c r="CF97" s="87"/>
      <c r="CG97" s="87"/>
      <c r="CH97" s="87"/>
      <c r="CI97" s="87"/>
      <c r="CJ97" s="87"/>
      <c r="CK97" s="87"/>
      <c r="CL97" s="87"/>
      <c r="CM97" s="87"/>
      <c r="CN97" s="87"/>
      <c r="CO97" s="87"/>
      <c r="CP97" s="87"/>
      <c r="CQ97" s="87"/>
      <c r="CR97" s="87"/>
      <c r="CS97" s="87"/>
      <c r="CT97" s="87"/>
      <c r="CU97" s="87"/>
      <c r="CV97" s="87"/>
      <c r="CW97" s="87"/>
      <c r="CX97" s="87"/>
      <c r="CY97" s="87"/>
      <c r="CZ97" s="87"/>
      <c r="DA97" s="87"/>
      <c r="DB97" s="87"/>
      <c r="DC97" s="87"/>
      <c r="DD97" s="87"/>
      <c r="DE97" s="87"/>
      <c r="DF97" s="87"/>
      <c r="DG97" s="87"/>
      <c r="DH97" s="87"/>
      <c r="DI97" s="87"/>
      <c r="DJ97" s="87"/>
      <c r="DK97" s="87"/>
      <c r="DL97" s="87"/>
      <c r="DM97" s="87"/>
      <c r="DN97" s="87"/>
      <c r="DO97" s="87"/>
      <c r="DP97" s="87"/>
      <c r="DQ97" s="87"/>
      <c r="DR97" s="87"/>
      <c r="DS97" s="87"/>
      <c r="DT97" s="87"/>
      <c r="DU97" s="87"/>
      <c r="DV97" s="87"/>
      <c r="DW97" s="87"/>
      <c r="DX97" s="87"/>
      <c r="DY97" s="87"/>
      <c r="DZ97" s="87"/>
      <c r="EA97" s="87"/>
      <c r="EB97" s="87"/>
      <c r="EC97" s="87"/>
      <c r="ED97" s="87"/>
      <c r="EE97" s="87"/>
      <c r="EF97" s="87"/>
      <c r="EG97" s="87"/>
      <c r="EH97" s="87"/>
      <c r="EI97" s="87"/>
      <c r="EJ97" s="87"/>
      <c r="EK97" s="87"/>
      <c r="EL97" s="87"/>
      <c r="EM97" s="87"/>
      <c r="EN97" s="87"/>
      <c r="EO97" s="87"/>
      <c r="EP97" s="87"/>
      <c r="EQ97" s="87"/>
      <c r="ER97" s="87"/>
    </row>
    <row r="98" spans="1:148" s="139" customFormat="1" ht="34.5" customHeight="1" thickBot="1" x14ac:dyDescent="0.3">
      <c r="A98" s="482" t="s">
        <v>23</v>
      </c>
      <c r="B98" s="481" t="s">
        <v>127</v>
      </c>
      <c r="C98" s="479"/>
      <c r="D98" s="480"/>
      <c r="E98" s="35" t="s">
        <v>7</v>
      </c>
      <c r="F98" s="524"/>
      <c r="G98" s="525"/>
      <c r="H98" s="525"/>
      <c r="I98" s="525"/>
      <c r="J98" s="525"/>
      <c r="K98" s="525"/>
      <c r="L98" s="525"/>
      <c r="M98" s="525"/>
      <c r="N98" s="525"/>
      <c r="O98" s="525"/>
      <c r="P98" s="525"/>
      <c r="Q98" s="525"/>
      <c r="R98" s="525"/>
      <c r="S98" s="525"/>
      <c r="T98" s="525"/>
      <c r="U98" s="525"/>
      <c r="V98" s="525"/>
      <c r="W98" s="525"/>
      <c r="X98" s="525"/>
      <c r="Y98" s="525"/>
      <c r="Z98" s="525"/>
      <c r="AA98" s="525"/>
      <c r="AB98" s="525"/>
      <c r="AC98" s="525"/>
      <c r="AD98" s="526"/>
      <c r="AE98" s="137"/>
      <c r="AF98" s="137"/>
      <c r="AG98" s="138"/>
      <c r="AH98" s="137"/>
      <c r="AI98" s="137"/>
      <c r="AJ98" s="137"/>
      <c r="AK98" s="137"/>
      <c r="AL98" s="137"/>
      <c r="AM98" s="137"/>
      <c r="AN98" s="137"/>
      <c r="AO98" s="137"/>
      <c r="AP98" s="137"/>
      <c r="AQ98" s="137"/>
      <c r="AR98" s="137"/>
      <c r="AS98" s="137"/>
      <c r="AT98" s="137"/>
      <c r="AU98" s="137"/>
      <c r="AV98" s="137"/>
      <c r="AW98" s="137"/>
      <c r="AX98" s="137"/>
      <c r="AY98" s="137"/>
      <c r="AZ98" s="137"/>
      <c r="BA98" s="137"/>
      <c r="BB98" s="137"/>
      <c r="BC98" s="137"/>
      <c r="BD98" s="137"/>
      <c r="BE98" s="137"/>
      <c r="BF98" s="137"/>
      <c r="BG98" s="137"/>
      <c r="BH98" s="137"/>
      <c r="BI98" s="137"/>
      <c r="BJ98" s="137"/>
      <c r="BK98" s="137"/>
      <c r="BL98" s="137"/>
      <c r="BM98" s="137"/>
      <c r="BN98" s="137"/>
      <c r="BO98" s="137"/>
      <c r="BP98" s="137"/>
      <c r="BQ98" s="137"/>
      <c r="BR98" s="137"/>
      <c r="BS98" s="137"/>
      <c r="BT98" s="137"/>
      <c r="BU98" s="137"/>
      <c r="BV98" s="137"/>
      <c r="BW98" s="137"/>
      <c r="BX98" s="137"/>
      <c r="BY98" s="137"/>
      <c r="BZ98" s="137"/>
      <c r="CA98" s="137"/>
      <c r="CB98" s="137"/>
      <c r="CC98" s="137"/>
      <c r="CD98" s="137"/>
      <c r="CE98" s="137"/>
      <c r="CF98" s="137"/>
      <c r="CG98" s="137"/>
      <c r="CH98" s="137"/>
      <c r="CI98" s="137"/>
      <c r="CJ98" s="137"/>
      <c r="CK98" s="137"/>
      <c r="CL98" s="137"/>
      <c r="CM98" s="137"/>
      <c r="CN98" s="137"/>
      <c r="CO98" s="137"/>
      <c r="CP98" s="137"/>
      <c r="CQ98" s="137"/>
      <c r="CR98" s="137"/>
      <c r="CS98" s="137"/>
      <c r="CT98" s="137"/>
      <c r="CU98" s="137"/>
      <c r="CV98" s="137"/>
      <c r="CW98" s="137"/>
      <c r="CX98" s="137"/>
      <c r="CY98" s="137"/>
      <c r="CZ98" s="137"/>
      <c r="DA98" s="137"/>
      <c r="DB98" s="137"/>
      <c r="DC98" s="137"/>
      <c r="DD98" s="137"/>
      <c r="DE98" s="137"/>
      <c r="DF98" s="137"/>
      <c r="DG98" s="137"/>
      <c r="DH98" s="137"/>
      <c r="DI98" s="137"/>
      <c r="DJ98" s="137"/>
      <c r="DK98" s="137"/>
      <c r="DL98" s="137"/>
      <c r="DM98" s="137"/>
      <c r="DN98" s="137"/>
      <c r="DO98" s="137"/>
      <c r="DP98" s="137"/>
      <c r="DQ98" s="137"/>
      <c r="DR98" s="137"/>
      <c r="DS98" s="137"/>
      <c r="DT98" s="137"/>
      <c r="DU98" s="137"/>
      <c r="DV98" s="137"/>
      <c r="DW98" s="137"/>
      <c r="DX98" s="137"/>
      <c r="DY98" s="137"/>
      <c r="DZ98" s="137"/>
      <c r="EA98" s="137"/>
      <c r="EB98" s="137"/>
      <c r="EC98" s="137"/>
      <c r="ED98" s="137"/>
      <c r="EE98" s="137"/>
      <c r="EF98" s="137"/>
      <c r="EG98" s="137"/>
      <c r="EH98" s="137"/>
      <c r="EI98" s="137"/>
      <c r="EJ98" s="137"/>
      <c r="EK98" s="137"/>
      <c r="EL98" s="137"/>
      <c r="EM98" s="137"/>
      <c r="EN98" s="137"/>
      <c r="EO98" s="137"/>
      <c r="EP98" s="137"/>
      <c r="EQ98" s="137"/>
      <c r="ER98" s="137"/>
    </row>
    <row r="99" spans="1:148" s="146" customFormat="1" ht="21.75" hidden="1" customHeight="1" x14ac:dyDescent="0.25">
      <c r="A99" s="483"/>
      <c r="B99" s="220" t="s">
        <v>80</v>
      </c>
      <c r="C99" s="22" t="s">
        <v>122</v>
      </c>
      <c r="D99" s="521" t="s">
        <v>9</v>
      </c>
      <c r="E99" s="294" t="s">
        <v>5</v>
      </c>
      <c r="F99" s="48">
        <f>G99+H99+I99+J99</f>
        <v>0</v>
      </c>
      <c r="G99" s="94">
        <v>0</v>
      </c>
      <c r="H99" s="94">
        <v>0</v>
      </c>
      <c r="I99" s="94">
        <v>0</v>
      </c>
      <c r="J99" s="50">
        <v>0</v>
      </c>
      <c r="K99" s="48">
        <f>L99+M99+N99+O99</f>
        <v>0</v>
      </c>
      <c r="L99" s="94">
        <v>0</v>
      </c>
      <c r="M99" s="94">
        <v>0</v>
      </c>
      <c r="N99" s="94">
        <v>0</v>
      </c>
      <c r="O99" s="50"/>
      <c r="P99" s="48">
        <f>Q99+R99+S99+T99</f>
        <v>0</v>
      </c>
      <c r="Q99" s="94">
        <v>0</v>
      </c>
      <c r="R99" s="94">
        <v>0</v>
      </c>
      <c r="S99" s="94">
        <v>0</v>
      </c>
      <c r="T99" s="50">
        <v>0</v>
      </c>
      <c r="U99" s="96" t="e">
        <f>P99/K99*100</f>
        <v>#DIV/0!</v>
      </c>
      <c r="V99" s="95">
        <v>0</v>
      </c>
      <c r="W99" s="95">
        <v>0</v>
      </c>
      <c r="X99" s="95">
        <v>0</v>
      </c>
      <c r="Y99" s="132" t="e">
        <f>T99/O99*100</f>
        <v>#DIV/0!</v>
      </c>
      <c r="Z99" s="48" t="e">
        <f>P99/F99*100</f>
        <v>#DIV/0!</v>
      </c>
      <c r="AA99" s="49">
        <v>0</v>
      </c>
      <c r="AB99" s="49">
        <v>0</v>
      </c>
      <c r="AC99" s="49">
        <v>0</v>
      </c>
      <c r="AD99" s="50" t="e">
        <f>T99/J99*100</f>
        <v>#DIV/0!</v>
      </c>
      <c r="AE99" s="144"/>
      <c r="AF99" s="144"/>
      <c r="AG99" s="145"/>
      <c r="AH99" s="144"/>
      <c r="AI99" s="144"/>
      <c r="AJ99" s="144"/>
      <c r="AK99" s="144"/>
      <c r="AL99" s="144"/>
      <c r="AM99" s="144"/>
      <c r="AN99" s="144"/>
      <c r="AO99" s="144"/>
      <c r="AP99" s="144"/>
      <c r="AQ99" s="144"/>
      <c r="AR99" s="144"/>
      <c r="AS99" s="144"/>
      <c r="AT99" s="144"/>
      <c r="AU99" s="144"/>
      <c r="AV99" s="144"/>
      <c r="AW99" s="144"/>
      <c r="AX99" s="144"/>
      <c r="AY99" s="144"/>
      <c r="AZ99" s="144"/>
      <c r="BA99" s="144"/>
      <c r="BB99" s="144"/>
      <c r="BC99" s="144"/>
      <c r="BD99" s="144"/>
      <c r="BE99" s="144"/>
      <c r="BF99" s="144"/>
      <c r="BG99" s="144"/>
      <c r="BH99" s="144"/>
      <c r="BI99" s="144"/>
      <c r="BJ99" s="144"/>
      <c r="BK99" s="144"/>
      <c r="BL99" s="144"/>
      <c r="BM99" s="144"/>
      <c r="BN99" s="144"/>
      <c r="BO99" s="144"/>
      <c r="BP99" s="144"/>
      <c r="BQ99" s="144"/>
      <c r="BR99" s="144"/>
      <c r="BS99" s="144"/>
      <c r="BT99" s="144"/>
      <c r="BU99" s="144"/>
      <c r="BV99" s="144"/>
      <c r="BW99" s="144"/>
      <c r="BX99" s="144"/>
      <c r="BY99" s="144"/>
      <c r="BZ99" s="144"/>
      <c r="CA99" s="144"/>
      <c r="CB99" s="144"/>
      <c r="CC99" s="144"/>
      <c r="CD99" s="144"/>
      <c r="CE99" s="144"/>
      <c r="CF99" s="144"/>
      <c r="CG99" s="144"/>
      <c r="CH99" s="144"/>
      <c r="CI99" s="144"/>
      <c r="CJ99" s="144"/>
      <c r="CK99" s="144"/>
      <c r="CL99" s="144"/>
      <c r="CM99" s="144"/>
      <c r="CN99" s="144"/>
      <c r="CO99" s="144"/>
      <c r="CP99" s="144"/>
      <c r="CQ99" s="144"/>
      <c r="CR99" s="144"/>
      <c r="CS99" s="144"/>
      <c r="CT99" s="144"/>
      <c r="CU99" s="144"/>
      <c r="CV99" s="144"/>
      <c r="CW99" s="144"/>
      <c r="CX99" s="144"/>
      <c r="CY99" s="144"/>
      <c r="CZ99" s="144"/>
      <c r="DA99" s="144"/>
      <c r="DB99" s="144"/>
      <c r="DC99" s="144"/>
      <c r="DD99" s="144"/>
      <c r="DE99" s="144"/>
      <c r="DF99" s="144"/>
      <c r="DG99" s="144"/>
      <c r="DH99" s="144"/>
      <c r="DI99" s="144"/>
      <c r="DJ99" s="144"/>
      <c r="DK99" s="144"/>
      <c r="DL99" s="144"/>
      <c r="DM99" s="144"/>
      <c r="DN99" s="144"/>
      <c r="DO99" s="144"/>
      <c r="DP99" s="144"/>
      <c r="DQ99" s="144"/>
      <c r="DR99" s="144"/>
      <c r="DS99" s="144"/>
      <c r="DT99" s="144"/>
      <c r="DU99" s="144"/>
      <c r="DV99" s="144"/>
      <c r="DW99" s="144"/>
      <c r="DX99" s="144"/>
      <c r="DY99" s="144"/>
      <c r="DZ99" s="144"/>
      <c r="EA99" s="144"/>
      <c r="EB99" s="144"/>
      <c r="EC99" s="144"/>
      <c r="ED99" s="144"/>
      <c r="EE99" s="144"/>
      <c r="EF99" s="144"/>
      <c r="EG99" s="144"/>
      <c r="EH99" s="144"/>
      <c r="EI99" s="144"/>
      <c r="EJ99" s="144"/>
      <c r="EK99" s="144"/>
      <c r="EL99" s="144"/>
      <c r="EM99" s="144"/>
      <c r="EN99" s="144"/>
      <c r="EO99" s="144"/>
      <c r="EP99" s="144"/>
      <c r="EQ99" s="144"/>
      <c r="ER99" s="144"/>
    </row>
    <row r="100" spans="1:148" s="146" customFormat="1" ht="42.75" customHeight="1" thickBot="1" x14ac:dyDescent="0.3">
      <c r="A100" s="483"/>
      <c r="B100" s="443" t="s">
        <v>81</v>
      </c>
      <c r="C100" s="343" t="s">
        <v>71</v>
      </c>
      <c r="D100" s="522"/>
      <c r="E100" s="459" t="s">
        <v>5</v>
      </c>
      <c r="F100" s="147">
        <f>G100+H100+I100+J100</f>
        <v>60250200</v>
      </c>
      <c r="G100" s="56">
        <v>0</v>
      </c>
      <c r="H100" s="56">
        <v>0</v>
      </c>
      <c r="I100" s="56">
        <v>0</v>
      </c>
      <c r="J100" s="372">
        <v>60250200</v>
      </c>
      <c r="K100" s="147">
        <f>L100+M100+N100+O100</f>
        <v>29712446</v>
      </c>
      <c r="L100" s="56">
        <v>0</v>
      </c>
      <c r="M100" s="56">
        <v>0</v>
      </c>
      <c r="N100" s="56">
        <v>0</v>
      </c>
      <c r="O100" s="372">
        <v>29712446</v>
      </c>
      <c r="P100" s="147">
        <f>Q100+R100+S100+T100</f>
        <v>41653215.25</v>
      </c>
      <c r="Q100" s="56">
        <v>0</v>
      </c>
      <c r="R100" s="56">
        <v>0</v>
      </c>
      <c r="S100" s="56">
        <v>0</v>
      </c>
      <c r="T100" s="372">
        <v>41653215.25</v>
      </c>
      <c r="U100" s="350">
        <f>P100/K100*100</f>
        <v>140.18776929371617</v>
      </c>
      <c r="V100" s="223">
        <v>0</v>
      </c>
      <c r="W100" s="223">
        <v>0</v>
      </c>
      <c r="X100" s="223">
        <v>0</v>
      </c>
      <c r="Y100" s="373">
        <f>T100/O100*100</f>
        <v>140.18776929371617</v>
      </c>
      <c r="Z100" s="147">
        <f>P100/F100*100</f>
        <v>69.133737730331191</v>
      </c>
      <c r="AA100" s="222">
        <v>0</v>
      </c>
      <c r="AB100" s="222">
        <v>0</v>
      </c>
      <c r="AC100" s="222">
        <v>0</v>
      </c>
      <c r="AD100" s="372">
        <f>T100/J100*100</f>
        <v>69.133737730331191</v>
      </c>
      <c r="AE100" s="144"/>
      <c r="AF100" s="144"/>
      <c r="AG100" s="145"/>
      <c r="AH100" s="144"/>
      <c r="AI100" s="144"/>
      <c r="AJ100" s="144"/>
      <c r="AK100" s="144"/>
      <c r="AL100" s="144"/>
      <c r="AM100" s="144"/>
      <c r="AN100" s="144"/>
      <c r="AO100" s="144"/>
      <c r="AP100" s="144"/>
      <c r="AQ100" s="144"/>
      <c r="AR100" s="144"/>
      <c r="AS100" s="144"/>
      <c r="AT100" s="144"/>
      <c r="AU100" s="144"/>
      <c r="AV100" s="144"/>
      <c r="AW100" s="144"/>
      <c r="AX100" s="144"/>
      <c r="AY100" s="144"/>
      <c r="AZ100" s="144"/>
      <c r="BA100" s="144"/>
      <c r="BB100" s="144"/>
      <c r="BC100" s="144"/>
      <c r="BD100" s="144"/>
      <c r="BE100" s="144"/>
      <c r="BF100" s="144"/>
      <c r="BG100" s="144"/>
      <c r="BH100" s="144"/>
      <c r="BI100" s="144"/>
      <c r="BJ100" s="144"/>
      <c r="BK100" s="144"/>
      <c r="BL100" s="144"/>
      <c r="BM100" s="144"/>
      <c r="BN100" s="144"/>
      <c r="BO100" s="144"/>
      <c r="BP100" s="144"/>
      <c r="BQ100" s="144"/>
      <c r="BR100" s="144"/>
      <c r="BS100" s="144"/>
      <c r="BT100" s="144"/>
      <c r="BU100" s="144"/>
      <c r="BV100" s="144"/>
      <c r="BW100" s="144"/>
      <c r="BX100" s="144"/>
      <c r="BY100" s="144"/>
      <c r="BZ100" s="144"/>
      <c r="CA100" s="144"/>
      <c r="CB100" s="144"/>
      <c r="CC100" s="144"/>
      <c r="CD100" s="144"/>
      <c r="CE100" s="144"/>
      <c r="CF100" s="144"/>
      <c r="CG100" s="144"/>
      <c r="CH100" s="144"/>
      <c r="CI100" s="144"/>
      <c r="CJ100" s="144"/>
      <c r="CK100" s="144"/>
      <c r="CL100" s="144"/>
      <c r="CM100" s="144"/>
      <c r="CN100" s="144"/>
      <c r="CO100" s="144"/>
      <c r="CP100" s="144"/>
      <c r="CQ100" s="144"/>
      <c r="CR100" s="144"/>
      <c r="CS100" s="144"/>
      <c r="CT100" s="144"/>
      <c r="CU100" s="144"/>
      <c r="CV100" s="144"/>
      <c r="CW100" s="144"/>
      <c r="CX100" s="144"/>
      <c r="CY100" s="144"/>
      <c r="CZ100" s="144"/>
      <c r="DA100" s="144"/>
      <c r="DB100" s="144"/>
      <c r="DC100" s="144"/>
      <c r="DD100" s="144"/>
      <c r="DE100" s="144"/>
      <c r="DF100" s="144"/>
      <c r="DG100" s="144"/>
      <c r="DH100" s="144"/>
      <c r="DI100" s="144"/>
      <c r="DJ100" s="144"/>
      <c r="DK100" s="144"/>
      <c r="DL100" s="144"/>
      <c r="DM100" s="144"/>
      <c r="DN100" s="144"/>
      <c r="DO100" s="144"/>
      <c r="DP100" s="144"/>
      <c r="DQ100" s="144"/>
      <c r="DR100" s="144"/>
      <c r="DS100" s="144"/>
      <c r="DT100" s="144"/>
      <c r="DU100" s="144"/>
      <c r="DV100" s="144"/>
      <c r="DW100" s="144"/>
      <c r="DX100" s="144"/>
      <c r="DY100" s="144"/>
      <c r="DZ100" s="144"/>
      <c r="EA100" s="144"/>
      <c r="EB100" s="144"/>
      <c r="EC100" s="144"/>
      <c r="ED100" s="144"/>
      <c r="EE100" s="144"/>
      <c r="EF100" s="144"/>
      <c r="EG100" s="144"/>
      <c r="EH100" s="144"/>
      <c r="EI100" s="144"/>
      <c r="EJ100" s="144"/>
      <c r="EK100" s="144"/>
      <c r="EL100" s="144"/>
      <c r="EM100" s="144"/>
      <c r="EN100" s="144"/>
      <c r="EO100" s="144"/>
      <c r="EP100" s="144"/>
      <c r="EQ100" s="144"/>
      <c r="ER100" s="144"/>
    </row>
    <row r="101" spans="1:148" s="146" customFormat="1" ht="27.75" hidden="1" customHeight="1" thickBot="1" x14ac:dyDescent="0.3">
      <c r="A101" s="460"/>
      <c r="B101" s="148" t="s">
        <v>87</v>
      </c>
      <c r="C101" s="14" t="s">
        <v>88</v>
      </c>
      <c r="D101" s="523"/>
      <c r="E101" s="473"/>
      <c r="F101" s="147">
        <f>H101</f>
        <v>0</v>
      </c>
      <c r="G101" s="53">
        <v>0</v>
      </c>
      <c r="H101" s="53">
        <v>0</v>
      </c>
      <c r="I101" s="53">
        <v>0</v>
      </c>
      <c r="J101" s="55">
        <v>0</v>
      </c>
      <c r="K101" s="147">
        <f>L101+M101+N101+O101</f>
        <v>0</v>
      </c>
      <c r="L101" s="53">
        <v>0</v>
      </c>
      <c r="M101" s="53">
        <v>0</v>
      </c>
      <c r="N101" s="53">
        <v>0</v>
      </c>
      <c r="O101" s="55">
        <v>0</v>
      </c>
      <c r="P101" s="147">
        <f>R101</f>
        <v>0</v>
      </c>
      <c r="Q101" s="53">
        <v>0</v>
      </c>
      <c r="R101" s="53">
        <v>0</v>
      </c>
      <c r="S101" s="53">
        <v>0</v>
      </c>
      <c r="T101" s="55">
        <v>0</v>
      </c>
      <c r="U101" s="71"/>
      <c r="V101" s="61"/>
      <c r="W101" s="61"/>
      <c r="X101" s="61"/>
      <c r="Y101" s="54"/>
      <c r="Z101" s="125">
        <v>0</v>
      </c>
      <c r="AA101" s="129">
        <v>0</v>
      </c>
      <c r="AB101" s="53">
        <v>0</v>
      </c>
      <c r="AC101" s="129">
        <v>0</v>
      </c>
      <c r="AD101" s="55">
        <v>0</v>
      </c>
      <c r="AE101" s="144"/>
      <c r="AF101" s="144"/>
      <c r="AG101" s="145"/>
      <c r="AH101" s="144"/>
      <c r="AI101" s="144"/>
      <c r="AJ101" s="144"/>
      <c r="AK101" s="144"/>
      <c r="AL101" s="144"/>
      <c r="AM101" s="144"/>
      <c r="AN101" s="144"/>
      <c r="AO101" s="144"/>
      <c r="AP101" s="144"/>
      <c r="AQ101" s="144"/>
      <c r="AR101" s="144"/>
      <c r="AS101" s="144"/>
      <c r="AT101" s="144"/>
      <c r="AU101" s="144"/>
      <c r="AV101" s="144"/>
      <c r="AW101" s="144"/>
      <c r="AX101" s="144"/>
      <c r="AY101" s="144"/>
      <c r="AZ101" s="144"/>
      <c r="BA101" s="144"/>
      <c r="BB101" s="144"/>
      <c r="BC101" s="144"/>
      <c r="BD101" s="144"/>
      <c r="BE101" s="144"/>
      <c r="BF101" s="144"/>
      <c r="BG101" s="144"/>
      <c r="BH101" s="144"/>
      <c r="BI101" s="144"/>
      <c r="BJ101" s="144"/>
      <c r="BK101" s="144"/>
      <c r="BL101" s="144"/>
      <c r="BM101" s="144"/>
      <c r="BN101" s="144"/>
      <c r="BO101" s="144"/>
      <c r="BP101" s="144"/>
      <c r="BQ101" s="144"/>
      <c r="BR101" s="144"/>
      <c r="BS101" s="144"/>
      <c r="BT101" s="144"/>
      <c r="BU101" s="144"/>
      <c r="BV101" s="144"/>
      <c r="BW101" s="144"/>
      <c r="BX101" s="144"/>
      <c r="BY101" s="144"/>
      <c r="BZ101" s="144"/>
      <c r="CA101" s="144"/>
      <c r="CB101" s="144"/>
      <c r="CC101" s="144"/>
      <c r="CD101" s="144"/>
      <c r="CE101" s="144"/>
      <c r="CF101" s="144"/>
      <c r="CG101" s="144"/>
      <c r="CH101" s="144"/>
      <c r="CI101" s="144"/>
      <c r="CJ101" s="144"/>
      <c r="CK101" s="144"/>
      <c r="CL101" s="144"/>
      <c r="CM101" s="144"/>
      <c r="CN101" s="144"/>
      <c r="CO101" s="144"/>
      <c r="CP101" s="144"/>
      <c r="CQ101" s="144"/>
      <c r="CR101" s="144"/>
      <c r="CS101" s="144"/>
      <c r="CT101" s="144"/>
      <c r="CU101" s="144"/>
      <c r="CV101" s="144"/>
      <c r="CW101" s="144"/>
      <c r="CX101" s="144"/>
      <c r="CY101" s="144"/>
      <c r="CZ101" s="144"/>
      <c r="DA101" s="144"/>
      <c r="DB101" s="144"/>
      <c r="DC101" s="144"/>
      <c r="DD101" s="144"/>
      <c r="DE101" s="144"/>
      <c r="DF101" s="144"/>
      <c r="DG101" s="144"/>
      <c r="DH101" s="144"/>
      <c r="DI101" s="144"/>
      <c r="DJ101" s="144"/>
      <c r="DK101" s="144"/>
      <c r="DL101" s="144"/>
      <c r="DM101" s="144"/>
      <c r="DN101" s="144"/>
      <c r="DO101" s="144"/>
      <c r="DP101" s="144"/>
      <c r="DQ101" s="144"/>
      <c r="DR101" s="144"/>
      <c r="DS101" s="144"/>
      <c r="DT101" s="144"/>
      <c r="DU101" s="144"/>
      <c r="DV101" s="144"/>
      <c r="DW101" s="144"/>
      <c r="DX101" s="144"/>
      <c r="DY101" s="144"/>
      <c r="DZ101" s="144"/>
      <c r="EA101" s="144"/>
      <c r="EB101" s="144"/>
      <c r="EC101" s="144"/>
      <c r="ED101" s="144"/>
      <c r="EE101" s="144"/>
      <c r="EF101" s="144"/>
      <c r="EG101" s="144"/>
      <c r="EH101" s="144"/>
      <c r="EI101" s="144"/>
      <c r="EJ101" s="144"/>
      <c r="EK101" s="144"/>
      <c r="EL101" s="144"/>
      <c r="EM101" s="144"/>
      <c r="EN101" s="144"/>
      <c r="EO101" s="144"/>
      <c r="EP101" s="144"/>
      <c r="EQ101" s="144"/>
      <c r="ER101" s="144"/>
    </row>
    <row r="102" spans="1:148" s="139" customFormat="1" ht="17.25" customHeight="1" thickBot="1" x14ac:dyDescent="0.3">
      <c r="A102" s="469"/>
      <c r="B102" s="491" t="s">
        <v>82</v>
      </c>
      <c r="C102" s="479"/>
      <c r="D102" s="480"/>
      <c r="E102" s="149"/>
      <c r="F102" s="467">
        <f>F99+F100+F101</f>
        <v>60250200</v>
      </c>
      <c r="G102" s="36">
        <f t="shared" ref="G102:T102" si="146">G99+G100+G101</f>
        <v>0</v>
      </c>
      <c r="H102" s="36">
        <f t="shared" si="146"/>
        <v>0</v>
      </c>
      <c r="I102" s="36">
        <f t="shared" si="146"/>
        <v>0</v>
      </c>
      <c r="J102" s="58">
        <f t="shared" si="146"/>
        <v>60250200</v>
      </c>
      <c r="K102" s="467">
        <f>K99+K100+K101</f>
        <v>29712446</v>
      </c>
      <c r="L102" s="36">
        <f t="shared" si="146"/>
        <v>0</v>
      </c>
      <c r="M102" s="36">
        <f t="shared" si="146"/>
        <v>0</v>
      </c>
      <c r="N102" s="36">
        <f t="shared" si="146"/>
        <v>0</v>
      </c>
      <c r="O102" s="58">
        <f t="shared" si="146"/>
        <v>29712446</v>
      </c>
      <c r="P102" s="467">
        <f>P99+P100+P101</f>
        <v>41653215.25</v>
      </c>
      <c r="Q102" s="36">
        <f t="shared" si="146"/>
        <v>0</v>
      </c>
      <c r="R102" s="36">
        <f t="shared" si="146"/>
        <v>0</v>
      </c>
      <c r="S102" s="36">
        <f t="shared" si="146"/>
        <v>0</v>
      </c>
      <c r="T102" s="58">
        <f t="shared" si="146"/>
        <v>41653215.25</v>
      </c>
      <c r="U102" s="457">
        <f>P102/K102*100</f>
        <v>140.18776929371617</v>
      </c>
      <c r="V102" s="131">
        <v>0</v>
      </c>
      <c r="W102" s="131">
        <v>0</v>
      </c>
      <c r="X102" s="131">
        <v>0</v>
      </c>
      <c r="Y102" s="36">
        <f>T102/O102*100</f>
        <v>140.18776929371617</v>
      </c>
      <c r="Z102" s="457">
        <f>P102/F102*100</f>
        <v>69.133737730331191</v>
      </c>
      <c r="AA102" s="131">
        <v>0</v>
      </c>
      <c r="AB102" s="131">
        <v>0</v>
      </c>
      <c r="AC102" s="131">
        <v>0</v>
      </c>
      <c r="AD102" s="58">
        <f>T102/J102*100</f>
        <v>69.133737730331191</v>
      </c>
      <c r="AE102" s="137"/>
      <c r="AF102" s="137"/>
      <c r="AG102" s="138"/>
      <c r="AH102" s="137"/>
      <c r="AI102" s="137"/>
      <c r="AJ102" s="137"/>
      <c r="AK102" s="137"/>
      <c r="AL102" s="137"/>
      <c r="AM102" s="137"/>
      <c r="AN102" s="137"/>
      <c r="AO102" s="137"/>
      <c r="AP102" s="137"/>
      <c r="AQ102" s="137"/>
      <c r="AR102" s="137"/>
      <c r="AS102" s="137"/>
      <c r="AT102" s="137"/>
      <c r="AU102" s="137"/>
      <c r="AV102" s="137"/>
      <c r="AW102" s="137"/>
      <c r="AX102" s="137"/>
      <c r="AY102" s="137"/>
      <c r="AZ102" s="137"/>
      <c r="BA102" s="137"/>
      <c r="BB102" s="137"/>
      <c r="BC102" s="137"/>
      <c r="BD102" s="137"/>
      <c r="BE102" s="137"/>
      <c r="BF102" s="137"/>
      <c r="BG102" s="137"/>
      <c r="BH102" s="137"/>
      <c r="BI102" s="137"/>
      <c r="BJ102" s="137"/>
      <c r="BK102" s="137"/>
      <c r="BL102" s="137"/>
      <c r="BM102" s="137"/>
      <c r="BN102" s="137"/>
      <c r="BO102" s="137"/>
      <c r="BP102" s="137"/>
      <c r="BQ102" s="137"/>
      <c r="BR102" s="137"/>
      <c r="BS102" s="137"/>
      <c r="BT102" s="137"/>
      <c r="BU102" s="137"/>
      <c r="BV102" s="137"/>
      <c r="BW102" s="137"/>
      <c r="BX102" s="137"/>
      <c r="BY102" s="137"/>
      <c r="BZ102" s="137"/>
      <c r="CA102" s="137"/>
      <c r="CB102" s="137"/>
      <c r="CC102" s="137"/>
      <c r="CD102" s="137"/>
      <c r="CE102" s="137"/>
      <c r="CF102" s="137"/>
      <c r="CG102" s="137"/>
      <c r="CH102" s="137"/>
      <c r="CI102" s="137"/>
      <c r="CJ102" s="137"/>
      <c r="CK102" s="137"/>
      <c r="CL102" s="137"/>
      <c r="CM102" s="137"/>
      <c r="CN102" s="137"/>
      <c r="CO102" s="137"/>
      <c r="CP102" s="137"/>
      <c r="CQ102" s="137"/>
      <c r="CR102" s="137"/>
      <c r="CS102" s="137"/>
      <c r="CT102" s="137"/>
      <c r="CU102" s="137"/>
      <c r="CV102" s="137"/>
      <c r="CW102" s="137"/>
      <c r="CX102" s="137"/>
      <c r="CY102" s="137"/>
      <c r="CZ102" s="137"/>
      <c r="DA102" s="137"/>
      <c r="DB102" s="137"/>
      <c r="DC102" s="137"/>
      <c r="DD102" s="137"/>
      <c r="DE102" s="137"/>
      <c r="DF102" s="137"/>
      <c r="DG102" s="137"/>
      <c r="DH102" s="137"/>
      <c r="DI102" s="137"/>
      <c r="DJ102" s="137"/>
      <c r="DK102" s="137"/>
      <c r="DL102" s="137"/>
      <c r="DM102" s="137"/>
      <c r="DN102" s="137"/>
      <c r="DO102" s="137"/>
      <c r="DP102" s="137"/>
      <c r="DQ102" s="137"/>
      <c r="DR102" s="137"/>
      <c r="DS102" s="137"/>
      <c r="DT102" s="137"/>
      <c r="DU102" s="137"/>
      <c r="DV102" s="137"/>
      <c r="DW102" s="137"/>
      <c r="DX102" s="137"/>
      <c r="DY102" s="137"/>
      <c r="DZ102" s="137"/>
      <c r="EA102" s="137"/>
      <c r="EB102" s="137"/>
      <c r="EC102" s="137"/>
      <c r="ED102" s="137"/>
      <c r="EE102" s="137"/>
      <c r="EF102" s="137"/>
      <c r="EG102" s="137"/>
      <c r="EH102" s="137"/>
      <c r="EI102" s="137"/>
      <c r="EJ102" s="137"/>
      <c r="EK102" s="137"/>
      <c r="EL102" s="137"/>
      <c r="EM102" s="137"/>
      <c r="EN102" s="137"/>
      <c r="EO102" s="137"/>
      <c r="EP102" s="137"/>
      <c r="EQ102" s="137"/>
      <c r="ER102" s="137"/>
    </row>
    <row r="103" spans="1:148" s="146" customFormat="1" ht="18.75" customHeight="1" thickBot="1" x14ac:dyDescent="0.3">
      <c r="A103" s="482" t="s">
        <v>24</v>
      </c>
      <c r="B103" s="530" t="s">
        <v>156</v>
      </c>
      <c r="C103" s="531"/>
      <c r="D103" s="532"/>
      <c r="E103" s="292" t="s">
        <v>7</v>
      </c>
      <c r="F103" s="524"/>
      <c r="G103" s="525"/>
      <c r="H103" s="525"/>
      <c r="I103" s="525"/>
      <c r="J103" s="525"/>
      <c r="K103" s="525"/>
      <c r="L103" s="525"/>
      <c r="M103" s="525"/>
      <c r="N103" s="525"/>
      <c r="O103" s="525"/>
      <c r="P103" s="525"/>
      <c r="Q103" s="525"/>
      <c r="R103" s="525"/>
      <c r="S103" s="525"/>
      <c r="T103" s="525"/>
      <c r="U103" s="525"/>
      <c r="V103" s="525"/>
      <c r="W103" s="525"/>
      <c r="X103" s="525"/>
      <c r="Y103" s="525"/>
      <c r="Z103" s="525"/>
      <c r="AA103" s="525"/>
      <c r="AB103" s="525"/>
      <c r="AC103" s="525"/>
      <c r="AD103" s="526"/>
      <c r="AE103" s="144"/>
      <c r="AF103" s="144"/>
      <c r="AG103" s="145"/>
      <c r="AH103" s="144"/>
      <c r="AI103" s="144"/>
      <c r="AJ103" s="144"/>
      <c r="AK103" s="144"/>
      <c r="AL103" s="144"/>
      <c r="AM103" s="144"/>
      <c r="AN103" s="144"/>
      <c r="AO103" s="144"/>
      <c r="AP103" s="144"/>
      <c r="AQ103" s="144"/>
      <c r="AR103" s="144"/>
      <c r="AS103" s="144"/>
      <c r="AT103" s="144"/>
      <c r="AU103" s="144"/>
      <c r="AV103" s="144"/>
      <c r="AW103" s="144"/>
      <c r="AX103" s="144"/>
      <c r="AY103" s="144"/>
      <c r="AZ103" s="144"/>
      <c r="BA103" s="144"/>
      <c r="BB103" s="144"/>
      <c r="BC103" s="144"/>
      <c r="BD103" s="144"/>
      <c r="BE103" s="144"/>
      <c r="BF103" s="144"/>
      <c r="BG103" s="144"/>
      <c r="BH103" s="144"/>
      <c r="BI103" s="144"/>
      <c r="BJ103" s="144"/>
      <c r="BK103" s="144"/>
      <c r="BL103" s="144"/>
      <c r="BM103" s="144"/>
      <c r="BN103" s="144"/>
      <c r="BO103" s="144"/>
      <c r="BP103" s="144"/>
      <c r="BQ103" s="144"/>
      <c r="BR103" s="144"/>
      <c r="BS103" s="144"/>
      <c r="BT103" s="144"/>
      <c r="BU103" s="144"/>
      <c r="BV103" s="144"/>
      <c r="BW103" s="144"/>
      <c r="BX103" s="144"/>
      <c r="BY103" s="144"/>
      <c r="BZ103" s="144"/>
      <c r="CA103" s="144"/>
      <c r="CB103" s="144"/>
      <c r="CC103" s="144"/>
      <c r="CD103" s="144"/>
      <c r="CE103" s="144"/>
      <c r="CF103" s="144"/>
      <c r="CG103" s="144"/>
      <c r="CH103" s="144"/>
      <c r="CI103" s="144"/>
      <c r="CJ103" s="144"/>
      <c r="CK103" s="144"/>
      <c r="CL103" s="144"/>
      <c r="CM103" s="144"/>
      <c r="CN103" s="144"/>
      <c r="CO103" s="144"/>
      <c r="CP103" s="144"/>
      <c r="CQ103" s="144"/>
      <c r="CR103" s="144"/>
      <c r="CS103" s="144"/>
      <c r="CT103" s="144"/>
      <c r="CU103" s="144"/>
      <c r="CV103" s="144"/>
      <c r="CW103" s="144"/>
      <c r="CX103" s="144"/>
      <c r="CY103" s="144"/>
      <c r="CZ103" s="144"/>
      <c r="DA103" s="144"/>
      <c r="DB103" s="144"/>
      <c r="DC103" s="144"/>
      <c r="DD103" s="144"/>
      <c r="DE103" s="144"/>
      <c r="DF103" s="144"/>
      <c r="DG103" s="144"/>
      <c r="DH103" s="144"/>
      <c r="DI103" s="144"/>
      <c r="DJ103" s="144"/>
      <c r="DK103" s="144"/>
      <c r="DL103" s="144"/>
      <c r="DM103" s="144"/>
      <c r="DN103" s="144"/>
      <c r="DO103" s="144"/>
      <c r="DP103" s="144"/>
      <c r="DQ103" s="144"/>
      <c r="DR103" s="144"/>
      <c r="DS103" s="144"/>
      <c r="DT103" s="144"/>
      <c r="DU103" s="144"/>
      <c r="DV103" s="144"/>
      <c r="DW103" s="144"/>
      <c r="DX103" s="144"/>
      <c r="DY103" s="144"/>
      <c r="DZ103" s="144"/>
      <c r="EA103" s="144"/>
      <c r="EB103" s="144"/>
      <c r="EC103" s="144"/>
      <c r="ED103" s="144"/>
      <c r="EE103" s="144"/>
      <c r="EF103" s="144"/>
      <c r="EG103" s="144"/>
      <c r="EH103" s="144"/>
      <c r="EI103" s="144"/>
      <c r="EJ103" s="144"/>
      <c r="EK103" s="144"/>
      <c r="EL103" s="144"/>
      <c r="EM103" s="144"/>
      <c r="EN103" s="144"/>
      <c r="EO103" s="144"/>
      <c r="EP103" s="144"/>
      <c r="EQ103" s="144"/>
      <c r="ER103" s="144"/>
    </row>
    <row r="104" spans="1:148" s="146" customFormat="1" ht="34.5" customHeight="1" x14ac:dyDescent="0.25">
      <c r="A104" s="483"/>
      <c r="B104" s="331" t="s">
        <v>52</v>
      </c>
      <c r="C104" s="22" t="s">
        <v>47</v>
      </c>
      <c r="D104" s="401" t="s">
        <v>9</v>
      </c>
      <c r="E104" s="18" t="s">
        <v>5</v>
      </c>
      <c r="F104" s="48">
        <f t="shared" ref="F104" si="147">G104+H104+I104+J104</f>
        <v>68624300</v>
      </c>
      <c r="G104" s="94">
        <v>0</v>
      </c>
      <c r="H104" s="94">
        <v>0</v>
      </c>
      <c r="I104" s="94">
        <v>0</v>
      </c>
      <c r="J104" s="50">
        <v>68624300</v>
      </c>
      <c r="K104" s="48">
        <f t="shared" ref="K104" si="148">L104+M104+N104+O104</f>
        <v>45284727</v>
      </c>
      <c r="L104" s="94">
        <v>0</v>
      </c>
      <c r="M104" s="94">
        <v>0</v>
      </c>
      <c r="N104" s="94">
        <v>0</v>
      </c>
      <c r="O104" s="50">
        <v>45284727</v>
      </c>
      <c r="P104" s="48">
        <f>Q104+R104+S104+T104</f>
        <v>43432999.950000003</v>
      </c>
      <c r="Q104" s="94">
        <v>0</v>
      </c>
      <c r="R104" s="94">
        <v>0</v>
      </c>
      <c r="S104" s="94">
        <v>0</v>
      </c>
      <c r="T104" s="50">
        <v>43432999.950000003</v>
      </c>
      <c r="U104" s="413">
        <f>P104/K104*100</f>
        <v>95.91092367632028</v>
      </c>
      <c r="V104" s="95">
        <v>0</v>
      </c>
      <c r="W104" s="95">
        <v>0</v>
      </c>
      <c r="X104" s="95">
        <v>0</v>
      </c>
      <c r="Y104" s="132">
        <f>T104/O104*100</f>
        <v>95.91092367632028</v>
      </c>
      <c r="Z104" s="48">
        <f>P104/F104*100</f>
        <v>63.290991602100135</v>
      </c>
      <c r="AA104" s="49">
        <v>0</v>
      </c>
      <c r="AB104" s="49">
        <v>0</v>
      </c>
      <c r="AC104" s="49">
        <v>0</v>
      </c>
      <c r="AD104" s="50">
        <f>T104/J104*100</f>
        <v>63.290991602100135</v>
      </c>
      <c r="AE104" s="444" t="s">
        <v>134</v>
      </c>
      <c r="AF104" s="144"/>
      <c r="AG104" s="145"/>
      <c r="AH104" s="144"/>
      <c r="AI104" s="144"/>
      <c r="AJ104" s="144"/>
      <c r="AK104" s="144"/>
      <c r="AL104" s="144"/>
      <c r="AM104" s="144"/>
      <c r="AN104" s="144"/>
      <c r="AO104" s="144"/>
      <c r="AP104" s="144"/>
      <c r="AQ104" s="144"/>
      <c r="AR104" s="144"/>
      <c r="AS104" s="144"/>
      <c r="AT104" s="144"/>
      <c r="AU104" s="144"/>
      <c r="AV104" s="144"/>
      <c r="AW104" s="144"/>
      <c r="AX104" s="144"/>
      <c r="AY104" s="144"/>
      <c r="AZ104" s="144"/>
      <c r="BA104" s="144"/>
      <c r="BB104" s="144"/>
      <c r="BC104" s="144"/>
      <c r="BD104" s="144"/>
      <c r="BE104" s="144"/>
      <c r="BF104" s="144"/>
      <c r="BG104" s="144"/>
      <c r="BH104" s="144"/>
      <c r="BI104" s="144"/>
      <c r="BJ104" s="144"/>
      <c r="BK104" s="144"/>
      <c r="BL104" s="144"/>
      <c r="BM104" s="144"/>
      <c r="BN104" s="144"/>
      <c r="BO104" s="144"/>
      <c r="BP104" s="144"/>
      <c r="BQ104" s="144"/>
      <c r="BR104" s="144"/>
      <c r="BS104" s="144"/>
      <c r="BT104" s="144"/>
      <c r="BU104" s="144"/>
      <c r="BV104" s="144"/>
      <c r="BW104" s="144"/>
      <c r="BX104" s="144"/>
      <c r="BY104" s="144"/>
      <c r="BZ104" s="144"/>
      <c r="CA104" s="144"/>
      <c r="CB104" s="144"/>
      <c r="CC104" s="144"/>
      <c r="CD104" s="144"/>
      <c r="CE104" s="144"/>
      <c r="CF104" s="144"/>
      <c r="CG104" s="144"/>
      <c r="CH104" s="144"/>
      <c r="CI104" s="144"/>
      <c r="CJ104" s="144"/>
      <c r="CK104" s="144"/>
      <c r="CL104" s="144"/>
      <c r="CM104" s="144"/>
      <c r="CN104" s="144"/>
      <c r="CO104" s="144"/>
      <c r="CP104" s="144"/>
      <c r="CQ104" s="144"/>
      <c r="CR104" s="144"/>
      <c r="CS104" s="144"/>
      <c r="CT104" s="144"/>
      <c r="CU104" s="144"/>
      <c r="CV104" s="144"/>
      <c r="CW104" s="144"/>
      <c r="CX104" s="144"/>
      <c r="CY104" s="144"/>
      <c r="CZ104" s="144"/>
      <c r="DA104" s="144"/>
      <c r="DB104" s="144"/>
      <c r="DC104" s="144"/>
      <c r="DD104" s="144"/>
      <c r="DE104" s="144"/>
      <c r="DF104" s="144"/>
      <c r="DG104" s="144"/>
      <c r="DH104" s="144"/>
      <c r="DI104" s="144"/>
      <c r="DJ104" s="144"/>
      <c r="DK104" s="144"/>
      <c r="DL104" s="144"/>
      <c r="DM104" s="144"/>
      <c r="DN104" s="144"/>
      <c r="DO104" s="144"/>
      <c r="DP104" s="144"/>
      <c r="DQ104" s="144"/>
      <c r="DR104" s="144"/>
      <c r="DS104" s="144"/>
      <c r="DT104" s="144"/>
      <c r="DU104" s="144"/>
      <c r="DV104" s="144"/>
      <c r="DW104" s="144"/>
      <c r="DX104" s="144"/>
      <c r="DY104" s="144"/>
      <c r="DZ104" s="144"/>
      <c r="EA104" s="144"/>
      <c r="EB104" s="144"/>
      <c r="EC104" s="144"/>
      <c r="ED104" s="144"/>
      <c r="EE104" s="144"/>
      <c r="EF104" s="144"/>
      <c r="EG104" s="144"/>
      <c r="EH104" s="144"/>
      <c r="EI104" s="144"/>
      <c r="EJ104" s="144"/>
      <c r="EK104" s="144"/>
      <c r="EL104" s="144"/>
      <c r="EM104" s="144"/>
      <c r="EN104" s="144"/>
      <c r="EO104" s="144"/>
      <c r="EP104" s="144"/>
      <c r="EQ104" s="144"/>
      <c r="ER104" s="144"/>
    </row>
    <row r="105" spans="1:148" s="28" customFormat="1" ht="31.5" customHeight="1" thickBot="1" x14ac:dyDescent="0.3">
      <c r="A105" s="484"/>
      <c r="B105" s="194" t="s">
        <v>89</v>
      </c>
      <c r="C105" s="11" t="s">
        <v>91</v>
      </c>
      <c r="D105" s="459" t="s">
        <v>14</v>
      </c>
      <c r="E105" s="472"/>
      <c r="F105" s="101">
        <f t="shared" ref="F105" si="149">G105+H105+J105</f>
        <v>6280387</v>
      </c>
      <c r="G105" s="102">
        <v>0</v>
      </c>
      <c r="H105" s="102">
        <v>0</v>
      </c>
      <c r="I105" s="102">
        <v>0</v>
      </c>
      <c r="J105" s="221">
        <v>6280387</v>
      </c>
      <c r="K105" s="101">
        <f t="shared" ref="K105" si="150">L105+M105+O105</f>
        <v>0</v>
      </c>
      <c r="L105" s="102">
        <v>0</v>
      </c>
      <c r="M105" s="102">
        <v>0</v>
      </c>
      <c r="N105" s="102">
        <v>0</v>
      </c>
      <c r="O105" s="150">
        <v>0</v>
      </c>
      <c r="P105" s="101">
        <f t="shared" ref="P105" si="151">Q105+R105+T105</f>
        <v>0</v>
      </c>
      <c r="Q105" s="102">
        <v>0</v>
      </c>
      <c r="R105" s="102">
        <v>0</v>
      </c>
      <c r="S105" s="102">
        <v>0</v>
      </c>
      <c r="T105" s="221">
        <v>0</v>
      </c>
      <c r="U105" s="215">
        <f t="shared" ref="U105" si="152">V105+W105+Y105</f>
        <v>0</v>
      </c>
      <c r="V105" s="57">
        <v>0</v>
      </c>
      <c r="W105" s="57">
        <v>0</v>
      </c>
      <c r="X105" s="57">
        <v>0</v>
      </c>
      <c r="Y105" s="250">
        <v>0</v>
      </c>
      <c r="Z105" s="230">
        <v>0</v>
      </c>
      <c r="AA105" s="62">
        <v>0</v>
      </c>
      <c r="AB105" s="62">
        <v>0</v>
      </c>
      <c r="AC105" s="62">
        <v>0</v>
      </c>
      <c r="AD105" s="228">
        <v>0</v>
      </c>
      <c r="AE105" s="473"/>
      <c r="AF105" s="473"/>
      <c r="AG105" s="473"/>
      <c r="AH105" s="473"/>
      <c r="AI105" s="473"/>
      <c r="AJ105" s="473"/>
      <c r="AK105" s="473"/>
      <c r="AL105" s="473"/>
      <c r="AM105" s="473"/>
      <c r="AN105" s="473"/>
      <c r="AO105" s="473"/>
      <c r="AP105" s="473"/>
      <c r="AQ105" s="473"/>
      <c r="AR105" s="473"/>
      <c r="AS105" s="473"/>
      <c r="AT105" s="473"/>
      <c r="AU105" s="473"/>
      <c r="AV105" s="473"/>
      <c r="AW105" s="473"/>
      <c r="AX105" s="473"/>
      <c r="AY105" s="473"/>
      <c r="AZ105" s="473"/>
      <c r="BA105" s="473"/>
      <c r="BB105" s="473"/>
      <c r="BC105" s="473"/>
      <c r="BD105" s="473"/>
      <c r="BE105" s="473"/>
      <c r="BF105" s="473"/>
      <c r="BG105" s="473"/>
      <c r="BH105" s="473"/>
      <c r="BI105" s="473"/>
      <c r="BJ105" s="473"/>
      <c r="BK105" s="473"/>
      <c r="BL105" s="473"/>
      <c r="BM105" s="473"/>
      <c r="BN105" s="473"/>
      <c r="BO105" s="473"/>
      <c r="BP105" s="473"/>
      <c r="BQ105" s="473"/>
      <c r="BR105" s="473"/>
      <c r="BS105" s="473"/>
      <c r="BT105" s="473"/>
      <c r="BU105" s="473"/>
      <c r="BV105" s="473"/>
      <c r="BW105" s="473"/>
      <c r="BX105" s="473"/>
      <c r="BY105" s="473"/>
      <c r="BZ105" s="473"/>
      <c r="CA105" s="473"/>
      <c r="CB105" s="473"/>
      <c r="CC105" s="473"/>
      <c r="CD105" s="473"/>
      <c r="CE105" s="473"/>
      <c r="CF105" s="473"/>
      <c r="CG105" s="473"/>
      <c r="CH105" s="473"/>
      <c r="CI105" s="473"/>
      <c r="CJ105" s="473"/>
      <c r="CK105" s="473"/>
      <c r="CL105" s="473"/>
      <c r="CM105" s="473"/>
      <c r="CN105" s="473"/>
      <c r="CO105" s="473"/>
      <c r="CP105" s="473"/>
      <c r="CQ105" s="473"/>
      <c r="CR105" s="473"/>
      <c r="CS105" s="473"/>
      <c r="CT105" s="473"/>
      <c r="CU105" s="473"/>
      <c r="CV105" s="473"/>
      <c r="CW105" s="473"/>
      <c r="CX105" s="473"/>
      <c r="CY105" s="473"/>
      <c r="CZ105" s="473"/>
      <c r="DA105" s="473"/>
      <c r="DB105" s="473"/>
      <c r="DC105" s="473"/>
      <c r="DD105" s="473"/>
      <c r="DE105" s="473"/>
      <c r="DF105" s="473"/>
      <c r="DG105" s="473"/>
      <c r="DH105" s="473"/>
      <c r="DI105" s="473"/>
      <c r="DJ105" s="473"/>
      <c r="DK105" s="473"/>
      <c r="DL105" s="473"/>
      <c r="DM105" s="473"/>
      <c r="DN105" s="473"/>
      <c r="DO105" s="473"/>
      <c r="DP105" s="473"/>
      <c r="DQ105" s="473"/>
      <c r="DR105" s="473"/>
      <c r="DS105" s="473"/>
      <c r="DT105" s="473"/>
      <c r="DU105" s="473"/>
      <c r="DV105" s="473"/>
      <c r="DW105" s="473"/>
      <c r="DX105" s="473"/>
      <c r="DY105" s="473"/>
      <c r="DZ105" s="473"/>
      <c r="EA105" s="473"/>
      <c r="EB105" s="473"/>
      <c r="EC105" s="473"/>
      <c r="ED105" s="473"/>
      <c r="EE105" s="473"/>
      <c r="EF105" s="473"/>
      <c r="EG105" s="473"/>
      <c r="EH105" s="473"/>
      <c r="EI105" s="473"/>
      <c r="EJ105" s="473"/>
      <c r="EK105" s="473"/>
      <c r="EL105" s="473"/>
      <c r="EM105" s="473"/>
      <c r="EN105" s="473"/>
      <c r="EO105" s="473"/>
      <c r="EP105" s="473"/>
      <c r="EQ105" s="473"/>
      <c r="ER105" s="473"/>
    </row>
    <row r="106" spans="1:148" s="139" customFormat="1" ht="16.5" customHeight="1" thickBot="1" x14ac:dyDescent="0.3">
      <c r="A106" s="34"/>
      <c r="B106" s="481" t="s">
        <v>148</v>
      </c>
      <c r="C106" s="479"/>
      <c r="D106" s="480"/>
      <c r="E106" s="292"/>
      <c r="F106" s="457">
        <f>F104+F105</f>
        <v>74904687</v>
      </c>
      <c r="G106" s="36">
        <f t="shared" ref="G106:J106" si="153">G104+G105</f>
        <v>0</v>
      </c>
      <c r="H106" s="36">
        <f t="shared" si="153"/>
        <v>0</v>
      </c>
      <c r="I106" s="36">
        <f t="shared" si="153"/>
        <v>0</v>
      </c>
      <c r="J106" s="58">
        <f t="shared" si="153"/>
        <v>74904687</v>
      </c>
      <c r="K106" s="457">
        <f>K104+K105</f>
        <v>45284727</v>
      </c>
      <c r="L106" s="36">
        <f t="shared" ref="L106:O106" si="154">L104+L105</f>
        <v>0</v>
      </c>
      <c r="M106" s="36">
        <f t="shared" si="154"/>
        <v>0</v>
      </c>
      <c r="N106" s="36">
        <f t="shared" si="154"/>
        <v>0</v>
      </c>
      <c r="O106" s="58">
        <f t="shared" si="154"/>
        <v>45284727</v>
      </c>
      <c r="P106" s="457">
        <f>P104+P105</f>
        <v>43432999.950000003</v>
      </c>
      <c r="Q106" s="36">
        <f t="shared" ref="Q106:T106" si="155">Q104+Q105</f>
        <v>0</v>
      </c>
      <c r="R106" s="36">
        <f t="shared" si="155"/>
        <v>0</v>
      </c>
      <c r="S106" s="36">
        <f t="shared" si="155"/>
        <v>0</v>
      </c>
      <c r="T106" s="58">
        <f t="shared" si="155"/>
        <v>43432999.950000003</v>
      </c>
      <c r="U106" s="66">
        <f t="shared" ref="U106:Y106" si="156">U105+U104</f>
        <v>95.91092367632028</v>
      </c>
      <c r="V106" s="152">
        <f t="shared" si="156"/>
        <v>0</v>
      </c>
      <c r="W106" s="152">
        <f t="shared" si="156"/>
        <v>0</v>
      </c>
      <c r="X106" s="152">
        <f t="shared" si="156"/>
        <v>0</v>
      </c>
      <c r="Y106" s="58">
        <f t="shared" si="156"/>
        <v>95.91092367632028</v>
      </c>
      <c r="Z106" s="66">
        <f>P106/F106*100</f>
        <v>57.984355438265169</v>
      </c>
      <c r="AA106" s="40">
        <v>0</v>
      </c>
      <c r="AB106" s="40">
        <v>0</v>
      </c>
      <c r="AC106" s="40">
        <v>0</v>
      </c>
      <c r="AD106" s="58">
        <f>T106/J106*100</f>
        <v>57.984355438265169</v>
      </c>
      <c r="AE106" s="137"/>
      <c r="AF106" s="137"/>
      <c r="AG106" s="138"/>
      <c r="AH106" s="137"/>
      <c r="AI106" s="137"/>
      <c r="AJ106" s="137"/>
      <c r="AK106" s="137"/>
      <c r="AL106" s="137"/>
      <c r="AM106" s="137"/>
      <c r="AN106" s="137"/>
      <c r="AO106" s="137"/>
      <c r="AP106" s="137"/>
      <c r="AQ106" s="137"/>
      <c r="AR106" s="137"/>
      <c r="AS106" s="137"/>
      <c r="AT106" s="137"/>
      <c r="AU106" s="137"/>
      <c r="AV106" s="137"/>
      <c r="AW106" s="137"/>
      <c r="AX106" s="137"/>
      <c r="AY106" s="137"/>
      <c r="AZ106" s="137"/>
      <c r="BA106" s="137"/>
      <c r="BB106" s="137"/>
      <c r="BC106" s="137"/>
      <c r="BD106" s="137"/>
      <c r="BE106" s="137"/>
      <c r="BF106" s="137"/>
      <c r="BG106" s="137"/>
      <c r="BH106" s="137"/>
      <c r="BI106" s="137"/>
      <c r="BJ106" s="137"/>
      <c r="BK106" s="137"/>
      <c r="BL106" s="137"/>
      <c r="BM106" s="137"/>
      <c r="BN106" s="137"/>
      <c r="BO106" s="137"/>
      <c r="BP106" s="137"/>
      <c r="BQ106" s="137"/>
      <c r="BR106" s="137"/>
      <c r="BS106" s="137"/>
      <c r="BT106" s="137"/>
      <c r="BU106" s="137"/>
      <c r="BV106" s="137"/>
      <c r="BW106" s="137"/>
      <c r="BX106" s="137"/>
      <c r="BY106" s="137"/>
      <c r="BZ106" s="137"/>
      <c r="CA106" s="137"/>
      <c r="CB106" s="137"/>
      <c r="CC106" s="137"/>
      <c r="CD106" s="137"/>
      <c r="CE106" s="137"/>
      <c r="CF106" s="137"/>
      <c r="CG106" s="137"/>
      <c r="CH106" s="137"/>
      <c r="CI106" s="137"/>
      <c r="CJ106" s="137"/>
      <c r="CK106" s="137"/>
      <c r="CL106" s="137"/>
      <c r="CM106" s="137"/>
      <c r="CN106" s="137"/>
      <c r="CO106" s="137"/>
      <c r="CP106" s="137"/>
      <c r="CQ106" s="137"/>
      <c r="CR106" s="137"/>
      <c r="CS106" s="137"/>
      <c r="CT106" s="137"/>
      <c r="CU106" s="137"/>
      <c r="CV106" s="137"/>
      <c r="CW106" s="137"/>
      <c r="CX106" s="137"/>
      <c r="CY106" s="137"/>
      <c r="CZ106" s="137"/>
      <c r="DA106" s="137"/>
      <c r="DB106" s="137"/>
      <c r="DC106" s="137"/>
      <c r="DD106" s="137"/>
      <c r="DE106" s="137"/>
      <c r="DF106" s="137"/>
      <c r="DG106" s="137"/>
      <c r="DH106" s="137"/>
      <c r="DI106" s="137"/>
      <c r="DJ106" s="137"/>
      <c r="DK106" s="137"/>
      <c r="DL106" s="137"/>
      <c r="DM106" s="137"/>
      <c r="DN106" s="137"/>
      <c r="DO106" s="137"/>
      <c r="DP106" s="137"/>
      <c r="DQ106" s="137"/>
      <c r="DR106" s="137"/>
      <c r="DS106" s="137"/>
      <c r="DT106" s="137"/>
      <c r="DU106" s="137"/>
      <c r="DV106" s="137"/>
      <c r="DW106" s="137"/>
      <c r="DX106" s="137"/>
      <c r="DY106" s="137"/>
      <c r="DZ106" s="137"/>
      <c r="EA106" s="137"/>
      <c r="EB106" s="137"/>
      <c r="EC106" s="137"/>
      <c r="ED106" s="137"/>
      <c r="EE106" s="137"/>
      <c r="EF106" s="137"/>
      <c r="EG106" s="137"/>
      <c r="EH106" s="137"/>
      <c r="EI106" s="137"/>
      <c r="EJ106" s="137"/>
      <c r="EK106" s="137"/>
      <c r="EL106" s="137"/>
      <c r="EM106" s="137"/>
      <c r="EN106" s="137"/>
      <c r="EO106" s="137"/>
      <c r="EP106" s="137"/>
      <c r="EQ106" s="137"/>
      <c r="ER106" s="137"/>
    </row>
    <row r="107" spans="1:148" s="146" customFormat="1" ht="19.5" hidden="1" customHeight="1" thickBot="1" x14ac:dyDescent="0.3">
      <c r="A107" s="460"/>
      <c r="B107" s="67"/>
      <c r="C107" s="23"/>
      <c r="D107" s="52" t="s">
        <v>14</v>
      </c>
      <c r="E107" s="18"/>
      <c r="F107" s="71"/>
      <c r="G107" s="155"/>
      <c r="H107" s="155"/>
      <c r="I107" s="155"/>
      <c r="J107" s="105"/>
      <c r="K107" s="71"/>
      <c r="L107" s="155"/>
      <c r="M107" s="155"/>
      <c r="N107" s="155"/>
      <c r="O107" s="105"/>
      <c r="P107" s="71"/>
      <c r="Q107" s="155"/>
      <c r="R107" s="155"/>
      <c r="S107" s="155"/>
      <c r="T107" s="105"/>
      <c r="U107" s="154"/>
      <c r="V107" s="153"/>
      <c r="W107" s="153"/>
      <c r="X107" s="153"/>
      <c r="Y107" s="155"/>
      <c r="Z107" s="156"/>
      <c r="AA107" s="104"/>
      <c r="AB107" s="104"/>
      <c r="AC107" s="104"/>
      <c r="AD107" s="105"/>
      <c r="AE107" s="144"/>
      <c r="AF107" s="144"/>
      <c r="AG107" s="145"/>
      <c r="AH107" s="144"/>
      <c r="AI107" s="144"/>
      <c r="AJ107" s="144"/>
      <c r="AK107" s="144"/>
      <c r="AL107" s="144"/>
      <c r="AM107" s="144"/>
      <c r="AN107" s="144"/>
      <c r="AO107" s="144"/>
      <c r="AP107" s="144"/>
      <c r="AQ107" s="144"/>
      <c r="AR107" s="144"/>
      <c r="AS107" s="144"/>
      <c r="AT107" s="144"/>
      <c r="AU107" s="144"/>
      <c r="AV107" s="144"/>
      <c r="AW107" s="144"/>
      <c r="AX107" s="144"/>
      <c r="AY107" s="144"/>
      <c r="AZ107" s="144"/>
      <c r="BA107" s="144"/>
      <c r="BB107" s="144"/>
      <c r="BC107" s="144"/>
      <c r="BD107" s="144"/>
      <c r="BE107" s="144"/>
      <c r="BF107" s="144"/>
      <c r="BG107" s="144"/>
      <c r="BH107" s="144"/>
      <c r="BI107" s="144"/>
      <c r="BJ107" s="144"/>
      <c r="BK107" s="144"/>
      <c r="BL107" s="144"/>
      <c r="BM107" s="144"/>
      <c r="BN107" s="144"/>
      <c r="BO107" s="144"/>
      <c r="BP107" s="144"/>
      <c r="BQ107" s="144"/>
      <c r="BR107" s="144"/>
      <c r="BS107" s="144"/>
      <c r="BT107" s="144"/>
      <c r="BU107" s="144"/>
      <c r="BV107" s="144"/>
      <c r="BW107" s="144"/>
      <c r="BX107" s="144"/>
      <c r="BY107" s="144"/>
      <c r="BZ107" s="144"/>
      <c r="CA107" s="144"/>
      <c r="CB107" s="144"/>
      <c r="CC107" s="144"/>
      <c r="CD107" s="144"/>
      <c r="CE107" s="144"/>
      <c r="CF107" s="144"/>
      <c r="CG107" s="144"/>
      <c r="CH107" s="144"/>
      <c r="CI107" s="144"/>
      <c r="CJ107" s="144"/>
      <c r="CK107" s="144"/>
      <c r="CL107" s="144"/>
      <c r="CM107" s="144"/>
      <c r="CN107" s="144"/>
      <c r="CO107" s="144"/>
      <c r="CP107" s="144"/>
      <c r="CQ107" s="144"/>
      <c r="CR107" s="144"/>
      <c r="CS107" s="144"/>
      <c r="CT107" s="144"/>
      <c r="CU107" s="144"/>
      <c r="CV107" s="144"/>
      <c r="CW107" s="144"/>
      <c r="CX107" s="144"/>
      <c r="CY107" s="144"/>
      <c r="CZ107" s="144"/>
      <c r="DA107" s="144"/>
      <c r="DB107" s="144"/>
      <c r="DC107" s="144"/>
      <c r="DD107" s="144"/>
      <c r="DE107" s="144"/>
      <c r="DF107" s="144"/>
      <c r="DG107" s="144"/>
      <c r="DH107" s="144"/>
      <c r="DI107" s="144"/>
      <c r="DJ107" s="144"/>
      <c r="DK107" s="144"/>
      <c r="DL107" s="144"/>
      <c r="DM107" s="144"/>
      <c r="DN107" s="144"/>
      <c r="DO107" s="144"/>
      <c r="DP107" s="144"/>
      <c r="DQ107" s="144"/>
      <c r="DR107" s="144"/>
      <c r="DS107" s="144"/>
      <c r="DT107" s="144"/>
      <c r="DU107" s="144"/>
      <c r="DV107" s="144"/>
      <c r="DW107" s="144"/>
      <c r="DX107" s="144"/>
      <c r="DY107" s="144"/>
      <c r="DZ107" s="144"/>
      <c r="EA107" s="144"/>
      <c r="EB107" s="144"/>
      <c r="EC107" s="144"/>
      <c r="ED107" s="144"/>
      <c r="EE107" s="144"/>
      <c r="EF107" s="144"/>
      <c r="EG107" s="144"/>
      <c r="EH107" s="144"/>
      <c r="EI107" s="144"/>
      <c r="EJ107" s="144"/>
      <c r="EK107" s="144"/>
      <c r="EL107" s="144"/>
      <c r="EM107" s="144"/>
      <c r="EN107" s="144"/>
      <c r="EO107" s="144"/>
      <c r="EP107" s="144"/>
      <c r="EQ107" s="144"/>
      <c r="ER107" s="144"/>
    </row>
    <row r="108" spans="1:148" s="21" customFormat="1" ht="16.5" customHeight="1" thickBot="1" x14ac:dyDescent="0.3">
      <c r="A108" s="469"/>
      <c r="B108" s="495" t="s">
        <v>25</v>
      </c>
      <c r="C108" s="496"/>
      <c r="D108" s="497"/>
      <c r="E108" s="293" t="s">
        <v>7</v>
      </c>
      <c r="F108" s="457">
        <f>F102+F106</f>
        <v>135154887</v>
      </c>
      <c r="G108" s="106">
        <f t="shared" ref="G108:T108" si="157">G102+G106</f>
        <v>0</v>
      </c>
      <c r="H108" s="106">
        <f t="shared" si="157"/>
        <v>0</v>
      </c>
      <c r="I108" s="106">
        <f t="shared" si="157"/>
        <v>0</v>
      </c>
      <c r="J108" s="58">
        <f t="shared" si="157"/>
        <v>135154887</v>
      </c>
      <c r="K108" s="457">
        <f>K102+K106</f>
        <v>74997173</v>
      </c>
      <c r="L108" s="106">
        <f t="shared" si="157"/>
        <v>0</v>
      </c>
      <c r="M108" s="106">
        <f t="shared" si="157"/>
        <v>0</v>
      </c>
      <c r="N108" s="106">
        <f t="shared" si="157"/>
        <v>0</v>
      </c>
      <c r="O108" s="58">
        <f t="shared" si="157"/>
        <v>74997173</v>
      </c>
      <c r="P108" s="457">
        <f>P102+P106</f>
        <v>85086215.200000003</v>
      </c>
      <c r="Q108" s="106">
        <f t="shared" si="157"/>
        <v>0</v>
      </c>
      <c r="R108" s="106">
        <f t="shared" si="157"/>
        <v>0</v>
      </c>
      <c r="S108" s="106">
        <f t="shared" si="157"/>
        <v>0</v>
      </c>
      <c r="T108" s="58">
        <f t="shared" si="157"/>
        <v>85086215.200000003</v>
      </c>
      <c r="U108" s="458">
        <f>P108/K108*100</f>
        <v>113.45256333862078</v>
      </c>
      <c r="V108" s="152">
        <v>0</v>
      </c>
      <c r="W108" s="151">
        <v>0</v>
      </c>
      <c r="X108" s="151">
        <v>0</v>
      </c>
      <c r="Y108" s="143">
        <f>T108/O108*100</f>
        <v>113.45256333862078</v>
      </c>
      <c r="Z108" s="110">
        <f>P108/F108*100</f>
        <v>62.954597564792458</v>
      </c>
      <c r="AA108" s="40">
        <v>0</v>
      </c>
      <c r="AB108" s="131">
        <v>0</v>
      </c>
      <c r="AC108" s="40">
        <v>0</v>
      </c>
      <c r="AD108" s="58">
        <f>T108/J108*100</f>
        <v>62.954597564792458</v>
      </c>
      <c r="AE108" s="19"/>
      <c r="AF108" s="19"/>
      <c r="AG108" s="20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19"/>
      <c r="BL108" s="19"/>
      <c r="BM108" s="19"/>
      <c r="BN108" s="19"/>
      <c r="BO108" s="19"/>
      <c r="BP108" s="19"/>
      <c r="BQ108" s="19"/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19"/>
      <c r="CP108" s="19"/>
      <c r="CQ108" s="19"/>
      <c r="CR108" s="19"/>
      <c r="CS108" s="19"/>
      <c r="CT108" s="19"/>
      <c r="CU108" s="19"/>
      <c r="CV108" s="19"/>
      <c r="CW108" s="19"/>
      <c r="CX108" s="19"/>
      <c r="CY108" s="19"/>
      <c r="CZ108" s="19"/>
      <c r="DA108" s="19"/>
      <c r="DB108" s="19"/>
      <c r="DC108" s="19"/>
      <c r="DD108" s="19"/>
      <c r="DE108" s="19"/>
      <c r="DF108" s="19"/>
      <c r="DG108" s="19"/>
      <c r="DH108" s="19"/>
      <c r="DI108" s="19"/>
      <c r="DJ108" s="19"/>
      <c r="DK108" s="19"/>
      <c r="DL108" s="19"/>
      <c r="DM108" s="19"/>
      <c r="DN108" s="19"/>
      <c r="DO108" s="19"/>
      <c r="DP108" s="19"/>
      <c r="DQ108" s="19"/>
      <c r="DR108" s="19"/>
      <c r="DS108" s="19"/>
      <c r="DT108" s="19"/>
      <c r="DU108" s="19"/>
      <c r="DV108" s="19"/>
      <c r="DW108" s="19"/>
      <c r="DX108" s="19"/>
      <c r="DY108" s="19"/>
      <c r="DZ108" s="19"/>
      <c r="EA108" s="19"/>
      <c r="EB108" s="19"/>
      <c r="EC108" s="19"/>
      <c r="ED108" s="19"/>
      <c r="EE108" s="19"/>
      <c r="EF108" s="19"/>
      <c r="EG108" s="19"/>
      <c r="EH108" s="19"/>
      <c r="EI108" s="19"/>
      <c r="EJ108" s="19"/>
      <c r="EK108" s="19"/>
      <c r="EL108" s="19"/>
      <c r="EM108" s="19"/>
      <c r="EN108" s="19"/>
      <c r="EO108" s="19"/>
      <c r="EP108" s="19"/>
      <c r="EQ108" s="19"/>
      <c r="ER108" s="19"/>
    </row>
    <row r="109" spans="1:148" s="89" customFormat="1" ht="24" customHeight="1" thickBot="1" x14ac:dyDescent="0.3">
      <c r="A109" s="498" t="s">
        <v>86</v>
      </c>
      <c r="B109" s="499"/>
      <c r="C109" s="499"/>
      <c r="D109" s="499"/>
      <c r="E109" s="499"/>
      <c r="F109" s="499"/>
      <c r="G109" s="499"/>
      <c r="H109" s="499"/>
      <c r="I109" s="499"/>
      <c r="J109" s="499"/>
      <c r="K109" s="499"/>
      <c r="L109" s="499"/>
      <c r="M109" s="499"/>
      <c r="N109" s="499"/>
      <c r="O109" s="499"/>
      <c r="P109" s="499"/>
      <c r="Q109" s="499"/>
      <c r="R109" s="499"/>
      <c r="S109" s="499"/>
      <c r="T109" s="499"/>
      <c r="U109" s="499"/>
      <c r="V109" s="499"/>
      <c r="W109" s="499"/>
      <c r="X109" s="499"/>
      <c r="Y109" s="499"/>
      <c r="Z109" s="499"/>
      <c r="AA109" s="499"/>
      <c r="AB109" s="499"/>
      <c r="AC109" s="499"/>
      <c r="AD109" s="500"/>
      <c r="AE109" s="87"/>
      <c r="AF109" s="87"/>
      <c r="AG109" s="90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  <c r="BD109" s="87"/>
      <c r="BE109" s="87"/>
      <c r="BF109" s="87"/>
      <c r="BG109" s="87"/>
      <c r="BH109" s="87"/>
      <c r="BI109" s="87"/>
      <c r="BJ109" s="87"/>
      <c r="BK109" s="87"/>
      <c r="BL109" s="87"/>
      <c r="BM109" s="87"/>
      <c r="BN109" s="87"/>
      <c r="BO109" s="87"/>
      <c r="BP109" s="87"/>
      <c r="BQ109" s="87"/>
      <c r="BR109" s="87"/>
      <c r="BS109" s="87"/>
      <c r="BT109" s="87"/>
      <c r="BU109" s="87"/>
      <c r="BV109" s="87"/>
      <c r="BW109" s="87"/>
      <c r="BX109" s="87"/>
      <c r="BY109" s="87"/>
      <c r="BZ109" s="87"/>
      <c r="CA109" s="87"/>
      <c r="CB109" s="87"/>
      <c r="CC109" s="87"/>
      <c r="CD109" s="87"/>
      <c r="CE109" s="87"/>
      <c r="CF109" s="87"/>
      <c r="CG109" s="87"/>
      <c r="CH109" s="87"/>
      <c r="CI109" s="87"/>
      <c r="CJ109" s="87"/>
      <c r="CK109" s="87"/>
      <c r="CL109" s="87"/>
      <c r="CM109" s="87"/>
      <c r="CN109" s="87"/>
      <c r="CO109" s="87"/>
      <c r="CP109" s="87"/>
      <c r="CQ109" s="87"/>
      <c r="CR109" s="87"/>
      <c r="CS109" s="87"/>
      <c r="CT109" s="87"/>
      <c r="CU109" s="87"/>
      <c r="CV109" s="87"/>
      <c r="CW109" s="87"/>
      <c r="CX109" s="87"/>
      <c r="CY109" s="87"/>
      <c r="CZ109" s="87"/>
      <c r="DA109" s="87"/>
      <c r="DB109" s="87"/>
      <c r="DC109" s="87"/>
      <c r="DD109" s="87"/>
      <c r="DE109" s="87"/>
      <c r="DF109" s="87"/>
      <c r="DG109" s="87"/>
      <c r="DH109" s="87"/>
      <c r="DI109" s="87"/>
      <c r="DJ109" s="87"/>
      <c r="DK109" s="87"/>
      <c r="DL109" s="87"/>
      <c r="DM109" s="87"/>
      <c r="DN109" s="87"/>
      <c r="DO109" s="87"/>
      <c r="DP109" s="87"/>
      <c r="DQ109" s="87"/>
      <c r="DR109" s="87"/>
      <c r="DS109" s="87"/>
      <c r="DT109" s="87"/>
      <c r="DU109" s="87"/>
      <c r="DV109" s="87"/>
      <c r="DW109" s="87"/>
      <c r="DX109" s="87"/>
      <c r="DY109" s="87"/>
      <c r="DZ109" s="87"/>
      <c r="EA109" s="87"/>
      <c r="EB109" s="87"/>
      <c r="EC109" s="87"/>
      <c r="ED109" s="87"/>
      <c r="EE109" s="87"/>
      <c r="EF109" s="87"/>
      <c r="EG109" s="87"/>
      <c r="EH109" s="87"/>
      <c r="EI109" s="87"/>
      <c r="EJ109" s="87"/>
      <c r="EK109" s="87"/>
      <c r="EL109" s="87"/>
      <c r="EM109" s="87"/>
      <c r="EN109" s="87"/>
      <c r="EO109" s="87"/>
      <c r="EP109" s="87"/>
      <c r="EQ109" s="87"/>
      <c r="ER109" s="87"/>
    </row>
    <row r="110" spans="1:148" s="139" customFormat="1" ht="31.5" customHeight="1" thickBot="1" x14ac:dyDescent="0.3">
      <c r="A110" s="482" t="s">
        <v>26</v>
      </c>
      <c r="B110" s="481" t="s">
        <v>135</v>
      </c>
      <c r="C110" s="479"/>
      <c r="D110" s="480"/>
      <c r="E110" s="292" t="s">
        <v>7</v>
      </c>
      <c r="F110" s="501"/>
      <c r="G110" s="502"/>
      <c r="H110" s="502"/>
      <c r="I110" s="502"/>
      <c r="J110" s="502"/>
      <c r="K110" s="502"/>
      <c r="L110" s="502"/>
      <c r="M110" s="502"/>
      <c r="N110" s="502"/>
      <c r="O110" s="502"/>
      <c r="P110" s="502"/>
      <c r="Q110" s="502"/>
      <c r="R110" s="502"/>
      <c r="S110" s="502"/>
      <c r="T110" s="502"/>
      <c r="U110" s="502"/>
      <c r="V110" s="502"/>
      <c r="W110" s="502"/>
      <c r="X110" s="502"/>
      <c r="Y110" s="502"/>
      <c r="Z110" s="502"/>
      <c r="AA110" s="502"/>
      <c r="AB110" s="502"/>
      <c r="AC110" s="502"/>
      <c r="AD110" s="503"/>
      <c r="AE110" s="137"/>
      <c r="AF110" s="137"/>
      <c r="AG110" s="138"/>
      <c r="AH110" s="137"/>
      <c r="AI110" s="137"/>
      <c r="AJ110" s="137"/>
      <c r="AK110" s="137"/>
      <c r="AL110" s="137"/>
      <c r="AM110" s="137"/>
      <c r="AN110" s="137"/>
      <c r="AO110" s="137"/>
      <c r="AP110" s="137"/>
      <c r="AQ110" s="137"/>
      <c r="AR110" s="137"/>
      <c r="AS110" s="137"/>
      <c r="AT110" s="137"/>
      <c r="AU110" s="137"/>
      <c r="AV110" s="137"/>
      <c r="AW110" s="137"/>
      <c r="AX110" s="137"/>
      <c r="AY110" s="137"/>
      <c r="AZ110" s="137"/>
      <c r="BA110" s="137"/>
      <c r="BB110" s="137"/>
      <c r="BC110" s="137"/>
      <c r="BD110" s="137"/>
      <c r="BE110" s="137"/>
      <c r="BF110" s="137"/>
      <c r="BG110" s="137"/>
      <c r="BH110" s="137"/>
      <c r="BI110" s="137"/>
      <c r="BJ110" s="137"/>
      <c r="BK110" s="137"/>
      <c r="BL110" s="137"/>
      <c r="BM110" s="137"/>
      <c r="BN110" s="137"/>
      <c r="BO110" s="137"/>
      <c r="BP110" s="137"/>
      <c r="BQ110" s="137"/>
      <c r="BR110" s="137"/>
      <c r="BS110" s="137"/>
      <c r="BT110" s="137"/>
      <c r="BU110" s="137"/>
      <c r="BV110" s="137"/>
      <c r="BW110" s="137"/>
      <c r="BX110" s="137"/>
      <c r="BY110" s="137"/>
      <c r="BZ110" s="137"/>
      <c r="CA110" s="137"/>
      <c r="CB110" s="137"/>
      <c r="CC110" s="137"/>
      <c r="CD110" s="137"/>
      <c r="CE110" s="137"/>
      <c r="CF110" s="137"/>
      <c r="CG110" s="137"/>
      <c r="CH110" s="137"/>
      <c r="CI110" s="137"/>
      <c r="CJ110" s="137"/>
      <c r="CK110" s="137"/>
      <c r="CL110" s="137"/>
      <c r="CM110" s="137"/>
      <c r="CN110" s="137"/>
      <c r="CO110" s="137"/>
      <c r="CP110" s="137"/>
      <c r="CQ110" s="137"/>
      <c r="CR110" s="137"/>
      <c r="CS110" s="137"/>
      <c r="CT110" s="137"/>
      <c r="CU110" s="137"/>
      <c r="CV110" s="137"/>
      <c r="CW110" s="137"/>
      <c r="CX110" s="137"/>
      <c r="CY110" s="137"/>
      <c r="CZ110" s="137"/>
      <c r="DA110" s="137"/>
      <c r="DB110" s="137"/>
      <c r="DC110" s="137"/>
      <c r="DD110" s="137"/>
      <c r="DE110" s="137"/>
      <c r="DF110" s="137"/>
      <c r="DG110" s="137"/>
      <c r="DH110" s="137"/>
      <c r="DI110" s="137"/>
      <c r="DJ110" s="137"/>
      <c r="DK110" s="137"/>
      <c r="DL110" s="137"/>
      <c r="DM110" s="137"/>
      <c r="DN110" s="137"/>
      <c r="DO110" s="137"/>
      <c r="DP110" s="137"/>
      <c r="DQ110" s="137"/>
      <c r="DR110" s="137"/>
      <c r="DS110" s="137"/>
      <c r="DT110" s="137"/>
      <c r="DU110" s="137"/>
      <c r="DV110" s="137"/>
      <c r="DW110" s="137"/>
      <c r="DX110" s="137"/>
      <c r="DY110" s="137"/>
      <c r="DZ110" s="137"/>
      <c r="EA110" s="137"/>
      <c r="EB110" s="137"/>
      <c r="EC110" s="137"/>
      <c r="ED110" s="137"/>
      <c r="EE110" s="137"/>
      <c r="EF110" s="137"/>
      <c r="EG110" s="137"/>
      <c r="EH110" s="137"/>
      <c r="EI110" s="137"/>
      <c r="EJ110" s="137"/>
      <c r="EK110" s="137"/>
      <c r="EL110" s="137"/>
      <c r="EM110" s="137"/>
      <c r="EN110" s="137"/>
      <c r="EO110" s="137"/>
      <c r="EP110" s="137"/>
      <c r="EQ110" s="137"/>
      <c r="ER110" s="137"/>
    </row>
    <row r="111" spans="1:148" s="146" customFormat="1" ht="33" customHeight="1" thickBot="1" x14ac:dyDescent="0.3">
      <c r="A111" s="484"/>
      <c r="B111" s="445" t="s">
        <v>0</v>
      </c>
      <c r="C111" s="446" t="s">
        <v>123</v>
      </c>
      <c r="D111" s="437" t="s">
        <v>9</v>
      </c>
      <c r="E111" s="229" t="s">
        <v>5</v>
      </c>
      <c r="F111" s="381">
        <f>G111+H111+I111+J111</f>
        <v>59000</v>
      </c>
      <c r="G111" s="383">
        <v>0</v>
      </c>
      <c r="H111" s="383">
        <v>0</v>
      </c>
      <c r="I111" s="383">
        <v>0</v>
      </c>
      <c r="J111" s="384">
        <v>59000</v>
      </c>
      <c r="K111" s="381">
        <f>L111+M111+N111+O111</f>
        <v>30000</v>
      </c>
      <c r="L111" s="383">
        <v>0</v>
      </c>
      <c r="M111" s="383">
        <v>0</v>
      </c>
      <c r="N111" s="383">
        <v>0</v>
      </c>
      <c r="O111" s="447">
        <v>30000</v>
      </c>
      <c r="P111" s="381">
        <f>Q111+R111+T111</f>
        <v>30000</v>
      </c>
      <c r="Q111" s="383">
        <v>0</v>
      </c>
      <c r="R111" s="383">
        <v>0</v>
      </c>
      <c r="S111" s="383">
        <v>0</v>
      </c>
      <c r="T111" s="384">
        <v>30000</v>
      </c>
      <c r="U111" s="394">
        <f>P111/K111*100</f>
        <v>100</v>
      </c>
      <c r="V111" s="30">
        <v>0</v>
      </c>
      <c r="W111" s="30">
        <v>0</v>
      </c>
      <c r="X111" s="30">
        <v>0</v>
      </c>
      <c r="Y111" s="50">
        <f>T111/O111*100</f>
        <v>100</v>
      </c>
      <c r="Z111" s="394">
        <f>P111/F111*100</f>
        <v>50.847457627118644</v>
      </c>
      <c r="AA111" s="30">
        <v>0</v>
      </c>
      <c r="AB111" s="30">
        <v>0</v>
      </c>
      <c r="AC111" s="30">
        <v>0</v>
      </c>
      <c r="AD111" s="393">
        <f>T111/J111*100</f>
        <v>50.847457627118644</v>
      </c>
      <c r="AE111" s="144"/>
      <c r="AF111" s="144"/>
      <c r="AG111" s="145"/>
      <c r="AH111" s="144"/>
      <c r="AI111" s="144"/>
      <c r="AJ111" s="144"/>
      <c r="AK111" s="144"/>
      <c r="AL111" s="144"/>
      <c r="AM111" s="144"/>
      <c r="AN111" s="144"/>
      <c r="AO111" s="144"/>
      <c r="AP111" s="144"/>
      <c r="AQ111" s="144"/>
      <c r="AR111" s="144"/>
      <c r="AS111" s="144"/>
      <c r="AT111" s="144"/>
      <c r="AU111" s="144"/>
      <c r="AV111" s="144"/>
      <c r="AW111" s="144"/>
      <c r="AX111" s="144"/>
      <c r="AY111" s="144"/>
      <c r="AZ111" s="144"/>
      <c r="BA111" s="144"/>
      <c r="BB111" s="144"/>
      <c r="BC111" s="144"/>
      <c r="BD111" s="144"/>
      <c r="BE111" s="144"/>
      <c r="BF111" s="144"/>
      <c r="BG111" s="144"/>
      <c r="BH111" s="144"/>
      <c r="BI111" s="144"/>
      <c r="BJ111" s="144"/>
      <c r="BK111" s="144"/>
      <c r="BL111" s="144"/>
      <c r="BM111" s="144"/>
      <c r="BN111" s="144"/>
      <c r="BO111" s="144"/>
      <c r="BP111" s="144"/>
      <c r="BQ111" s="144"/>
      <c r="BR111" s="144"/>
      <c r="BS111" s="144"/>
      <c r="BT111" s="144"/>
      <c r="BU111" s="144"/>
      <c r="BV111" s="144"/>
      <c r="BW111" s="144"/>
      <c r="BX111" s="144"/>
      <c r="BY111" s="144"/>
      <c r="BZ111" s="144"/>
      <c r="CA111" s="144"/>
      <c r="CB111" s="144"/>
      <c r="CC111" s="144"/>
      <c r="CD111" s="144"/>
      <c r="CE111" s="144"/>
      <c r="CF111" s="144"/>
      <c r="CG111" s="144"/>
      <c r="CH111" s="144"/>
      <c r="CI111" s="144"/>
      <c r="CJ111" s="144"/>
      <c r="CK111" s="144"/>
      <c r="CL111" s="144"/>
      <c r="CM111" s="144"/>
      <c r="CN111" s="144"/>
      <c r="CO111" s="144"/>
      <c r="CP111" s="144"/>
      <c r="CQ111" s="144"/>
      <c r="CR111" s="144"/>
      <c r="CS111" s="144"/>
      <c r="CT111" s="144"/>
      <c r="CU111" s="144"/>
      <c r="CV111" s="144"/>
      <c r="CW111" s="144"/>
      <c r="CX111" s="144"/>
      <c r="CY111" s="144"/>
      <c r="CZ111" s="144"/>
      <c r="DA111" s="144"/>
      <c r="DB111" s="144"/>
      <c r="DC111" s="144"/>
      <c r="DD111" s="144"/>
      <c r="DE111" s="144"/>
      <c r="DF111" s="144"/>
      <c r="DG111" s="144"/>
      <c r="DH111" s="144"/>
      <c r="DI111" s="144"/>
      <c r="DJ111" s="144"/>
      <c r="DK111" s="144"/>
      <c r="DL111" s="144"/>
      <c r="DM111" s="144"/>
      <c r="DN111" s="144"/>
      <c r="DO111" s="144"/>
      <c r="DP111" s="144"/>
      <c r="DQ111" s="144"/>
      <c r="DR111" s="144"/>
      <c r="DS111" s="144"/>
      <c r="DT111" s="144"/>
      <c r="DU111" s="144"/>
      <c r="DV111" s="144"/>
      <c r="DW111" s="144"/>
      <c r="DX111" s="144"/>
      <c r="DY111" s="144"/>
      <c r="DZ111" s="144"/>
      <c r="EA111" s="144"/>
      <c r="EB111" s="144"/>
      <c r="EC111" s="144"/>
      <c r="ED111" s="144"/>
      <c r="EE111" s="144"/>
      <c r="EF111" s="144"/>
      <c r="EG111" s="144"/>
      <c r="EH111" s="144"/>
      <c r="EI111" s="144"/>
      <c r="EJ111" s="144"/>
      <c r="EK111" s="144"/>
      <c r="EL111" s="144"/>
      <c r="EM111" s="144"/>
      <c r="EN111" s="144"/>
      <c r="EO111" s="144"/>
      <c r="EP111" s="144"/>
      <c r="EQ111" s="144"/>
      <c r="ER111" s="144"/>
    </row>
    <row r="112" spans="1:148" s="85" customFormat="1" ht="15" customHeight="1" thickBot="1" x14ac:dyDescent="0.3">
      <c r="A112" s="34"/>
      <c r="B112" s="492" t="s">
        <v>27</v>
      </c>
      <c r="C112" s="493"/>
      <c r="D112" s="494"/>
      <c r="E112" s="292" t="s">
        <v>7</v>
      </c>
      <c r="F112" s="467">
        <f>F111</f>
        <v>59000</v>
      </c>
      <c r="G112" s="107">
        <f t="shared" ref="G112:J112" si="158">G111</f>
        <v>0</v>
      </c>
      <c r="H112" s="107">
        <f t="shared" si="158"/>
        <v>0</v>
      </c>
      <c r="I112" s="157">
        <f t="shared" si="158"/>
        <v>0</v>
      </c>
      <c r="J112" s="157">
        <f t="shared" si="158"/>
        <v>59000</v>
      </c>
      <c r="K112" s="467">
        <f>K111</f>
        <v>30000</v>
      </c>
      <c r="L112" s="107">
        <f t="shared" ref="L112" si="159">L111</f>
        <v>0</v>
      </c>
      <c r="M112" s="107">
        <f t="shared" ref="M112" si="160">M111</f>
        <v>0</v>
      </c>
      <c r="N112" s="157">
        <f t="shared" ref="N112" si="161">N111</f>
        <v>0</v>
      </c>
      <c r="O112" s="157">
        <f t="shared" ref="O112" si="162">O111</f>
        <v>30000</v>
      </c>
      <c r="P112" s="467">
        <f>P111</f>
        <v>30000</v>
      </c>
      <c r="Q112" s="107">
        <f t="shared" ref="Q112" si="163">Q111</f>
        <v>0</v>
      </c>
      <c r="R112" s="107">
        <f t="shared" ref="R112" si="164">R111</f>
        <v>0</v>
      </c>
      <c r="S112" s="157">
        <f t="shared" ref="S112" si="165">S111</f>
        <v>0</v>
      </c>
      <c r="T112" s="157">
        <f t="shared" ref="T112" si="166">T111</f>
        <v>30000</v>
      </c>
      <c r="U112" s="297">
        <f>P112/K112*100</f>
        <v>100</v>
      </c>
      <c r="V112" s="37">
        <v>0</v>
      </c>
      <c r="W112" s="37">
        <v>0</v>
      </c>
      <c r="X112" s="37">
        <v>0</v>
      </c>
      <c r="Y112" s="109">
        <f>T112/O112*100</f>
        <v>100</v>
      </c>
      <c r="Z112" s="158">
        <f>P112/F112*100</f>
        <v>50.847457627118644</v>
      </c>
      <c r="AA112" s="37">
        <v>0</v>
      </c>
      <c r="AB112" s="37">
        <v>0</v>
      </c>
      <c r="AC112" s="37">
        <v>0</v>
      </c>
      <c r="AD112" s="109">
        <f>T112/J112*100</f>
        <v>50.847457627118644</v>
      </c>
      <c r="AE112" s="84"/>
      <c r="AF112" s="84"/>
      <c r="AG112" s="20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  <c r="BA112" s="84"/>
      <c r="BB112" s="84"/>
      <c r="BC112" s="84"/>
      <c r="BD112" s="84"/>
      <c r="BE112" s="84"/>
      <c r="BF112" s="84"/>
      <c r="BG112" s="84"/>
      <c r="BH112" s="84"/>
      <c r="BI112" s="84"/>
      <c r="BJ112" s="84"/>
      <c r="BK112" s="84"/>
      <c r="BL112" s="84"/>
      <c r="BM112" s="84"/>
      <c r="BN112" s="84"/>
      <c r="BO112" s="84"/>
      <c r="BP112" s="84"/>
      <c r="BQ112" s="84"/>
      <c r="BR112" s="84"/>
      <c r="BS112" s="84"/>
      <c r="BT112" s="84"/>
      <c r="BU112" s="84"/>
      <c r="BV112" s="84"/>
      <c r="BW112" s="84"/>
      <c r="BX112" s="84"/>
      <c r="BY112" s="84"/>
      <c r="BZ112" s="84"/>
      <c r="CA112" s="84"/>
      <c r="CB112" s="84"/>
      <c r="CC112" s="84"/>
      <c r="CD112" s="84"/>
      <c r="CE112" s="84"/>
      <c r="CF112" s="84"/>
      <c r="CG112" s="84"/>
      <c r="CH112" s="84"/>
      <c r="CI112" s="84"/>
      <c r="CJ112" s="84"/>
      <c r="CK112" s="84"/>
      <c r="CL112" s="84"/>
      <c r="CM112" s="84"/>
      <c r="CN112" s="84"/>
      <c r="CO112" s="84"/>
      <c r="CP112" s="84"/>
      <c r="CQ112" s="84"/>
      <c r="CR112" s="84"/>
      <c r="CS112" s="84"/>
      <c r="CT112" s="84"/>
      <c r="CU112" s="84"/>
      <c r="CV112" s="84"/>
      <c r="CW112" s="84"/>
      <c r="CX112" s="84"/>
      <c r="CY112" s="84"/>
      <c r="CZ112" s="84"/>
      <c r="DA112" s="84"/>
      <c r="DB112" s="84"/>
      <c r="DC112" s="84"/>
      <c r="DD112" s="84"/>
      <c r="DE112" s="84"/>
      <c r="DF112" s="84"/>
      <c r="DG112" s="84"/>
      <c r="DH112" s="84"/>
      <c r="DI112" s="84"/>
      <c r="DJ112" s="84"/>
      <c r="DK112" s="84"/>
      <c r="DL112" s="84"/>
      <c r="DM112" s="84"/>
      <c r="DN112" s="84"/>
      <c r="DO112" s="84"/>
      <c r="DP112" s="84"/>
      <c r="DQ112" s="84"/>
      <c r="DR112" s="84"/>
      <c r="DS112" s="84"/>
      <c r="DT112" s="84"/>
      <c r="DU112" s="84"/>
      <c r="DV112" s="84"/>
      <c r="DW112" s="84"/>
      <c r="DX112" s="84"/>
      <c r="DY112" s="84"/>
      <c r="DZ112" s="84"/>
      <c r="EA112" s="84"/>
      <c r="EB112" s="84"/>
      <c r="EC112" s="84"/>
      <c r="ED112" s="84"/>
      <c r="EE112" s="84"/>
      <c r="EF112" s="84"/>
      <c r="EG112" s="84"/>
      <c r="EH112" s="84"/>
      <c r="EI112" s="84"/>
      <c r="EJ112" s="84"/>
      <c r="EK112" s="84"/>
      <c r="EL112" s="84"/>
      <c r="EM112" s="84"/>
      <c r="EN112" s="84"/>
      <c r="EO112" s="84"/>
      <c r="EP112" s="84"/>
      <c r="EQ112" s="84"/>
      <c r="ER112" s="84"/>
    </row>
    <row r="113" spans="1:148" s="21" customFormat="1" ht="34.5" customHeight="1" x14ac:dyDescent="0.25">
      <c r="A113" s="508" t="s">
        <v>28</v>
      </c>
      <c r="B113" s="509"/>
      <c r="C113" s="509"/>
      <c r="D113" s="465" t="s">
        <v>9</v>
      </c>
      <c r="E113" s="159" t="s">
        <v>7</v>
      </c>
      <c r="F113" s="160">
        <f>F112+F104+F96+F83+F76+F57+F28+F64+F67+F102+F70</f>
        <v>4756508601.2799997</v>
      </c>
      <c r="G113" s="161">
        <f t="shared" ref="G113:J113" si="167">G112+G104+G96+G83+G76+G57+G28+G64+G67+G102+G70</f>
        <v>3501892763.9499998</v>
      </c>
      <c r="H113" s="161">
        <f t="shared" si="167"/>
        <v>121368502.05</v>
      </c>
      <c r="I113" s="161">
        <f t="shared" si="167"/>
        <v>233434366.28</v>
      </c>
      <c r="J113" s="237">
        <f t="shared" si="167"/>
        <v>899812969</v>
      </c>
      <c r="K113" s="160">
        <f t="shared" ref="K113" si="168">K112+K104+K96+K83+K76+K57+K28+K64+K67+K102+K70</f>
        <v>2798189989.1700001</v>
      </c>
      <c r="L113" s="161">
        <f t="shared" ref="L113" si="169">L112+L104+L96+L83+L76+L57+L28+L64+L67+L102+L70</f>
        <v>2020816390.95</v>
      </c>
      <c r="M113" s="161">
        <f t="shared" ref="M113" si="170">M112+M104+M96+M83+M76+M57+M28+M64+M67+M102+M70</f>
        <v>67840096.049999997</v>
      </c>
      <c r="N113" s="161">
        <f t="shared" ref="N113" si="171">N112+N104+N96+N83+N76+N57+N28+N64+N67+N102+N70</f>
        <v>233049659.16999999</v>
      </c>
      <c r="O113" s="162">
        <f t="shared" ref="O113" si="172">O112+O104+O96+O83+O76+O57+O28+O64+O67+O102+O70</f>
        <v>476483843</v>
      </c>
      <c r="P113" s="160">
        <f t="shared" ref="P113" si="173">P112+P104+P96+P83+P76+P57+P28+P64+P67+P102+P70</f>
        <v>3022351717.2700005</v>
      </c>
      <c r="Q113" s="161">
        <f t="shared" ref="Q113" si="174">Q112+Q104+Q96+Q83+Q76+Q57+Q28+Q64+Q67+Q102+Q70</f>
        <v>2219631858.8699994</v>
      </c>
      <c r="R113" s="161">
        <f t="shared" ref="R113" si="175">R112+R104+R96+R83+R76+R57+R28+R64+R67+R102+R70</f>
        <v>65628408.57</v>
      </c>
      <c r="S113" s="161">
        <f t="shared" ref="S113" si="176">S112+S104+S96+S83+S76+S57+S28+S64+S67+S102+S70</f>
        <v>233434366.28</v>
      </c>
      <c r="T113" s="162">
        <f t="shared" ref="T113" si="177">T112+T104+T96+T83+T76+T57+T28+T64+T67+T102+T70</f>
        <v>503657083.55000001</v>
      </c>
      <c r="U113" s="160">
        <f>P113/K113*100</f>
        <v>108.01095454445861</v>
      </c>
      <c r="V113" s="191">
        <f t="shared" ref="V113:X113" si="178">Q113/L113*100</f>
        <v>109.83837367958674</v>
      </c>
      <c r="W113" s="191">
        <f t="shared" si="178"/>
        <v>96.739852080442333</v>
      </c>
      <c r="X113" s="191">
        <f t="shared" si="178"/>
        <v>100.16507516525455</v>
      </c>
      <c r="Y113" s="248">
        <f>T113/O113*100</f>
        <v>105.702867148425</v>
      </c>
      <c r="Z113" s="191">
        <f>P113/F113*100</f>
        <v>63.541390768360451</v>
      </c>
      <c r="AA113" s="161">
        <f>Q113/G113*100</f>
        <v>63.383775817462215</v>
      </c>
      <c r="AB113" s="161">
        <f>R113/H113*100</f>
        <v>54.073674356599675</v>
      </c>
      <c r="AC113" s="161">
        <f>S113/I113*100</f>
        <v>100</v>
      </c>
      <c r="AD113" s="162">
        <f>T113/J113*100</f>
        <v>55.973530155909543</v>
      </c>
      <c r="AE113" s="140"/>
      <c r="AF113" s="140"/>
      <c r="AG113" s="140"/>
      <c r="AH113" s="140"/>
      <c r="AI113" s="163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L113" s="19"/>
      <c r="BM113" s="19"/>
      <c r="BN113" s="19"/>
      <c r="BO113" s="19"/>
      <c r="BP113" s="19"/>
      <c r="BQ113" s="19"/>
      <c r="BR113" s="19"/>
      <c r="BS113" s="19"/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19"/>
      <c r="CP113" s="19"/>
      <c r="CQ113" s="19"/>
      <c r="CR113" s="19"/>
      <c r="CS113" s="19"/>
      <c r="CT113" s="19"/>
      <c r="CU113" s="19"/>
      <c r="CV113" s="19"/>
      <c r="CW113" s="19"/>
      <c r="CX113" s="19"/>
      <c r="CY113" s="19"/>
      <c r="CZ113" s="19"/>
      <c r="DA113" s="19"/>
      <c r="DB113" s="19"/>
      <c r="DC113" s="19"/>
      <c r="DD113" s="19"/>
      <c r="DE113" s="19"/>
      <c r="DF113" s="19"/>
      <c r="DG113" s="19"/>
      <c r="DH113" s="19"/>
      <c r="DI113" s="19"/>
      <c r="DJ113" s="19"/>
      <c r="DK113" s="19"/>
      <c r="DL113" s="19"/>
      <c r="DM113" s="19"/>
      <c r="DN113" s="19"/>
      <c r="DO113" s="19"/>
      <c r="DP113" s="19"/>
      <c r="DQ113" s="19"/>
      <c r="DR113" s="19"/>
      <c r="DS113" s="19"/>
      <c r="DT113" s="19"/>
      <c r="DU113" s="19"/>
      <c r="DV113" s="19"/>
      <c r="DW113" s="19"/>
      <c r="DX113" s="19"/>
      <c r="DY113" s="19"/>
      <c r="DZ113" s="19"/>
      <c r="EA113" s="19"/>
      <c r="EB113" s="19"/>
      <c r="EC113" s="19"/>
      <c r="ED113" s="19"/>
      <c r="EE113" s="19"/>
      <c r="EF113" s="19"/>
      <c r="EG113" s="19"/>
      <c r="EH113" s="19"/>
      <c r="EI113" s="19"/>
      <c r="EJ113" s="19"/>
      <c r="EK113" s="19"/>
      <c r="EL113" s="19"/>
      <c r="EM113" s="19"/>
      <c r="EN113" s="19"/>
      <c r="EO113" s="19"/>
      <c r="EP113" s="19"/>
      <c r="EQ113" s="19"/>
      <c r="ER113" s="19"/>
    </row>
    <row r="114" spans="1:148" s="21" customFormat="1" ht="12.75" customHeight="1" x14ac:dyDescent="0.25">
      <c r="A114" s="489"/>
      <c r="B114" s="490"/>
      <c r="C114" s="490"/>
      <c r="D114" s="164"/>
      <c r="E114" s="450"/>
      <c r="F114" s="43"/>
      <c r="G114" s="165"/>
      <c r="H114" s="165"/>
      <c r="I114" s="165"/>
      <c r="J114" s="208"/>
      <c r="K114" s="43"/>
      <c r="L114" s="165"/>
      <c r="M114" s="165"/>
      <c r="N114" s="165"/>
      <c r="O114" s="166"/>
      <c r="P114" s="43"/>
      <c r="Q114" s="165"/>
      <c r="R114" s="165"/>
      <c r="S114" s="165"/>
      <c r="T114" s="166"/>
      <c r="U114" s="25"/>
      <c r="V114" s="165"/>
      <c r="W114" s="165"/>
      <c r="X114" s="165"/>
      <c r="Y114" s="166"/>
      <c r="Z114" s="65"/>
      <c r="AA114" s="165"/>
      <c r="AB114" s="167"/>
      <c r="AC114" s="165"/>
      <c r="AD114" s="166"/>
      <c r="AE114" s="19"/>
      <c r="AF114" s="19"/>
      <c r="AG114" s="20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19"/>
      <c r="BL114" s="19"/>
      <c r="BM114" s="19"/>
      <c r="BN114" s="19"/>
      <c r="BO114" s="19"/>
      <c r="BP114" s="19"/>
      <c r="BQ114" s="19"/>
      <c r="BR114" s="19"/>
      <c r="BS114" s="19"/>
      <c r="BT114" s="19"/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  <c r="CO114" s="19"/>
      <c r="CP114" s="19"/>
      <c r="CQ114" s="19"/>
      <c r="CR114" s="19"/>
      <c r="CS114" s="19"/>
      <c r="CT114" s="19"/>
      <c r="CU114" s="19"/>
      <c r="CV114" s="19"/>
      <c r="CW114" s="19"/>
      <c r="CX114" s="19"/>
      <c r="CY114" s="19"/>
      <c r="CZ114" s="19"/>
      <c r="DA114" s="19"/>
      <c r="DB114" s="19"/>
      <c r="DC114" s="19"/>
      <c r="DD114" s="19"/>
      <c r="DE114" s="19"/>
      <c r="DF114" s="19"/>
      <c r="DG114" s="19"/>
      <c r="DH114" s="19"/>
      <c r="DI114" s="19"/>
      <c r="DJ114" s="19"/>
      <c r="DK114" s="19"/>
      <c r="DL114" s="19"/>
      <c r="DM114" s="19"/>
      <c r="DN114" s="19"/>
      <c r="DO114" s="19"/>
      <c r="DP114" s="19"/>
      <c r="DQ114" s="19"/>
      <c r="DR114" s="19"/>
      <c r="DS114" s="19"/>
      <c r="DT114" s="19"/>
      <c r="DU114" s="19"/>
      <c r="DV114" s="19"/>
      <c r="DW114" s="19"/>
      <c r="DX114" s="19"/>
      <c r="DY114" s="19"/>
      <c r="DZ114" s="19"/>
      <c r="EA114" s="19"/>
      <c r="EB114" s="19"/>
      <c r="EC114" s="19"/>
      <c r="ED114" s="19"/>
      <c r="EE114" s="19"/>
      <c r="EF114" s="19"/>
      <c r="EG114" s="19"/>
      <c r="EH114" s="19"/>
      <c r="EI114" s="19"/>
      <c r="EJ114" s="19"/>
      <c r="EK114" s="19"/>
      <c r="EL114" s="19"/>
      <c r="EM114" s="19"/>
      <c r="EN114" s="19"/>
      <c r="EO114" s="19"/>
      <c r="EP114" s="19"/>
      <c r="EQ114" s="19"/>
      <c r="ER114" s="19"/>
    </row>
    <row r="115" spans="1:148" s="21" customFormat="1" ht="17.45" customHeight="1" x14ac:dyDescent="0.25">
      <c r="A115" s="504" t="s">
        <v>28</v>
      </c>
      <c r="B115" s="505"/>
      <c r="C115" s="505"/>
      <c r="D115" s="466" t="s">
        <v>14</v>
      </c>
      <c r="E115" s="168" t="s">
        <v>7</v>
      </c>
      <c r="F115" s="169">
        <f>F54+F61+F105</f>
        <v>160944598</v>
      </c>
      <c r="G115" s="135">
        <f>G54+G61+G105</f>
        <v>105269600</v>
      </c>
      <c r="H115" s="135">
        <f t="shared" ref="H115:I115" si="179">H54+H61+H105</f>
        <v>0</v>
      </c>
      <c r="I115" s="135">
        <f t="shared" si="179"/>
        <v>0</v>
      </c>
      <c r="J115" s="207">
        <f>J54+J61+J105</f>
        <v>55674998</v>
      </c>
      <c r="K115" s="169">
        <f>K54+K61</f>
        <v>418109</v>
      </c>
      <c r="L115" s="135">
        <f t="shared" ref="L115:O115" si="180">L54+L61</f>
        <v>0</v>
      </c>
      <c r="M115" s="135">
        <f t="shared" si="180"/>
        <v>0</v>
      </c>
      <c r="N115" s="135">
        <f t="shared" si="180"/>
        <v>0</v>
      </c>
      <c r="O115" s="170">
        <f t="shared" si="180"/>
        <v>418109</v>
      </c>
      <c r="P115" s="169">
        <f>P54+P61+P105</f>
        <v>339000</v>
      </c>
      <c r="Q115" s="135">
        <f t="shared" ref="Q115:T115" si="181">Q54+Q61+Q105</f>
        <v>0</v>
      </c>
      <c r="R115" s="135">
        <f t="shared" si="181"/>
        <v>0</v>
      </c>
      <c r="S115" s="135">
        <f t="shared" si="181"/>
        <v>0</v>
      </c>
      <c r="T115" s="170">
        <f t="shared" si="181"/>
        <v>339000</v>
      </c>
      <c r="U115" s="231">
        <v>0</v>
      </c>
      <c r="V115" s="171">
        <v>0</v>
      </c>
      <c r="W115" s="171">
        <v>0</v>
      </c>
      <c r="X115" s="171">
        <v>0</v>
      </c>
      <c r="Y115" s="232">
        <v>0</v>
      </c>
      <c r="Z115" s="247">
        <f>P115/F115*100</f>
        <v>0.21063148699156714</v>
      </c>
      <c r="AA115" s="171">
        <v>0</v>
      </c>
      <c r="AB115" s="171">
        <v>0</v>
      </c>
      <c r="AC115" s="171">
        <v>0</v>
      </c>
      <c r="AD115" s="232">
        <f>T115/J115*100</f>
        <v>0.60889090647115962</v>
      </c>
      <c r="AE115" s="172"/>
      <c r="AF115" s="172"/>
      <c r="AG115" s="172"/>
      <c r="AH115" s="172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19"/>
      <c r="BL115" s="19"/>
      <c r="BM115" s="19"/>
      <c r="BN115" s="19"/>
      <c r="BO115" s="19"/>
      <c r="BP115" s="19"/>
      <c r="BQ115" s="19"/>
      <c r="BR115" s="19"/>
      <c r="BS115" s="19"/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19"/>
      <c r="CP115" s="19"/>
      <c r="CQ115" s="19"/>
      <c r="CR115" s="19"/>
      <c r="CS115" s="19"/>
      <c r="CT115" s="19"/>
      <c r="CU115" s="19"/>
      <c r="CV115" s="19"/>
      <c r="CW115" s="19"/>
      <c r="CX115" s="19"/>
      <c r="CY115" s="19"/>
      <c r="CZ115" s="19"/>
      <c r="DA115" s="19"/>
      <c r="DB115" s="19"/>
      <c r="DC115" s="19"/>
      <c r="DD115" s="19"/>
      <c r="DE115" s="19"/>
      <c r="DF115" s="19"/>
      <c r="DG115" s="19"/>
      <c r="DH115" s="19"/>
      <c r="DI115" s="19"/>
      <c r="DJ115" s="19"/>
      <c r="DK115" s="19"/>
      <c r="DL115" s="19"/>
      <c r="DM115" s="19"/>
      <c r="DN115" s="19"/>
      <c r="DO115" s="19"/>
      <c r="DP115" s="19"/>
      <c r="DQ115" s="19"/>
      <c r="DR115" s="19"/>
      <c r="DS115" s="19"/>
      <c r="DT115" s="19"/>
      <c r="DU115" s="19"/>
      <c r="DV115" s="19"/>
      <c r="DW115" s="19"/>
      <c r="DX115" s="19"/>
      <c r="DY115" s="19"/>
      <c r="DZ115" s="19"/>
      <c r="EA115" s="19"/>
      <c r="EB115" s="19"/>
      <c r="EC115" s="19"/>
      <c r="ED115" s="19"/>
      <c r="EE115" s="19"/>
      <c r="EF115" s="19"/>
      <c r="EG115" s="19"/>
      <c r="EH115" s="19"/>
      <c r="EI115" s="19"/>
      <c r="EJ115" s="19"/>
      <c r="EK115" s="19"/>
      <c r="EL115" s="19"/>
      <c r="EM115" s="19"/>
      <c r="EN115" s="19"/>
      <c r="EO115" s="19"/>
      <c r="EP115" s="19"/>
      <c r="EQ115" s="19"/>
      <c r="ER115" s="19"/>
    </row>
    <row r="116" spans="1:148" s="21" customFormat="1" ht="13.5" hidden="1" customHeight="1" x14ac:dyDescent="0.25">
      <c r="A116" s="504"/>
      <c r="B116" s="505"/>
      <c r="C116" s="505"/>
      <c r="D116" s="466"/>
      <c r="E116" s="168"/>
      <c r="F116" s="169"/>
      <c r="G116" s="135"/>
      <c r="H116" s="135"/>
      <c r="I116" s="135"/>
      <c r="J116" s="207"/>
      <c r="K116" s="169"/>
      <c r="L116" s="135"/>
      <c r="M116" s="135"/>
      <c r="N116" s="135"/>
      <c r="O116" s="170"/>
      <c r="P116" s="169"/>
      <c r="Q116" s="135"/>
      <c r="R116" s="135"/>
      <c r="S116" s="135"/>
      <c r="T116" s="170"/>
      <c r="U116" s="169"/>
      <c r="V116" s="135"/>
      <c r="W116" s="135"/>
      <c r="X116" s="135"/>
      <c r="Y116" s="175"/>
      <c r="Z116" s="173"/>
      <c r="AA116" s="135"/>
      <c r="AB116" s="174"/>
      <c r="AC116" s="135"/>
      <c r="AD116" s="175"/>
      <c r="AE116" s="19"/>
      <c r="AF116" s="19"/>
      <c r="AG116" s="20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  <c r="BM116" s="19"/>
      <c r="BN116" s="19"/>
      <c r="BO116" s="19"/>
      <c r="BP116" s="19"/>
      <c r="BQ116" s="19"/>
      <c r="BR116" s="19"/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19"/>
      <c r="CP116" s="19"/>
      <c r="CQ116" s="19"/>
      <c r="CR116" s="19"/>
      <c r="CS116" s="19"/>
      <c r="CT116" s="19"/>
      <c r="CU116" s="19"/>
      <c r="CV116" s="19"/>
      <c r="CW116" s="19"/>
      <c r="CX116" s="19"/>
      <c r="CY116" s="19"/>
      <c r="CZ116" s="19"/>
      <c r="DA116" s="19"/>
      <c r="DB116" s="19"/>
      <c r="DC116" s="19"/>
      <c r="DD116" s="19"/>
      <c r="DE116" s="19"/>
      <c r="DF116" s="19"/>
      <c r="DG116" s="19"/>
      <c r="DH116" s="19"/>
      <c r="DI116" s="19"/>
      <c r="DJ116" s="19"/>
      <c r="DK116" s="19"/>
      <c r="DL116" s="19"/>
      <c r="DM116" s="19"/>
      <c r="DN116" s="19"/>
      <c r="DO116" s="19"/>
      <c r="DP116" s="19"/>
      <c r="DQ116" s="19"/>
      <c r="DR116" s="19"/>
      <c r="DS116" s="19"/>
      <c r="DT116" s="19"/>
      <c r="DU116" s="19"/>
      <c r="DV116" s="19"/>
      <c r="DW116" s="19"/>
      <c r="DX116" s="19"/>
      <c r="DY116" s="19"/>
      <c r="DZ116" s="19"/>
      <c r="EA116" s="19"/>
      <c r="EB116" s="19"/>
      <c r="EC116" s="19"/>
      <c r="ED116" s="19"/>
      <c r="EE116" s="19"/>
      <c r="EF116" s="19"/>
      <c r="EG116" s="19"/>
      <c r="EH116" s="19"/>
      <c r="EI116" s="19"/>
      <c r="EJ116" s="19"/>
      <c r="EK116" s="19"/>
      <c r="EL116" s="19"/>
      <c r="EM116" s="19"/>
      <c r="EN116" s="19"/>
      <c r="EO116" s="19"/>
      <c r="EP116" s="19"/>
      <c r="EQ116" s="19"/>
      <c r="ER116" s="19"/>
    </row>
    <row r="117" spans="1:148" s="21" customFormat="1" ht="19.5" hidden="1" customHeight="1" x14ac:dyDescent="0.25">
      <c r="A117" s="504" t="s">
        <v>28</v>
      </c>
      <c r="B117" s="505"/>
      <c r="C117" s="505"/>
      <c r="D117" s="466" t="s">
        <v>36</v>
      </c>
      <c r="E117" s="168" t="s">
        <v>7</v>
      </c>
      <c r="F117" s="169">
        <v>0</v>
      </c>
      <c r="G117" s="135">
        <f>G34</f>
        <v>0</v>
      </c>
      <c r="H117" s="135">
        <f>H34</f>
        <v>0</v>
      </c>
      <c r="I117" s="135">
        <f>I34</f>
        <v>0</v>
      </c>
      <c r="J117" s="207">
        <v>0</v>
      </c>
      <c r="K117" s="169">
        <v>0</v>
      </c>
      <c r="L117" s="135">
        <f>L34</f>
        <v>0</v>
      </c>
      <c r="M117" s="135">
        <f>M34</f>
        <v>0</v>
      </c>
      <c r="N117" s="135">
        <f>N34</f>
        <v>0</v>
      </c>
      <c r="O117" s="170">
        <v>0</v>
      </c>
      <c r="P117" s="169">
        <v>0</v>
      </c>
      <c r="Q117" s="135">
        <f>Q34</f>
        <v>0</v>
      </c>
      <c r="R117" s="135">
        <f>R34</f>
        <v>0</v>
      </c>
      <c r="S117" s="135">
        <f>S34</f>
        <v>0</v>
      </c>
      <c r="T117" s="170">
        <v>0</v>
      </c>
      <c r="U117" s="177">
        <v>0</v>
      </c>
      <c r="V117" s="174">
        <v>0</v>
      </c>
      <c r="W117" s="174">
        <v>0</v>
      </c>
      <c r="X117" s="174">
        <v>0</v>
      </c>
      <c r="Y117" s="8">
        <v>0</v>
      </c>
      <c r="Z117" s="176">
        <v>0</v>
      </c>
      <c r="AA117" s="174">
        <v>0</v>
      </c>
      <c r="AB117" s="174">
        <v>0</v>
      </c>
      <c r="AC117" s="174">
        <v>0</v>
      </c>
      <c r="AD117" s="178">
        <v>0</v>
      </c>
      <c r="AE117" s="19"/>
      <c r="AF117" s="19"/>
      <c r="AG117" s="42"/>
      <c r="AH117" s="42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L117" s="19"/>
      <c r="BM117" s="19"/>
      <c r="BN117" s="19"/>
      <c r="BO117" s="19"/>
      <c r="BP117" s="19"/>
      <c r="BQ117" s="19"/>
      <c r="BR117" s="19"/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19"/>
      <c r="CP117" s="19"/>
      <c r="CQ117" s="19"/>
      <c r="CR117" s="19"/>
      <c r="CS117" s="19"/>
      <c r="CT117" s="19"/>
      <c r="CU117" s="19"/>
      <c r="CV117" s="19"/>
      <c r="CW117" s="19"/>
      <c r="CX117" s="19"/>
      <c r="CY117" s="19"/>
      <c r="CZ117" s="19"/>
      <c r="DA117" s="19"/>
      <c r="DB117" s="19"/>
      <c r="DC117" s="19"/>
      <c r="DD117" s="19"/>
      <c r="DE117" s="19"/>
      <c r="DF117" s="19"/>
      <c r="DG117" s="19"/>
      <c r="DH117" s="19"/>
      <c r="DI117" s="19"/>
      <c r="DJ117" s="19"/>
      <c r="DK117" s="19"/>
      <c r="DL117" s="19"/>
      <c r="DM117" s="19"/>
      <c r="DN117" s="19"/>
      <c r="DO117" s="19"/>
      <c r="DP117" s="19"/>
      <c r="DQ117" s="19"/>
      <c r="DR117" s="19"/>
      <c r="DS117" s="19"/>
      <c r="DT117" s="19"/>
      <c r="DU117" s="19"/>
      <c r="DV117" s="19"/>
      <c r="DW117" s="19"/>
      <c r="DX117" s="19"/>
      <c r="DY117" s="19"/>
      <c r="DZ117" s="19"/>
      <c r="EA117" s="19"/>
      <c r="EB117" s="19"/>
      <c r="EC117" s="19"/>
      <c r="ED117" s="19"/>
      <c r="EE117" s="19"/>
      <c r="EF117" s="19"/>
      <c r="EG117" s="19"/>
      <c r="EH117" s="19"/>
      <c r="EI117" s="19"/>
      <c r="EJ117" s="19"/>
      <c r="EK117" s="19"/>
      <c r="EL117" s="19"/>
      <c r="EM117" s="19"/>
      <c r="EN117" s="19"/>
      <c r="EO117" s="19"/>
      <c r="EP117" s="19"/>
      <c r="EQ117" s="19"/>
      <c r="ER117" s="19"/>
    </row>
    <row r="118" spans="1:148" s="85" customFormat="1" ht="17.25" customHeight="1" thickBot="1" x14ac:dyDescent="0.3">
      <c r="A118" s="506" t="s">
        <v>111</v>
      </c>
      <c r="B118" s="507"/>
      <c r="C118" s="507"/>
      <c r="D118" s="296"/>
      <c r="E118" s="456"/>
      <c r="F118" s="179">
        <f>F113+F115+F117</f>
        <v>4917453199.2799997</v>
      </c>
      <c r="G118" s="180">
        <f t="shared" ref="G118:J118" si="182">G113+G115+G117</f>
        <v>3607162363.9499998</v>
      </c>
      <c r="H118" s="180">
        <f t="shared" si="182"/>
        <v>121368502.05</v>
      </c>
      <c r="I118" s="180">
        <f t="shared" si="182"/>
        <v>233434366.28</v>
      </c>
      <c r="J118" s="209">
        <f t="shared" si="182"/>
        <v>955487967</v>
      </c>
      <c r="K118" s="179">
        <f>K113+K115+K117</f>
        <v>2798608098.1700001</v>
      </c>
      <c r="L118" s="180">
        <f>L113+L115+L117</f>
        <v>2020816390.95</v>
      </c>
      <c r="M118" s="180">
        <f t="shared" ref="M118:O118" si="183">M113+M115+M117</f>
        <v>67840096.049999997</v>
      </c>
      <c r="N118" s="180">
        <f t="shared" si="183"/>
        <v>233049659.16999999</v>
      </c>
      <c r="O118" s="181">
        <f t="shared" si="183"/>
        <v>476901952</v>
      </c>
      <c r="P118" s="179">
        <f>P113+P115+P117</f>
        <v>3022690717.2700005</v>
      </c>
      <c r="Q118" s="180">
        <f t="shared" ref="Q118:T118" si="184">Q113+Q115+Q117</f>
        <v>2219631858.8699994</v>
      </c>
      <c r="R118" s="180">
        <f t="shared" si="184"/>
        <v>65628408.57</v>
      </c>
      <c r="S118" s="180">
        <f t="shared" si="184"/>
        <v>233434366.28</v>
      </c>
      <c r="T118" s="181">
        <f t="shared" si="184"/>
        <v>503996083.55000001</v>
      </c>
      <c r="U118" s="110">
        <f>P118/K118*100</f>
        <v>108.00693098996345</v>
      </c>
      <c r="V118" s="136">
        <f>Q118/L118*100</f>
        <v>109.83837367958674</v>
      </c>
      <c r="W118" s="136">
        <f>R118/M118*100</f>
        <v>96.739852080442333</v>
      </c>
      <c r="X118" s="136">
        <f>S118/N118*100</f>
        <v>100.16507516525455</v>
      </c>
      <c r="Y118" s="183">
        <f>T118/O118*100</f>
        <v>105.68127923074637</v>
      </c>
      <c r="Z118" s="182">
        <f>P118/F118*100</f>
        <v>61.468621962941604</v>
      </c>
      <c r="AA118" s="136">
        <f>Q118/G118*100</f>
        <v>61.534015797376142</v>
      </c>
      <c r="AB118" s="136">
        <f>R118/H118*100</f>
        <v>54.073674356599675</v>
      </c>
      <c r="AC118" s="136">
        <f>S118/I118*100</f>
        <v>100</v>
      </c>
      <c r="AD118" s="183">
        <f>T118/J118*100</f>
        <v>52.747507133179838</v>
      </c>
      <c r="AE118" s="84"/>
      <c r="AF118" s="84"/>
      <c r="AG118" s="42"/>
      <c r="AH118" s="42"/>
      <c r="AI118" s="84"/>
      <c r="AJ118" s="84"/>
      <c r="AK118" s="84"/>
      <c r="AL118" s="84"/>
      <c r="AM118" s="84"/>
      <c r="AN118" s="84"/>
      <c r="AO118" s="84"/>
      <c r="AP118" s="84"/>
      <c r="AQ118" s="84"/>
      <c r="AR118" s="84"/>
      <c r="AS118" s="84"/>
      <c r="AT118" s="84"/>
      <c r="AU118" s="84"/>
      <c r="AV118" s="84"/>
      <c r="AW118" s="84"/>
      <c r="AX118" s="84"/>
      <c r="AY118" s="84"/>
      <c r="AZ118" s="84"/>
      <c r="BA118" s="84"/>
      <c r="BB118" s="84"/>
      <c r="BC118" s="84"/>
      <c r="BD118" s="84"/>
      <c r="BE118" s="84"/>
      <c r="BF118" s="84"/>
      <c r="BG118" s="84"/>
      <c r="BH118" s="84"/>
      <c r="BI118" s="84"/>
      <c r="BJ118" s="84"/>
      <c r="BK118" s="84"/>
      <c r="BL118" s="84"/>
      <c r="BM118" s="84"/>
      <c r="BN118" s="84"/>
      <c r="BO118" s="84"/>
      <c r="BP118" s="84"/>
      <c r="BQ118" s="84"/>
      <c r="BR118" s="84"/>
      <c r="BS118" s="84"/>
      <c r="BT118" s="84"/>
      <c r="BU118" s="84"/>
      <c r="BV118" s="84"/>
      <c r="BW118" s="84"/>
      <c r="BX118" s="84"/>
      <c r="BY118" s="84"/>
      <c r="BZ118" s="84"/>
      <c r="CA118" s="84"/>
      <c r="CB118" s="84"/>
      <c r="CC118" s="84"/>
      <c r="CD118" s="84"/>
      <c r="CE118" s="84"/>
      <c r="CF118" s="84"/>
      <c r="CG118" s="84"/>
      <c r="CH118" s="84"/>
      <c r="CI118" s="84"/>
      <c r="CJ118" s="84"/>
      <c r="CK118" s="84"/>
      <c r="CL118" s="84"/>
      <c r="CM118" s="84"/>
      <c r="CN118" s="84"/>
      <c r="CO118" s="84"/>
      <c r="CP118" s="84"/>
      <c r="CQ118" s="84"/>
      <c r="CR118" s="84"/>
      <c r="CS118" s="84"/>
      <c r="CT118" s="84"/>
      <c r="CU118" s="84"/>
      <c r="CV118" s="84"/>
      <c r="CW118" s="84"/>
      <c r="CX118" s="84"/>
      <c r="CY118" s="84"/>
      <c r="CZ118" s="84"/>
      <c r="DA118" s="84"/>
      <c r="DB118" s="84"/>
      <c r="DC118" s="84"/>
      <c r="DD118" s="84"/>
      <c r="DE118" s="84"/>
      <c r="DF118" s="84"/>
      <c r="DG118" s="84"/>
      <c r="DH118" s="84"/>
      <c r="DI118" s="84"/>
      <c r="DJ118" s="84"/>
      <c r="DK118" s="84"/>
      <c r="DL118" s="84"/>
      <c r="DM118" s="84"/>
      <c r="DN118" s="84"/>
      <c r="DO118" s="84"/>
      <c r="DP118" s="84"/>
      <c r="DQ118" s="84"/>
      <c r="DR118" s="84"/>
      <c r="DS118" s="84"/>
      <c r="DT118" s="84"/>
      <c r="DU118" s="84"/>
      <c r="DV118" s="84"/>
      <c r="DW118" s="84"/>
      <c r="DX118" s="84"/>
      <c r="DY118" s="84"/>
      <c r="DZ118" s="84"/>
      <c r="EA118" s="84"/>
      <c r="EB118" s="84"/>
      <c r="EC118" s="84"/>
      <c r="ED118" s="84"/>
      <c r="EE118" s="84"/>
      <c r="EF118" s="84"/>
      <c r="EG118" s="84"/>
      <c r="EH118" s="84"/>
      <c r="EI118" s="84"/>
      <c r="EJ118" s="84"/>
      <c r="EK118" s="84"/>
      <c r="EL118" s="84"/>
      <c r="EM118" s="84"/>
      <c r="EN118" s="84"/>
      <c r="EO118" s="84"/>
      <c r="EP118" s="84"/>
      <c r="EQ118" s="84"/>
      <c r="ER118" s="84"/>
    </row>
    <row r="119" spans="1:148" s="21" customFormat="1" x14ac:dyDescent="0.25">
      <c r="A119" s="85"/>
      <c r="B119" s="184"/>
      <c r="C119" s="24"/>
      <c r="D119" s="185"/>
      <c r="E119" s="146"/>
      <c r="AE119" s="19"/>
      <c r="AF119" s="19"/>
      <c r="AG119" s="20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  <c r="BL119" s="19"/>
      <c r="BM119" s="19"/>
      <c r="BN119" s="19"/>
      <c r="BO119" s="19"/>
      <c r="BP119" s="19"/>
      <c r="BQ119" s="19"/>
      <c r="BR119" s="19"/>
      <c r="BS119" s="19"/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19"/>
      <c r="CP119" s="19"/>
      <c r="CQ119" s="19"/>
      <c r="CR119" s="19"/>
      <c r="CS119" s="19"/>
      <c r="CT119" s="19"/>
      <c r="CU119" s="19"/>
      <c r="CV119" s="19"/>
      <c r="CW119" s="19"/>
      <c r="CX119" s="19"/>
      <c r="CY119" s="19"/>
      <c r="CZ119" s="19"/>
      <c r="DA119" s="19"/>
      <c r="DB119" s="19"/>
      <c r="DC119" s="19"/>
      <c r="DD119" s="19"/>
      <c r="DE119" s="19"/>
      <c r="DF119" s="19"/>
      <c r="DG119" s="19"/>
      <c r="DH119" s="19"/>
      <c r="DI119" s="19"/>
      <c r="DJ119" s="19"/>
      <c r="DK119" s="19"/>
      <c r="DL119" s="19"/>
      <c r="DM119" s="19"/>
      <c r="DN119" s="19"/>
      <c r="DO119" s="19"/>
      <c r="DP119" s="19"/>
      <c r="DQ119" s="19"/>
      <c r="DR119" s="19"/>
      <c r="DS119" s="19"/>
      <c r="DT119" s="19"/>
      <c r="DU119" s="19"/>
      <c r="DV119" s="19"/>
      <c r="DW119" s="19"/>
      <c r="DX119" s="19"/>
      <c r="DY119" s="19"/>
      <c r="DZ119" s="19"/>
      <c r="EA119" s="19"/>
      <c r="EB119" s="19"/>
      <c r="EC119" s="19"/>
      <c r="ED119" s="19"/>
      <c r="EE119" s="19"/>
      <c r="EF119" s="19"/>
      <c r="EG119" s="19"/>
      <c r="EH119" s="19"/>
      <c r="EI119" s="19"/>
      <c r="EJ119" s="19"/>
      <c r="EK119" s="19"/>
      <c r="EL119" s="19"/>
      <c r="EM119" s="19"/>
      <c r="EN119" s="19"/>
      <c r="EO119" s="19"/>
      <c r="EP119" s="19"/>
      <c r="EQ119" s="19"/>
      <c r="ER119" s="19"/>
    </row>
    <row r="120" spans="1:148" s="21" customFormat="1" x14ac:dyDescent="0.25">
      <c r="A120" s="85"/>
      <c r="B120" s="184"/>
      <c r="C120" s="24"/>
      <c r="D120" s="185"/>
      <c r="E120" s="146"/>
      <c r="F120" s="192"/>
      <c r="AE120" s="19"/>
      <c r="AF120" s="19"/>
      <c r="AG120" s="20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  <c r="BH120" s="19"/>
      <c r="BI120" s="19"/>
      <c r="BJ120" s="19"/>
      <c r="BK120" s="19"/>
      <c r="BL120" s="19"/>
      <c r="BM120" s="19"/>
      <c r="BN120" s="19"/>
      <c r="BO120" s="19"/>
      <c r="BP120" s="19"/>
      <c r="BQ120" s="19"/>
      <c r="BR120" s="19"/>
      <c r="BS120" s="19"/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19"/>
      <c r="CP120" s="19"/>
      <c r="CQ120" s="19"/>
      <c r="CR120" s="19"/>
      <c r="CS120" s="19"/>
      <c r="CT120" s="19"/>
      <c r="CU120" s="19"/>
      <c r="CV120" s="19"/>
      <c r="CW120" s="19"/>
      <c r="CX120" s="19"/>
      <c r="CY120" s="19"/>
      <c r="CZ120" s="19"/>
      <c r="DA120" s="19"/>
      <c r="DB120" s="19"/>
      <c r="DC120" s="19"/>
      <c r="DD120" s="19"/>
      <c r="DE120" s="19"/>
      <c r="DF120" s="19"/>
      <c r="DG120" s="19"/>
      <c r="DH120" s="19"/>
      <c r="DI120" s="19"/>
      <c r="DJ120" s="19"/>
      <c r="DK120" s="19"/>
      <c r="DL120" s="19"/>
      <c r="DM120" s="19"/>
      <c r="DN120" s="19"/>
      <c r="DO120" s="19"/>
      <c r="DP120" s="19"/>
      <c r="DQ120" s="19"/>
      <c r="DR120" s="19"/>
      <c r="DS120" s="19"/>
      <c r="DT120" s="19"/>
      <c r="DU120" s="19"/>
      <c r="DV120" s="19"/>
      <c r="DW120" s="19"/>
      <c r="DX120" s="19"/>
      <c r="DY120" s="19"/>
      <c r="DZ120" s="19"/>
      <c r="EA120" s="19"/>
      <c r="EB120" s="19"/>
      <c r="EC120" s="19"/>
      <c r="ED120" s="19"/>
      <c r="EE120" s="19"/>
      <c r="EF120" s="19"/>
      <c r="EG120" s="19"/>
      <c r="EH120" s="19"/>
      <c r="EI120" s="19"/>
      <c r="EJ120" s="19"/>
      <c r="EK120" s="19"/>
      <c r="EL120" s="19"/>
      <c r="EM120" s="19"/>
      <c r="EN120" s="19"/>
      <c r="EO120" s="19"/>
      <c r="EP120" s="19"/>
      <c r="EQ120" s="19"/>
      <c r="ER120" s="19"/>
    </row>
    <row r="121" spans="1:148" s="21" customFormat="1" hidden="1" x14ac:dyDescent="0.25">
      <c r="A121" s="85"/>
      <c r="B121" s="488" t="s">
        <v>165</v>
      </c>
      <c r="C121" s="488"/>
      <c r="D121" s="185" t="s">
        <v>132</v>
      </c>
      <c r="E121" s="146"/>
      <c r="F121" s="186">
        <f t="shared" ref="F121:T121" si="185">F113-F91-F17</f>
        <v>4523074235</v>
      </c>
      <c r="G121" s="186">
        <f t="shared" si="185"/>
        <v>3501892763.9499998</v>
      </c>
      <c r="H121" s="186">
        <f t="shared" si="185"/>
        <v>121368502.05</v>
      </c>
      <c r="I121" s="186">
        <f t="shared" si="185"/>
        <v>0</v>
      </c>
      <c r="J121" s="186">
        <f t="shared" si="185"/>
        <v>899812969</v>
      </c>
      <c r="K121" s="186">
        <f t="shared" si="185"/>
        <v>2565140330</v>
      </c>
      <c r="L121" s="186">
        <f t="shared" si="185"/>
        <v>2020816390.95</v>
      </c>
      <c r="M121" s="186">
        <f t="shared" si="185"/>
        <v>67840096.049999997</v>
      </c>
      <c r="N121" s="186">
        <f t="shared" si="185"/>
        <v>0</v>
      </c>
      <c r="O121" s="186">
        <f t="shared" si="185"/>
        <v>476483843</v>
      </c>
      <c r="P121" s="186">
        <f t="shared" si="185"/>
        <v>2788917350.9900002</v>
      </c>
      <c r="Q121" s="186">
        <f t="shared" si="185"/>
        <v>2219631858.8699994</v>
      </c>
      <c r="R121" s="186">
        <f t="shared" si="185"/>
        <v>65628408.57</v>
      </c>
      <c r="S121" s="186">
        <f t="shared" si="185"/>
        <v>0</v>
      </c>
      <c r="T121" s="186">
        <f t="shared" si="185"/>
        <v>503657083.55000001</v>
      </c>
      <c r="U121" s="186">
        <f>P121/K121*100</f>
        <v>108.72377305728145</v>
      </c>
      <c r="V121" s="186">
        <f t="shared" ref="V121:X121" si="186">Q121/L121*100</f>
        <v>109.83837367958674</v>
      </c>
      <c r="W121" s="186">
        <f t="shared" si="186"/>
        <v>96.739852080442333</v>
      </c>
      <c r="X121" s="186" t="e">
        <f t="shared" si="186"/>
        <v>#DIV/0!</v>
      </c>
      <c r="Y121" s="186">
        <f>T121/O121*100</f>
        <v>105.702867148425</v>
      </c>
      <c r="Z121" s="186">
        <f>P121/F121*100</f>
        <v>61.659773996391195</v>
      </c>
      <c r="AA121" s="186">
        <f t="shared" ref="AA121:AD121" si="187">Q121/G121*100</f>
        <v>63.383775817462215</v>
      </c>
      <c r="AB121" s="186">
        <f t="shared" si="187"/>
        <v>54.073674356599675</v>
      </c>
      <c r="AC121" s="186" t="e">
        <f t="shared" si="187"/>
        <v>#DIV/0!</v>
      </c>
      <c r="AD121" s="186">
        <f t="shared" si="187"/>
        <v>55.973530155909543</v>
      </c>
      <c r="AE121" s="163"/>
      <c r="AF121" s="163"/>
      <c r="AG121" s="163"/>
      <c r="AH121" s="163"/>
      <c r="AI121" s="186"/>
      <c r="AJ121" s="186">
        <f t="shared" ref="AJ121:BM121" si="188">AJ113-AJ106-AJ91-AJ17</f>
        <v>0</v>
      </c>
      <c r="AK121" s="186">
        <f t="shared" si="188"/>
        <v>0</v>
      </c>
      <c r="AL121" s="186">
        <f t="shared" si="188"/>
        <v>0</v>
      </c>
      <c r="AM121" s="186">
        <f t="shared" si="188"/>
        <v>0</v>
      </c>
      <c r="AN121" s="186">
        <f t="shared" si="188"/>
        <v>0</v>
      </c>
      <c r="AO121" s="186">
        <f t="shared" si="188"/>
        <v>0</v>
      </c>
      <c r="AP121" s="186">
        <f t="shared" si="188"/>
        <v>0</v>
      </c>
      <c r="AQ121" s="186">
        <f t="shared" si="188"/>
        <v>0</v>
      </c>
      <c r="AR121" s="186">
        <f t="shared" si="188"/>
        <v>0</v>
      </c>
      <c r="AS121" s="186">
        <f t="shared" si="188"/>
        <v>0</v>
      </c>
      <c r="AT121" s="186">
        <f t="shared" si="188"/>
        <v>0</v>
      </c>
      <c r="AU121" s="186">
        <f t="shared" si="188"/>
        <v>0</v>
      </c>
      <c r="AV121" s="186">
        <f t="shared" si="188"/>
        <v>0</v>
      </c>
      <c r="AW121" s="186">
        <f t="shared" si="188"/>
        <v>0</v>
      </c>
      <c r="AX121" s="186">
        <f t="shared" si="188"/>
        <v>0</v>
      </c>
      <c r="AY121" s="186">
        <f t="shared" si="188"/>
        <v>0</v>
      </c>
      <c r="AZ121" s="186">
        <f t="shared" si="188"/>
        <v>0</v>
      </c>
      <c r="BA121" s="186">
        <f t="shared" si="188"/>
        <v>0</v>
      </c>
      <c r="BB121" s="186">
        <f t="shared" si="188"/>
        <v>0</v>
      </c>
      <c r="BC121" s="186">
        <f t="shared" si="188"/>
        <v>0</v>
      </c>
      <c r="BD121" s="186">
        <f t="shared" si="188"/>
        <v>0</v>
      </c>
      <c r="BE121" s="186">
        <f t="shared" si="188"/>
        <v>0</v>
      </c>
      <c r="BF121" s="186">
        <f t="shared" si="188"/>
        <v>0</v>
      </c>
      <c r="BG121" s="186">
        <f t="shared" si="188"/>
        <v>0</v>
      </c>
      <c r="BH121" s="186">
        <f t="shared" si="188"/>
        <v>0</v>
      </c>
      <c r="BI121" s="186">
        <f t="shared" si="188"/>
        <v>0</v>
      </c>
      <c r="BJ121" s="186">
        <f t="shared" si="188"/>
        <v>0</v>
      </c>
      <c r="BK121" s="186">
        <f t="shared" si="188"/>
        <v>0</v>
      </c>
      <c r="BL121" s="186">
        <f t="shared" si="188"/>
        <v>0</v>
      </c>
      <c r="BM121" s="186">
        <f t="shared" si="188"/>
        <v>0</v>
      </c>
      <c r="BN121" s="19"/>
      <c r="BO121" s="19"/>
      <c r="BP121" s="19"/>
      <c r="BQ121" s="19"/>
      <c r="BR121" s="19"/>
      <c r="BS121" s="19"/>
      <c r="BT121" s="19"/>
      <c r="BU121" s="19"/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  <c r="CO121" s="19"/>
      <c r="CP121" s="19"/>
      <c r="CQ121" s="19"/>
      <c r="CR121" s="19"/>
      <c r="CS121" s="19"/>
      <c r="CT121" s="19"/>
      <c r="CU121" s="19"/>
      <c r="CV121" s="19"/>
      <c r="CW121" s="19"/>
      <c r="CX121" s="19"/>
      <c r="CY121" s="19"/>
      <c r="CZ121" s="19"/>
      <c r="DA121" s="19"/>
      <c r="DB121" s="19"/>
      <c r="DC121" s="19"/>
      <c r="DD121" s="19"/>
      <c r="DE121" s="19"/>
      <c r="DF121" s="19"/>
      <c r="DG121" s="19"/>
      <c r="DH121" s="19"/>
      <c r="DI121" s="19"/>
      <c r="DJ121" s="19"/>
      <c r="DK121" s="19"/>
      <c r="DL121" s="19"/>
      <c r="DM121" s="19"/>
      <c r="DN121" s="19"/>
      <c r="DO121" s="19"/>
      <c r="DP121" s="19"/>
      <c r="DQ121" s="19"/>
      <c r="DR121" s="19"/>
      <c r="DS121" s="19"/>
      <c r="DT121" s="19"/>
      <c r="DU121" s="19"/>
      <c r="DV121" s="19"/>
      <c r="DW121" s="19"/>
      <c r="DX121" s="19"/>
      <c r="DY121" s="19"/>
      <c r="DZ121" s="19"/>
      <c r="EA121" s="19"/>
      <c r="EB121" s="19"/>
      <c r="EC121" s="19"/>
      <c r="ED121" s="19"/>
      <c r="EE121" s="19"/>
      <c r="EF121" s="19"/>
      <c r="EG121" s="19"/>
      <c r="EH121" s="19"/>
      <c r="EI121" s="19"/>
      <c r="EJ121" s="19"/>
      <c r="EK121" s="19"/>
      <c r="EL121" s="19"/>
      <c r="EM121" s="19"/>
      <c r="EN121" s="19"/>
      <c r="EO121" s="19"/>
      <c r="EP121" s="19"/>
      <c r="EQ121" s="19"/>
      <c r="ER121" s="19"/>
    </row>
    <row r="122" spans="1:148" s="21" customFormat="1" hidden="1" x14ac:dyDescent="0.25">
      <c r="A122" s="85"/>
      <c r="B122" s="184"/>
      <c r="C122" s="24"/>
      <c r="D122" s="185"/>
      <c r="E122" s="146"/>
      <c r="F122" s="186"/>
      <c r="U122" s="186"/>
      <c r="V122" s="186"/>
      <c r="W122" s="186"/>
      <c r="X122" s="186"/>
      <c r="Y122" s="186"/>
      <c r="Z122" s="186"/>
      <c r="AA122" s="186"/>
      <c r="AB122" s="186"/>
      <c r="AC122" s="186"/>
      <c r="AD122" s="186"/>
      <c r="AE122" s="19"/>
      <c r="AF122" s="19"/>
      <c r="AG122" s="20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  <c r="BE122" s="19"/>
      <c r="BF122" s="19"/>
      <c r="BG122" s="19"/>
      <c r="BH122" s="19"/>
      <c r="BI122" s="19"/>
      <c r="BJ122" s="19"/>
      <c r="BK122" s="19"/>
      <c r="BL122" s="19"/>
      <c r="BM122" s="19"/>
      <c r="BN122" s="19"/>
      <c r="BO122" s="19"/>
      <c r="BP122" s="19"/>
      <c r="BQ122" s="19"/>
      <c r="BR122" s="19"/>
      <c r="BS122" s="19"/>
      <c r="BT122" s="19"/>
      <c r="BU122" s="19"/>
      <c r="BV122" s="19"/>
      <c r="BW122" s="19"/>
      <c r="BX122" s="19"/>
      <c r="BY122" s="19"/>
      <c r="BZ122" s="19"/>
      <c r="CA122" s="19"/>
      <c r="CB122" s="19"/>
      <c r="CC122" s="19"/>
      <c r="CD122" s="19"/>
      <c r="CE122" s="19"/>
      <c r="CF122" s="19"/>
      <c r="CG122" s="19"/>
      <c r="CH122" s="19"/>
      <c r="CI122" s="19"/>
      <c r="CJ122" s="19"/>
      <c r="CK122" s="19"/>
      <c r="CL122" s="19"/>
      <c r="CM122" s="19"/>
      <c r="CN122" s="19"/>
      <c r="CO122" s="19"/>
      <c r="CP122" s="19"/>
      <c r="CQ122" s="19"/>
      <c r="CR122" s="19"/>
      <c r="CS122" s="19"/>
      <c r="CT122" s="19"/>
      <c r="CU122" s="19"/>
      <c r="CV122" s="19"/>
      <c r="CW122" s="19"/>
      <c r="CX122" s="19"/>
      <c r="CY122" s="19"/>
      <c r="CZ122" s="19"/>
      <c r="DA122" s="19"/>
      <c r="DB122" s="19"/>
      <c r="DC122" s="19"/>
      <c r="DD122" s="19"/>
      <c r="DE122" s="19"/>
      <c r="DF122" s="19"/>
      <c r="DG122" s="19"/>
      <c r="DH122" s="19"/>
      <c r="DI122" s="19"/>
      <c r="DJ122" s="19"/>
      <c r="DK122" s="19"/>
      <c r="DL122" s="19"/>
      <c r="DM122" s="19"/>
      <c r="DN122" s="19"/>
      <c r="DO122" s="19"/>
      <c r="DP122" s="19"/>
      <c r="DQ122" s="19"/>
      <c r="DR122" s="19"/>
      <c r="DS122" s="19"/>
      <c r="DT122" s="19"/>
      <c r="DU122" s="19"/>
      <c r="DV122" s="19"/>
      <c r="DW122" s="19"/>
      <c r="DX122" s="19"/>
      <c r="DY122" s="19"/>
      <c r="DZ122" s="19"/>
      <c r="EA122" s="19"/>
      <c r="EB122" s="19"/>
      <c r="EC122" s="19"/>
      <c r="ED122" s="19"/>
      <c r="EE122" s="19"/>
      <c r="EF122" s="19"/>
      <c r="EG122" s="19"/>
      <c r="EH122" s="19"/>
      <c r="EI122" s="19"/>
      <c r="EJ122" s="19"/>
      <c r="EK122" s="19"/>
      <c r="EL122" s="19"/>
      <c r="EM122" s="19"/>
      <c r="EN122" s="19"/>
      <c r="EO122" s="19"/>
      <c r="EP122" s="19"/>
      <c r="EQ122" s="19"/>
      <c r="ER122" s="19"/>
    </row>
    <row r="123" spans="1:148" s="21" customFormat="1" hidden="1" x14ac:dyDescent="0.25">
      <c r="A123" s="85"/>
      <c r="B123" s="184"/>
      <c r="C123" s="24"/>
      <c r="D123" s="185" t="s">
        <v>163</v>
      </c>
      <c r="E123" s="146"/>
      <c r="F123" s="187">
        <f>F71-F17-F61-F54</f>
        <v>4258822160</v>
      </c>
      <c r="G123" s="187">
        <f t="shared" ref="G123:T123" si="189">G71-G17-G61-G54</f>
        <v>3439360778.9499998</v>
      </c>
      <c r="H123" s="187">
        <f t="shared" si="189"/>
        <v>121368502.05</v>
      </c>
      <c r="I123" s="187">
        <f t="shared" si="189"/>
        <v>0</v>
      </c>
      <c r="J123" s="187">
        <f t="shared" si="189"/>
        <v>698092879</v>
      </c>
      <c r="K123" s="187">
        <f t="shared" si="189"/>
        <v>2430868505</v>
      </c>
      <c r="L123" s="187">
        <f t="shared" si="189"/>
        <v>1995828074.95</v>
      </c>
      <c r="M123" s="187">
        <f t="shared" si="189"/>
        <v>67840096.049999997</v>
      </c>
      <c r="N123" s="187">
        <f t="shared" si="189"/>
        <v>0</v>
      </c>
      <c r="O123" s="187">
        <f t="shared" si="189"/>
        <v>367200334</v>
      </c>
      <c r="P123" s="187">
        <f t="shared" si="189"/>
        <v>2648379006.1500001</v>
      </c>
      <c r="Q123" s="187">
        <f t="shared" si="189"/>
        <v>2207716596.7299995</v>
      </c>
      <c r="R123" s="187">
        <f t="shared" si="189"/>
        <v>65628408.57</v>
      </c>
      <c r="S123" s="187">
        <f t="shared" si="189"/>
        <v>0</v>
      </c>
      <c r="T123" s="187">
        <f t="shared" si="189"/>
        <v>375034000.85000002</v>
      </c>
      <c r="U123" s="186">
        <f t="shared" ref="U123:U125" si="190">P123/K123*100</f>
        <v>108.94785138326517</v>
      </c>
      <c r="V123" s="186">
        <f t="shared" ref="V123:V125" si="191">Q123/L123*100</f>
        <v>110.61657186004399</v>
      </c>
      <c r="W123" s="186">
        <f t="shared" ref="W123:W125" si="192">R123/M123*100</f>
        <v>96.739852080442333</v>
      </c>
      <c r="X123" s="186" t="e">
        <f t="shared" ref="X123:X125" si="193">S123/N123*100</f>
        <v>#DIV/0!</v>
      </c>
      <c r="Y123" s="186">
        <f t="shared" ref="Y123:Y125" si="194">T123/O123*100</f>
        <v>102.133349598206</v>
      </c>
      <c r="Z123" s="186">
        <f t="shared" ref="Z123:Z125" si="195">P123/F123*100</f>
        <v>62.185714891414953</v>
      </c>
      <c r="AA123" s="186">
        <f t="shared" ref="AA123:AA125" si="196">Q123/G123*100</f>
        <v>64.189735785845414</v>
      </c>
      <c r="AB123" s="186">
        <f t="shared" ref="AB123:AB125" si="197">R123/H123*100</f>
        <v>54.073674356599675</v>
      </c>
      <c r="AC123" s="186" t="e">
        <f t="shared" ref="AC123:AC125" si="198">S123/I123*100</f>
        <v>#DIV/0!</v>
      </c>
      <c r="AD123" s="186">
        <f t="shared" ref="AD123:AD125" si="199">T123/J123*100</f>
        <v>53.722650972636558</v>
      </c>
      <c r="AE123" s="19"/>
      <c r="AF123" s="19"/>
      <c r="AG123" s="20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  <c r="BC123" s="19"/>
      <c r="BD123" s="19"/>
      <c r="BE123" s="19"/>
      <c r="BF123" s="19"/>
      <c r="BG123" s="19"/>
      <c r="BH123" s="19"/>
      <c r="BI123" s="19"/>
      <c r="BJ123" s="19"/>
      <c r="BK123" s="19"/>
      <c r="BL123" s="19"/>
      <c r="BM123" s="19"/>
      <c r="BN123" s="19"/>
      <c r="BO123" s="19"/>
      <c r="BP123" s="19"/>
      <c r="BQ123" s="19"/>
      <c r="BR123" s="19"/>
      <c r="BS123" s="19"/>
      <c r="BT123" s="19"/>
      <c r="BU123" s="19"/>
      <c r="BV123" s="19"/>
      <c r="BW123" s="19"/>
      <c r="BX123" s="19"/>
      <c r="BY123" s="19"/>
      <c r="BZ123" s="19"/>
      <c r="CA123" s="19"/>
      <c r="CB123" s="19"/>
      <c r="CC123" s="19"/>
      <c r="CD123" s="19"/>
      <c r="CE123" s="19"/>
      <c r="CF123" s="19"/>
      <c r="CG123" s="19"/>
      <c r="CH123" s="19"/>
      <c r="CI123" s="19"/>
      <c r="CJ123" s="19"/>
      <c r="CK123" s="19"/>
      <c r="CL123" s="19"/>
      <c r="CM123" s="19"/>
      <c r="CN123" s="19"/>
      <c r="CO123" s="19"/>
      <c r="CP123" s="19"/>
      <c r="CQ123" s="19"/>
      <c r="CR123" s="19"/>
      <c r="CS123" s="19"/>
      <c r="CT123" s="19"/>
      <c r="CU123" s="19"/>
      <c r="CV123" s="19"/>
      <c r="CW123" s="19"/>
      <c r="CX123" s="19"/>
      <c r="CY123" s="19"/>
      <c r="CZ123" s="19"/>
      <c r="DA123" s="19"/>
      <c r="DB123" s="19"/>
      <c r="DC123" s="19"/>
      <c r="DD123" s="19"/>
      <c r="DE123" s="19"/>
      <c r="DF123" s="19"/>
      <c r="DG123" s="19"/>
      <c r="DH123" s="19"/>
      <c r="DI123" s="19"/>
      <c r="DJ123" s="19"/>
      <c r="DK123" s="19"/>
      <c r="DL123" s="19"/>
      <c r="DM123" s="19"/>
      <c r="DN123" s="19"/>
      <c r="DO123" s="19"/>
      <c r="DP123" s="19"/>
      <c r="DQ123" s="19"/>
      <c r="DR123" s="19"/>
      <c r="DS123" s="19"/>
      <c r="DT123" s="19"/>
      <c r="DU123" s="19"/>
      <c r="DV123" s="19"/>
      <c r="DW123" s="19"/>
      <c r="DX123" s="19"/>
      <c r="DY123" s="19"/>
      <c r="DZ123" s="19"/>
      <c r="EA123" s="19"/>
      <c r="EB123" s="19"/>
      <c r="EC123" s="19"/>
      <c r="ED123" s="19"/>
      <c r="EE123" s="19"/>
      <c r="EF123" s="19"/>
      <c r="EG123" s="19"/>
      <c r="EH123" s="19"/>
      <c r="EI123" s="19"/>
      <c r="EJ123" s="19"/>
      <c r="EK123" s="19"/>
      <c r="EL123" s="19"/>
      <c r="EM123" s="19"/>
      <c r="EN123" s="19"/>
      <c r="EO123" s="19"/>
      <c r="EP123" s="19"/>
      <c r="EQ123" s="19"/>
      <c r="ER123" s="19"/>
    </row>
    <row r="124" spans="1:148" hidden="1" x14ac:dyDescent="0.25">
      <c r="U124" s="186"/>
      <c r="V124" s="186"/>
      <c r="W124" s="186"/>
      <c r="X124" s="186"/>
      <c r="Y124" s="186"/>
      <c r="Z124" s="186"/>
      <c r="AA124" s="186"/>
      <c r="AB124" s="186"/>
      <c r="AC124" s="186"/>
      <c r="AD124" s="186"/>
    </row>
    <row r="125" spans="1:148" hidden="1" x14ac:dyDescent="0.25">
      <c r="D125" s="185" t="s">
        <v>164</v>
      </c>
      <c r="F125" s="187">
        <f>F96-F91</f>
        <v>66234600</v>
      </c>
      <c r="G125" s="187">
        <f t="shared" ref="G125:T125" si="200">G96-G91</f>
        <v>6353600</v>
      </c>
      <c r="H125" s="187">
        <f t="shared" si="200"/>
        <v>0</v>
      </c>
      <c r="I125" s="187">
        <f t="shared" si="200"/>
        <v>0</v>
      </c>
      <c r="J125" s="187">
        <f t="shared" si="200"/>
        <v>59881000</v>
      </c>
      <c r="K125" s="187">
        <f t="shared" si="200"/>
        <v>33568757</v>
      </c>
      <c r="L125" s="187">
        <f t="shared" si="200"/>
        <v>3015400</v>
      </c>
      <c r="M125" s="187">
        <f t="shared" si="200"/>
        <v>0</v>
      </c>
      <c r="N125" s="187">
        <f t="shared" si="200"/>
        <v>0</v>
      </c>
      <c r="O125" s="187">
        <f t="shared" si="200"/>
        <v>30553357</v>
      </c>
      <c r="P125" s="187">
        <f t="shared" si="200"/>
        <v>39808638.269999996</v>
      </c>
      <c r="Q125" s="187">
        <f t="shared" si="200"/>
        <v>3370537.83</v>
      </c>
      <c r="R125" s="187">
        <f t="shared" si="200"/>
        <v>0</v>
      </c>
      <c r="S125" s="187">
        <f t="shared" si="200"/>
        <v>0</v>
      </c>
      <c r="T125" s="187">
        <f t="shared" si="200"/>
        <v>36438100.439999998</v>
      </c>
      <c r="U125" s="186">
        <f t="shared" si="190"/>
        <v>118.58835961665186</v>
      </c>
      <c r="V125" s="186">
        <f t="shared" si="191"/>
        <v>111.77746998739802</v>
      </c>
      <c r="W125" s="186" t="e">
        <f t="shared" si="192"/>
        <v>#DIV/0!</v>
      </c>
      <c r="X125" s="186" t="e">
        <f t="shared" si="193"/>
        <v>#DIV/0!</v>
      </c>
      <c r="Y125" s="186">
        <f t="shared" si="194"/>
        <v>119.26054619791859</v>
      </c>
      <c r="Z125" s="186">
        <f t="shared" si="195"/>
        <v>60.102481588172942</v>
      </c>
      <c r="AA125" s="186">
        <f t="shared" si="196"/>
        <v>53.049260734072021</v>
      </c>
      <c r="AB125" s="186" t="e">
        <f t="shared" si="197"/>
        <v>#DIV/0!</v>
      </c>
      <c r="AC125" s="186" t="e">
        <f t="shared" si="198"/>
        <v>#DIV/0!</v>
      </c>
      <c r="AD125" s="186">
        <f t="shared" si="199"/>
        <v>60.850854928942397</v>
      </c>
    </row>
    <row r="126" spans="1:148" hidden="1" x14ac:dyDescent="0.25"/>
    <row r="127" spans="1:148" hidden="1" x14ac:dyDescent="0.25">
      <c r="D127" s="185" t="s">
        <v>172</v>
      </c>
      <c r="F127" s="187">
        <f>F108-F105</f>
        <v>128874500</v>
      </c>
      <c r="G127" s="187">
        <f t="shared" ref="G127:T127" si="201">G108-G105</f>
        <v>0</v>
      </c>
      <c r="H127" s="187">
        <f t="shared" si="201"/>
        <v>0</v>
      </c>
      <c r="I127" s="187">
        <f t="shared" si="201"/>
        <v>0</v>
      </c>
      <c r="J127" s="187">
        <f t="shared" si="201"/>
        <v>128874500</v>
      </c>
      <c r="K127" s="187">
        <f t="shared" si="201"/>
        <v>74997173</v>
      </c>
      <c r="L127" s="187">
        <f t="shared" si="201"/>
        <v>0</v>
      </c>
      <c r="M127" s="187">
        <f t="shared" si="201"/>
        <v>0</v>
      </c>
      <c r="N127" s="187">
        <f t="shared" si="201"/>
        <v>0</v>
      </c>
      <c r="O127" s="187">
        <f t="shared" si="201"/>
        <v>74997173</v>
      </c>
      <c r="P127" s="187">
        <f t="shared" si="201"/>
        <v>85086215.200000003</v>
      </c>
      <c r="Q127" s="187">
        <f t="shared" si="201"/>
        <v>0</v>
      </c>
      <c r="R127" s="187">
        <f t="shared" si="201"/>
        <v>0</v>
      </c>
      <c r="S127" s="187">
        <f t="shared" si="201"/>
        <v>0</v>
      </c>
      <c r="T127" s="187">
        <f t="shared" si="201"/>
        <v>85086215.200000003</v>
      </c>
    </row>
    <row r="129" spans="6:10" x14ac:dyDescent="0.25">
      <c r="F129" s="189"/>
      <c r="G129" s="189"/>
      <c r="H129" s="189"/>
      <c r="I129" s="189"/>
      <c r="J129" s="189"/>
    </row>
  </sheetData>
  <mergeCells count="95">
    <mergeCell ref="A29:A52"/>
    <mergeCell ref="A103:A105"/>
    <mergeCell ref="A8:A27"/>
    <mergeCell ref="AI17:AM17"/>
    <mergeCell ref="B59:C59"/>
    <mergeCell ref="F58:AD58"/>
    <mergeCell ref="AE19:AF19"/>
    <mergeCell ref="AE17:AG17"/>
    <mergeCell ref="B58:D58"/>
    <mergeCell ref="B57:D57"/>
    <mergeCell ref="AE91:AG91"/>
    <mergeCell ref="AG74:AG75"/>
    <mergeCell ref="A97:AD97"/>
    <mergeCell ref="F103:AD103"/>
    <mergeCell ref="B103:D103"/>
    <mergeCell ref="F93:AD93"/>
    <mergeCell ref="B7:C7"/>
    <mergeCell ref="F29:AD29"/>
    <mergeCell ref="F55:AD55"/>
    <mergeCell ref="B34:C34"/>
    <mergeCell ref="B46:C46"/>
    <mergeCell ref="E34:E48"/>
    <mergeCell ref="B29:C29"/>
    <mergeCell ref="B30:C30"/>
    <mergeCell ref="B32:C32"/>
    <mergeCell ref="D29:D51"/>
    <mergeCell ref="A1:AD1"/>
    <mergeCell ref="A6:AD6"/>
    <mergeCell ref="Z2:AD2"/>
    <mergeCell ref="B76:D76"/>
    <mergeCell ref="A77:AD77"/>
    <mergeCell ref="A2:A3"/>
    <mergeCell ref="D2:D3"/>
    <mergeCell ref="E2:E3"/>
    <mergeCell ref="K2:O2"/>
    <mergeCell ref="P2:T2"/>
    <mergeCell ref="U2:Y2"/>
    <mergeCell ref="F2:J2"/>
    <mergeCell ref="B28:D28"/>
    <mergeCell ref="C2:C3"/>
    <mergeCell ref="A5:AD5"/>
    <mergeCell ref="F7:AD7"/>
    <mergeCell ref="A58:A60"/>
    <mergeCell ref="B55:D55"/>
    <mergeCell ref="B52:C52"/>
    <mergeCell ref="B71:D71"/>
    <mergeCell ref="B61:D61"/>
    <mergeCell ref="B67:D67"/>
    <mergeCell ref="D65:D66"/>
    <mergeCell ref="B65:C65"/>
    <mergeCell ref="A62:A63"/>
    <mergeCell ref="D59:D60"/>
    <mergeCell ref="D62:D63"/>
    <mergeCell ref="B62:C62"/>
    <mergeCell ref="A65:A66"/>
    <mergeCell ref="B54:D54"/>
    <mergeCell ref="A68:A70"/>
    <mergeCell ref="B68:C68"/>
    <mergeCell ref="B64:D64"/>
    <mergeCell ref="A72:AD72"/>
    <mergeCell ref="A98:A100"/>
    <mergeCell ref="F85:AD85"/>
    <mergeCell ref="B95:D95"/>
    <mergeCell ref="B78:D78"/>
    <mergeCell ref="B83:D83"/>
    <mergeCell ref="A84:AD84"/>
    <mergeCell ref="B85:D85"/>
    <mergeCell ref="D99:D101"/>
    <mergeCell ref="F98:AD98"/>
    <mergeCell ref="B98:D98"/>
    <mergeCell ref="B92:D92"/>
    <mergeCell ref="B96:D96"/>
    <mergeCell ref="B93:D93"/>
    <mergeCell ref="A93:A94"/>
    <mergeCell ref="A85:A91"/>
    <mergeCell ref="B121:C121"/>
    <mergeCell ref="B110:D110"/>
    <mergeCell ref="A114:C114"/>
    <mergeCell ref="B102:D102"/>
    <mergeCell ref="B112:D112"/>
    <mergeCell ref="B108:D108"/>
    <mergeCell ref="A109:AD109"/>
    <mergeCell ref="F110:AD110"/>
    <mergeCell ref="A110:A111"/>
    <mergeCell ref="B106:D106"/>
    <mergeCell ref="A117:C117"/>
    <mergeCell ref="A118:C118"/>
    <mergeCell ref="A116:C116"/>
    <mergeCell ref="A113:C113"/>
    <mergeCell ref="A115:C115"/>
    <mergeCell ref="D68:D69"/>
    <mergeCell ref="B70:D70"/>
    <mergeCell ref="B73:D73"/>
    <mergeCell ref="A73:A75"/>
    <mergeCell ref="A78:A82"/>
  </mergeCells>
  <pageMargins left="0.25" right="0.25" top="0.75" bottom="0.75" header="0.3" footer="0.3"/>
  <pageSetup paperSize="9" scale="41" fitToHeight="0" orientation="landscape" r:id="rId1"/>
  <rowBreaks count="2" manualBreakCount="2">
    <brk id="58" max="29" man="1"/>
    <brk id="10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31.08.2021 г</vt:lpstr>
      <vt:lpstr>'на 31.08.2021 г'!Область_печати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2021-09-07T09:18:35Z</dcterms:modified>
</cp:coreProperties>
</file>