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930" windowHeight="441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муниципальные!$A$1:$W$12</definedName>
  </definedNames>
  <calcPr calcId="125725"/>
</workbook>
</file>

<file path=xl/calcChain.xml><?xml version="1.0" encoding="utf-8"?>
<calcChain xmlns="http://schemas.openxmlformats.org/spreadsheetml/2006/main">
  <c r="Q11" i="38"/>
  <c r="N11"/>
  <c r="I11"/>
  <c r="F11"/>
  <c r="C11"/>
  <c r="Q10"/>
  <c r="I10"/>
  <c r="F10"/>
  <c r="C10"/>
  <c r="Q9"/>
  <c r="I9"/>
  <c r="F9"/>
  <c r="C9"/>
  <c r="Q8"/>
  <c r="N8"/>
  <c r="I8"/>
  <c r="F8"/>
  <c r="C8"/>
  <c r="Q7"/>
  <c r="N7"/>
  <c r="F7"/>
  <c r="L7" s="1"/>
  <c r="C7"/>
  <c r="O7" s="1"/>
  <c r="Q6"/>
  <c r="N6"/>
  <c r="I6"/>
  <c r="F6"/>
  <c r="C6"/>
  <c r="Q5"/>
  <c r="I5"/>
  <c r="F5"/>
  <c r="C5"/>
  <c r="Q4"/>
  <c r="N4"/>
  <c r="I4"/>
  <c r="F4"/>
  <c r="C4"/>
  <c r="Q3"/>
  <c r="I3"/>
  <c r="F3"/>
  <c r="C3"/>
  <c r="K2"/>
  <c r="J2"/>
  <c r="H2"/>
  <c r="G2"/>
  <c r="E2"/>
  <c r="D2"/>
  <c r="F2" l="1"/>
  <c r="I2"/>
  <c r="O4"/>
  <c r="O9"/>
  <c r="C2"/>
  <c r="O6"/>
  <c r="O11"/>
  <c r="O3"/>
  <c r="O5"/>
  <c r="O10"/>
  <c r="Q2"/>
  <c r="L4"/>
  <c r="L6"/>
  <c r="O8"/>
  <c r="L11"/>
  <c r="N2"/>
  <c r="L8"/>
  <c r="L2" l="1"/>
  <c r="O2"/>
  <c r="Q7" i="33" l="1"/>
  <c r="Q8"/>
  <c r="Q9"/>
  <c r="Q10"/>
  <c r="Q12"/>
  <c r="Q13"/>
  <c r="U8" l="1"/>
  <c r="E11" l="1"/>
  <c r="F11"/>
  <c r="G11"/>
  <c r="I11"/>
  <c r="J11"/>
  <c r="K11"/>
  <c r="M11"/>
  <c r="N11"/>
  <c r="O11"/>
  <c r="W13"/>
  <c r="U13"/>
  <c r="S13"/>
  <c r="L13"/>
  <c r="H13"/>
  <c r="D13"/>
  <c r="H7"/>
  <c r="H8"/>
  <c r="H9"/>
  <c r="L8"/>
  <c r="D8"/>
  <c r="Q11" l="1"/>
  <c r="P8"/>
  <c r="P13"/>
  <c r="T13"/>
  <c r="T8"/>
  <c r="U7" l="1"/>
  <c r="U9"/>
  <c r="U10"/>
  <c r="S12"/>
  <c r="U12"/>
  <c r="W12"/>
  <c r="D12" l="1"/>
  <c r="D11" s="1"/>
  <c r="C6"/>
  <c r="E6"/>
  <c r="F6"/>
  <c r="G6"/>
  <c r="D9"/>
  <c r="D10"/>
  <c r="D7"/>
  <c r="D6" l="1"/>
  <c r="D5" s="1"/>
  <c r="F5"/>
  <c r="E5"/>
  <c r="G5"/>
  <c r="I6" l="1"/>
  <c r="J6"/>
  <c r="K6"/>
  <c r="M6"/>
  <c r="Q6" s="1"/>
  <c r="N6"/>
  <c r="O6"/>
  <c r="L10"/>
  <c r="P10" s="1"/>
  <c r="H10"/>
  <c r="L9"/>
  <c r="P9" s="1"/>
  <c r="T9" l="1"/>
  <c r="T10"/>
  <c r="U6"/>
  <c r="L7" l="1"/>
  <c r="P7" s="1"/>
  <c r="L6" l="1"/>
  <c r="P6" s="1"/>
  <c r="T7" l="1"/>
  <c r="W11" l="1"/>
  <c r="S11"/>
  <c r="U11"/>
  <c r="H6"/>
  <c r="T6" s="1"/>
  <c r="J5" l="1"/>
  <c r="O5" l="1"/>
  <c r="S5" s="1"/>
  <c r="M5"/>
  <c r="Q5" s="1"/>
  <c r="K5"/>
  <c r="N5"/>
  <c r="I5"/>
  <c r="W5" l="1"/>
  <c r="U5"/>
  <c r="L12" l="1"/>
  <c r="L11" l="1"/>
  <c r="P11" s="1"/>
  <c r="P12"/>
  <c r="G18" i="37" l="1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G14" l="1"/>
  <c r="W14" s="1"/>
  <c r="D18"/>
  <c r="D14" s="1"/>
  <c r="T14" s="1"/>
  <c r="F4"/>
  <c r="M4"/>
  <c r="S4"/>
  <c r="E4"/>
  <c r="G4"/>
  <c r="N4"/>
  <c r="R4"/>
  <c r="H7"/>
  <c r="H4" s="1"/>
  <c r="Q4"/>
  <c r="O10"/>
  <c r="T6"/>
  <c r="O5"/>
  <c r="D12"/>
  <c r="D7"/>
  <c r="T11"/>
  <c r="T10" s="1"/>
  <c r="T17"/>
  <c r="U7"/>
  <c r="T16"/>
  <c r="L7"/>
  <c r="T8"/>
  <c r="L12"/>
  <c r="O14"/>
  <c r="O4" s="1"/>
  <c r="W7"/>
  <c r="T9"/>
  <c r="U12"/>
  <c r="W12"/>
  <c r="T18"/>
  <c r="U5"/>
  <c r="W5"/>
  <c r="T5"/>
  <c r="P7"/>
  <c r="P12"/>
  <c r="U14"/>
  <c r="W4" l="1"/>
  <c r="D4"/>
  <c r="T12"/>
  <c r="U4"/>
  <c r="L4"/>
  <c r="P4"/>
  <c r="T4" s="1"/>
  <c r="T7"/>
  <c r="L5" i="33" l="1"/>
  <c r="P5" s="1"/>
  <c r="H12" l="1"/>
  <c r="T12" l="1"/>
  <c r="H11"/>
  <c r="T11" s="1"/>
  <c r="H5" l="1"/>
  <c r="T5" s="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<sst xmlns="http://schemas.openxmlformats.org/spreadsheetml/2006/main" count="213" uniqueCount="118">
  <si>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</si>
  <si>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</si>
  <si>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</si>
  <si>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</si>
  <si>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</si>
  <si>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</si>
  <si>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</si>
  <si>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</si>
  <si>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</si>
  <si>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</si>
  <si>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</si>
  <si>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</si>
  <si>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</si>
  <si>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</si>
  <si>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</si>
  <si>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</si>
  <si>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</si>
  <si>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</si>
  <si>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</si>
  <si>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</si>
  <si>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</si>
  <si>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</si>
  <si>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</si>
  <si>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</si>
  <si>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</si>
  <si>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</si>
  <si>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</si>
  <si>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</si>
  <si>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</si>
  <si>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</si>
  <si>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</si>
  <si>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</si>
  <si>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</si>
  <si>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</si>
  <si>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</si>
  <si>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</si>
  <si>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</si>
  <si>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</si>
  <si>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</si>
  <si>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</si>
  <si>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</si>
  <si>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</si>
  <si>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</si>
  <si>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</si>
  <si>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</si>
  <si>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</si>
  <si>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</si>
  <si>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</si>
  <si>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</si>
  <si>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</si>
  <si>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</si>
  <si>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15.1.1</t>
  </si>
  <si>
    <t>Опека</t>
  </si>
  <si>
    <t>15.2.1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</si>
  <si>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</si>
  <si>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</si>
  <si>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</si>
  <si>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</si>
  <si>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</si>
  <si>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</si>
  <si>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</si>
  <si>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</si>
  <si>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</si>
  <si>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</si>
  <si>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</si>
  <si>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</si>
  <si>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</si>
  <si>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</si>
  <si>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</si>
  <si>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</si>
  <si>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</si>
  <si>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</si>
  <si>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</si>
  <si>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</si>
  <si>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</si>
  <si>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</si>
  <si>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</si>
  <si>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</si>
  <si>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</si>
  <si>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</si>
  <si>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</si>
  <si>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</si>
  <si>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</si>
  <si>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</si>
  <si>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</si>
  <si>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% исполнения  к плану 2019 года</t>
  </si>
  <si>
    <t>15.1.2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</si>
  <si>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</si>
  <si>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</si>
  <si>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</si>
  <si>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</si>
  <si>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</si>
  <si>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</si>
  <si>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</si>
  <si>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</si>
  <si>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</si>
  <si>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</si>
  <si>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</si>
  <si>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</si>
  <si>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</si>
  <si>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</si>
  <si>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</si>
  <si>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</si>
  <si>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</si>
  <si>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</si>
  <si>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</si>
  <si>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</si>
  <si>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</si>
  <si>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</si>
  <si>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</si>
  <si>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</si>
  <si>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</si>
  <si>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</si>
  <si>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</si>
  <si>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Дополнительные меры социальной поддержки отдельных категорий граждан города Нефтеюганска</t>
  </si>
  <si>
    <t>ПЛАН на 2019 год                                                                                                                                          (рублей)</t>
  </si>
  <si>
    <t>% исполнения  к плану за 2019 год</t>
  </si>
  <si>
    <t>Освоение на 01.01.2020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</si>
</sst>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69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9" fontId="3" fillId="26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vertical="top" wrapText="1"/>
    </xf>
    <xf numFmtId="0" fontId="3" fillId="26" borderId="1" xfId="0" applyFont="1" applyFill="1" applyBorder="1" applyAlignment="1">
      <alignment horizontal="center" vertical="center"/>
    </xf>
    <xf numFmtId="4" fontId="3" fillId="26" borderId="1" xfId="0" applyNumberFormat="1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166" fontId="3" fillId="26" borderId="1" xfId="2" applyNumberFormat="1" applyFont="1" applyFill="1" applyBorder="1" applyAlignment="1">
      <alignment horizontal="center" vertical="center"/>
    </xf>
    <xf numFmtId="4" fontId="3" fillId="26" borderId="1" xfId="0" applyNumberFormat="1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vertical="top" wrapText="1"/>
    </xf>
    <xf numFmtId="0" fontId="3" fillId="26" borderId="0" xfId="0" applyFont="1" applyFill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"/>
  <sheetViews>
    <sheetView tabSelected="1" zoomScale="60" zoomScaleNormal="60" zoomScaleSheetLayoutView="5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RowHeight="18.75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customWidth="1"/>
    <col min="25" max="16384" width="9.140625" style="2"/>
  </cols>
  <sheetData>
    <row r="1" spans="1:24" s="22" customFormat="1" ht="62.25" customHeight="1">
      <c r="A1" s="80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4" s="1" customFormat="1" ht="57" customHeight="1">
      <c r="A2" s="87" t="s">
        <v>0</v>
      </c>
      <c r="B2" s="23" t="s">
        <v>1</v>
      </c>
      <c r="C2" s="88" t="s">
        <v>18</v>
      </c>
      <c r="D2" s="92" t="s">
        <v>115</v>
      </c>
      <c r="E2" s="93"/>
      <c r="F2" s="93"/>
      <c r="G2" s="94"/>
      <c r="H2" s="85" t="s">
        <v>87</v>
      </c>
      <c r="I2" s="85"/>
      <c r="J2" s="85"/>
      <c r="K2" s="85"/>
      <c r="L2" s="86" t="s">
        <v>117</v>
      </c>
      <c r="M2" s="86"/>
      <c r="N2" s="86"/>
      <c r="O2" s="86"/>
      <c r="P2" s="89" t="s">
        <v>116</v>
      </c>
      <c r="Q2" s="90"/>
      <c r="R2" s="90"/>
      <c r="S2" s="91"/>
      <c r="T2" s="82" t="s">
        <v>85</v>
      </c>
      <c r="U2" s="83"/>
      <c r="V2" s="83"/>
      <c r="W2" s="84"/>
      <c r="X2" s="74" t="s">
        <v>55</v>
      </c>
    </row>
    <row r="3" spans="1:24" s="1" customFormat="1" ht="37.5" customHeight="1">
      <c r="A3" s="87"/>
      <c r="B3" s="69" t="s">
        <v>2</v>
      </c>
      <c r="C3" s="88"/>
      <c r="D3" s="69" t="s">
        <v>21</v>
      </c>
      <c r="E3" s="69" t="s">
        <v>22</v>
      </c>
      <c r="F3" s="69" t="s">
        <v>50</v>
      </c>
      <c r="G3" s="69" t="s">
        <v>23</v>
      </c>
      <c r="H3" s="67" t="s">
        <v>21</v>
      </c>
      <c r="I3" s="67" t="s">
        <v>22</v>
      </c>
      <c r="J3" s="67" t="s">
        <v>50</v>
      </c>
      <c r="K3" s="67" t="s">
        <v>23</v>
      </c>
      <c r="L3" s="67" t="s">
        <v>21</v>
      </c>
      <c r="M3" s="67" t="s">
        <v>22</v>
      </c>
      <c r="N3" s="67" t="s">
        <v>50</v>
      </c>
      <c r="O3" s="67" t="s">
        <v>23</v>
      </c>
      <c r="P3" s="67" t="s">
        <v>21</v>
      </c>
      <c r="Q3" s="67" t="s">
        <v>22</v>
      </c>
      <c r="R3" s="67" t="s">
        <v>50</v>
      </c>
      <c r="S3" s="67" t="s">
        <v>23</v>
      </c>
      <c r="T3" s="24" t="s">
        <v>21</v>
      </c>
      <c r="U3" s="24" t="s">
        <v>22</v>
      </c>
      <c r="V3" s="24" t="s">
        <v>50</v>
      </c>
      <c r="W3" s="24" t="s">
        <v>23</v>
      </c>
      <c r="X3" s="75"/>
    </row>
    <row r="4" spans="1:24" s="1" customFormat="1">
      <c r="A4" s="68" t="s">
        <v>4</v>
      </c>
      <c r="B4" s="68" t="s">
        <v>14</v>
      </c>
      <c r="C4" s="68" t="s">
        <v>25</v>
      </c>
      <c r="D4" s="68" t="s">
        <v>27</v>
      </c>
      <c r="E4" s="68" t="s">
        <v>16</v>
      </c>
      <c r="F4" s="68" t="s">
        <v>28</v>
      </c>
      <c r="G4" s="68" t="s">
        <v>40</v>
      </c>
      <c r="H4" s="68" t="s">
        <v>27</v>
      </c>
      <c r="I4" s="68" t="s">
        <v>16</v>
      </c>
      <c r="J4" s="68" t="s">
        <v>28</v>
      </c>
      <c r="K4" s="68" t="s">
        <v>40</v>
      </c>
      <c r="L4" s="68" t="s">
        <v>17</v>
      </c>
      <c r="M4" s="68" t="s">
        <v>31</v>
      </c>
      <c r="N4" s="68" t="s">
        <v>32</v>
      </c>
      <c r="O4" s="68" t="s">
        <v>33</v>
      </c>
      <c r="P4" s="68" t="s">
        <v>77</v>
      </c>
      <c r="Q4" s="68" t="s">
        <v>78</v>
      </c>
      <c r="R4" s="68" t="s">
        <v>63</v>
      </c>
      <c r="S4" s="68" t="s">
        <v>79</v>
      </c>
      <c r="T4" s="68" t="s">
        <v>34</v>
      </c>
      <c r="U4" s="68" t="s">
        <v>35</v>
      </c>
      <c r="V4" s="68" t="s">
        <v>36</v>
      </c>
      <c r="W4" s="68" t="s">
        <v>37</v>
      </c>
      <c r="X4" s="55">
        <v>20</v>
      </c>
    </row>
    <row r="5" spans="1:24" ht="55.5" customHeight="1">
      <c r="A5" s="26" t="s">
        <v>37</v>
      </c>
      <c r="B5" s="78" t="s">
        <v>114</v>
      </c>
      <c r="C5" s="79"/>
      <c r="D5" s="27">
        <f>D6+D11</f>
        <v>187777124</v>
      </c>
      <c r="E5" s="27">
        <f t="shared" ref="E5:G5" si="0">E6+E11</f>
        <v>187726978</v>
      </c>
      <c r="F5" s="27">
        <f t="shared" si="0"/>
        <v>0</v>
      </c>
      <c r="G5" s="27">
        <f t="shared" si="0"/>
        <v>50146</v>
      </c>
      <c r="H5" s="27">
        <f>H6+H11</f>
        <v>149197037.84999999</v>
      </c>
      <c r="I5" s="27">
        <f t="shared" ref="I5:O5" si="1">I6+I11</f>
        <v>149196137.84999999</v>
      </c>
      <c r="J5" s="27">
        <f t="shared" si="1"/>
        <v>0</v>
      </c>
      <c r="K5" s="27">
        <f t="shared" si="1"/>
        <v>900</v>
      </c>
      <c r="L5" s="27">
        <f t="shared" si="1"/>
        <v>95311543.960000008</v>
      </c>
      <c r="M5" s="27">
        <f t="shared" si="1"/>
        <v>95261906.960000008</v>
      </c>
      <c r="N5" s="27">
        <f t="shared" si="1"/>
        <v>0</v>
      </c>
      <c r="O5" s="27">
        <f t="shared" si="1"/>
        <v>49637</v>
      </c>
      <c r="P5" s="53">
        <f t="shared" ref="P5:P13" si="2">L5/D5*100</f>
        <v>50.757803682199331</v>
      </c>
      <c r="Q5" s="53">
        <f t="shared" ref="Q5:Q13" si="3">M5/E5*100</f>
        <v>50.74492114820066</v>
      </c>
      <c r="R5" s="53"/>
      <c r="S5" s="53">
        <f t="shared" ref="S5" si="4">O5/G5*100</f>
        <v>98.984963905396242</v>
      </c>
      <c r="T5" s="21">
        <f t="shared" ref="T5:T13" si="5">L5/H5*100</f>
        <v>63.883000181159431</v>
      </c>
      <c r="U5" s="21">
        <f t="shared" ref="U5:U13" si="6">M5/I5*100</f>
        <v>63.85011591638866</v>
      </c>
      <c r="V5" s="21"/>
      <c r="W5" s="21">
        <f t="shared" ref="W5" si="7">O5/K5*100</f>
        <v>5515.2222222222217</v>
      </c>
      <c r="X5" s="52"/>
    </row>
    <row r="6" spans="1:24" ht="77.25" customHeight="1">
      <c r="A6" s="26" t="s">
        <v>38</v>
      </c>
      <c r="B6" s="54" t="s">
        <v>80</v>
      </c>
      <c r="C6" s="27">
        <f t="shared" ref="C6:G6" si="8">SUM(C7:C10)</f>
        <v>0</v>
      </c>
      <c r="D6" s="27">
        <f>SUM(D7:D10)</f>
        <v>152237878</v>
      </c>
      <c r="E6" s="27">
        <f t="shared" si="8"/>
        <v>152237878</v>
      </c>
      <c r="F6" s="27">
        <f t="shared" si="8"/>
        <v>0</v>
      </c>
      <c r="G6" s="27">
        <f t="shared" si="8"/>
        <v>0</v>
      </c>
      <c r="H6" s="27">
        <f>SUM(H7:H10)</f>
        <v>111786337.84999999</v>
      </c>
      <c r="I6" s="27">
        <f t="shared" ref="I6:O6" si="9">SUM(I7:I10)</f>
        <v>111786337.84999999</v>
      </c>
      <c r="J6" s="27">
        <f t="shared" si="9"/>
        <v>0</v>
      </c>
      <c r="K6" s="27">
        <f t="shared" si="9"/>
        <v>0</v>
      </c>
      <c r="L6" s="27">
        <f t="shared" si="9"/>
        <v>61100306.960000001</v>
      </c>
      <c r="M6" s="27">
        <f t="shared" si="9"/>
        <v>61100306.960000001</v>
      </c>
      <c r="N6" s="27">
        <f t="shared" si="9"/>
        <v>0</v>
      </c>
      <c r="O6" s="27">
        <f t="shared" si="9"/>
        <v>0</v>
      </c>
      <c r="P6" s="53">
        <f t="shared" si="2"/>
        <v>40.134759997114514</v>
      </c>
      <c r="Q6" s="53">
        <f t="shared" si="3"/>
        <v>40.134759997114514</v>
      </c>
      <c r="R6" s="53"/>
      <c r="S6" s="53"/>
      <c r="T6" s="21">
        <f t="shared" si="5"/>
        <v>54.658116667161224</v>
      </c>
      <c r="U6" s="21">
        <f t="shared" si="6"/>
        <v>54.658116667161224</v>
      </c>
      <c r="V6" s="21"/>
      <c r="W6" s="21"/>
      <c r="X6" s="52"/>
    </row>
    <row r="7" spans="1:24" ht="37.5" customHeight="1">
      <c r="A7" s="70" t="s">
        <v>51</v>
      </c>
      <c r="B7" s="72" t="s">
        <v>81</v>
      </c>
      <c r="C7" s="19" t="s">
        <v>52</v>
      </c>
      <c r="D7" s="20">
        <f>SUM(E7:G7)</f>
        <v>6924894</v>
      </c>
      <c r="E7" s="20">
        <v>6924894</v>
      </c>
      <c r="F7" s="20">
        <v>0</v>
      </c>
      <c r="G7" s="20">
        <v>0</v>
      </c>
      <c r="H7" s="20">
        <f t="shared" ref="H7:H9" si="10">SUM(I7:K7)</f>
        <v>6924894</v>
      </c>
      <c r="I7" s="20">
        <v>6924894</v>
      </c>
      <c r="J7" s="20">
        <v>0</v>
      </c>
      <c r="K7" s="20">
        <v>0</v>
      </c>
      <c r="L7" s="21">
        <f>SUM(M7:O7)</f>
        <v>6924893.6900000004</v>
      </c>
      <c r="M7" s="21">
        <v>6924893.6900000004</v>
      </c>
      <c r="N7" s="29">
        <v>0</v>
      </c>
      <c r="O7" s="29">
        <v>0</v>
      </c>
      <c r="P7" s="53">
        <f t="shared" si="2"/>
        <v>99.999995523397189</v>
      </c>
      <c r="Q7" s="53">
        <f t="shared" si="3"/>
        <v>99.999995523397189</v>
      </c>
      <c r="R7" s="53"/>
      <c r="S7" s="53"/>
      <c r="T7" s="21">
        <f t="shared" si="5"/>
        <v>99.999995523397189</v>
      </c>
      <c r="U7" s="21">
        <f t="shared" si="6"/>
        <v>99.999995523397189</v>
      </c>
      <c r="V7" s="21"/>
      <c r="W7" s="21"/>
      <c r="X7" s="52"/>
    </row>
    <row r="8" spans="1:24" ht="30.75" customHeight="1">
      <c r="A8" s="76"/>
      <c r="B8" s="77"/>
      <c r="C8" s="19" t="s">
        <v>13</v>
      </c>
      <c r="D8" s="20">
        <f>SUM(E8:G8)</f>
        <v>14311791</v>
      </c>
      <c r="E8" s="20">
        <v>14311791</v>
      </c>
      <c r="F8" s="20">
        <v>0</v>
      </c>
      <c r="G8" s="20">
        <v>0</v>
      </c>
      <c r="H8" s="20">
        <f t="shared" si="10"/>
        <v>18470406</v>
      </c>
      <c r="I8" s="20">
        <v>18470406</v>
      </c>
      <c r="J8" s="20">
        <v>0</v>
      </c>
      <c r="K8" s="20">
        <v>0</v>
      </c>
      <c r="L8" s="21">
        <f>SUM(M8:O8)</f>
        <v>14119248.09</v>
      </c>
      <c r="M8" s="21">
        <v>14119248.09</v>
      </c>
      <c r="N8" s="29">
        <v>0</v>
      </c>
      <c r="O8" s="29">
        <v>0</v>
      </c>
      <c r="P8" s="53">
        <f t="shared" si="2"/>
        <v>98.654655381705894</v>
      </c>
      <c r="Q8" s="53">
        <f t="shared" si="3"/>
        <v>98.654655381705894</v>
      </c>
      <c r="R8" s="53"/>
      <c r="S8" s="53"/>
      <c r="T8" s="21">
        <f t="shared" si="5"/>
        <v>76.442543222926446</v>
      </c>
      <c r="U8" s="21">
        <f t="shared" si="6"/>
        <v>76.442543222926446</v>
      </c>
      <c r="V8" s="21"/>
      <c r="W8" s="21"/>
      <c r="X8" s="52"/>
    </row>
    <row r="9" spans="1:24" ht="46.5" customHeight="1">
      <c r="A9" s="71"/>
      <c r="B9" s="73"/>
      <c r="C9" s="19" t="s">
        <v>3</v>
      </c>
      <c r="D9" s="20">
        <f t="shared" ref="D9:D13" si="11">SUM(E9:G9)</f>
        <v>851215</v>
      </c>
      <c r="E9" s="20">
        <v>851215</v>
      </c>
      <c r="F9" s="20">
        <v>0</v>
      </c>
      <c r="G9" s="20">
        <v>0</v>
      </c>
      <c r="H9" s="20">
        <f t="shared" si="10"/>
        <v>1377600</v>
      </c>
      <c r="I9" s="20">
        <v>1377600</v>
      </c>
      <c r="J9" s="20">
        <v>0</v>
      </c>
      <c r="K9" s="20">
        <v>0</v>
      </c>
      <c r="L9" s="21">
        <f>SUM(M9:O9)</f>
        <v>851214.78</v>
      </c>
      <c r="M9" s="21">
        <v>851214.78</v>
      </c>
      <c r="N9" s="29">
        <v>0</v>
      </c>
      <c r="O9" s="29">
        <v>0</v>
      </c>
      <c r="P9" s="53">
        <f t="shared" si="2"/>
        <v>99.999974154590802</v>
      </c>
      <c r="Q9" s="53">
        <f t="shared" si="3"/>
        <v>99.999974154590802</v>
      </c>
      <c r="R9" s="53"/>
      <c r="S9" s="53"/>
      <c r="T9" s="21">
        <f t="shared" si="5"/>
        <v>61.789690766550521</v>
      </c>
      <c r="U9" s="21">
        <f t="shared" si="6"/>
        <v>61.789690766550521</v>
      </c>
      <c r="V9" s="21"/>
      <c r="W9" s="21"/>
      <c r="X9" s="52"/>
    </row>
    <row r="10" spans="1:24" s="128" customFormat="1" ht="42.75" customHeight="1">
      <c r="A10" s="120" t="s">
        <v>86</v>
      </c>
      <c r="B10" s="121" t="s">
        <v>82</v>
      </c>
      <c r="C10" s="122" t="s">
        <v>60</v>
      </c>
      <c r="D10" s="123">
        <f t="shared" si="11"/>
        <v>130149978</v>
      </c>
      <c r="E10" s="123">
        <v>130149978</v>
      </c>
      <c r="F10" s="123">
        <v>0</v>
      </c>
      <c r="G10" s="123">
        <v>0</v>
      </c>
      <c r="H10" s="123">
        <f>SUM(I10:K10)</f>
        <v>85013437.849999994</v>
      </c>
      <c r="I10" s="123">
        <v>85013437.849999994</v>
      </c>
      <c r="J10" s="123">
        <v>0</v>
      </c>
      <c r="K10" s="123">
        <v>0</v>
      </c>
      <c r="L10" s="124">
        <f>SUM(M10:O10)</f>
        <v>39204950.399999999</v>
      </c>
      <c r="M10" s="124">
        <v>39204950.399999999</v>
      </c>
      <c r="N10" s="125">
        <v>0</v>
      </c>
      <c r="O10" s="125">
        <v>0</v>
      </c>
      <c r="P10" s="126">
        <f t="shared" si="2"/>
        <v>30.122902056887014</v>
      </c>
      <c r="Q10" s="126">
        <f t="shared" si="3"/>
        <v>30.122902056887014</v>
      </c>
      <c r="R10" s="126"/>
      <c r="S10" s="126"/>
      <c r="T10" s="124">
        <f t="shared" si="5"/>
        <v>46.116180443348583</v>
      </c>
      <c r="U10" s="124">
        <f t="shared" si="6"/>
        <v>46.116180443348583</v>
      </c>
      <c r="V10" s="124"/>
      <c r="W10" s="124"/>
      <c r="X10" s="127"/>
    </row>
    <row r="11" spans="1:24" ht="60" customHeight="1">
      <c r="A11" s="26" t="s">
        <v>39</v>
      </c>
      <c r="B11" s="54" t="s">
        <v>83</v>
      </c>
      <c r="C11" s="28"/>
      <c r="D11" s="27">
        <f>SUM(D12:D13)</f>
        <v>35539246</v>
      </c>
      <c r="E11" s="27">
        <f t="shared" ref="E11:O11" si="12">SUM(E12:E13)</f>
        <v>35489100</v>
      </c>
      <c r="F11" s="27">
        <f t="shared" si="12"/>
        <v>0</v>
      </c>
      <c r="G11" s="27">
        <f t="shared" si="12"/>
        <v>50146</v>
      </c>
      <c r="H11" s="27">
        <f t="shared" si="12"/>
        <v>37410700</v>
      </c>
      <c r="I11" s="27">
        <f t="shared" si="12"/>
        <v>37409800</v>
      </c>
      <c r="J11" s="27">
        <f t="shared" si="12"/>
        <v>0</v>
      </c>
      <c r="K11" s="27">
        <f t="shared" si="12"/>
        <v>900</v>
      </c>
      <c r="L11" s="27">
        <f t="shared" si="12"/>
        <v>34211237</v>
      </c>
      <c r="M11" s="27">
        <f t="shared" si="12"/>
        <v>34161600</v>
      </c>
      <c r="N11" s="27">
        <f t="shared" si="12"/>
        <v>0</v>
      </c>
      <c r="O11" s="27">
        <f t="shared" si="12"/>
        <v>49637</v>
      </c>
      <c r="P11" s="53">
        <f t="shared" si="2"/>
        <v>96.263260621792597</v>
      </c>
      <c r="Q11" s="53">
        <f t="shared" si="3"/>
        <v>96.259414862591612</v>
      </c>
      <c r="R11" s="53"/>
      <c r="S11" s="20">
        <f>O11/G11*100</f>
        <v>98.984963905396242</v>
      </c>
      <c r="T11" s="21">
        <f t="shared" si="5"/>
        <v>91.447732867869362</v>
      </c>
      <c r="U11" s="21">
        <f t="shared" si="6"/>
        <v>91.317248421536604</v>
      </c>
      <c r="V11" s="21"/>
      <c r="W11" s="21">
        <f>O11/K11*100</f>
        <v>5515.2222222222217</v>
      </c>
      <c r="X11" s="25"/>
    </row>
    <row r="12" spans="1:24" ht="39" customHeight="1">
      <c r="A12" s="70" t="s">
        <v>53</v>
      </c>
      <c r="B12" s="72" t="s">
        <v>84</v>
      </c>
      <c r="C12" s="19" t="s">
        <v>52</v>
      </c>
      <c r="D12" s="20">
        <f t="shared" si="11"/>
        <v>10373537</v>
      </c>
      <c r="E12" s="20">
        <v>10373146</v>
      </c>
      <c r="F12" s="20">
        <v>0</v>
      </c>
      <c r="G12" s="20">
        <v>391</v>
      </c>
      <c r="H12" s="20">
        <f>SUM(I12:K12)</f>
        <v>10373537</v>
      </c>
      <c r="I12" s="20">
        <v>10373146</v>
      </c>
      <c r="J12" s="20">
        <v>0</v>
      </c>
      <c r="K12" s="20">
        <v>391</v>
      </c>
      <c r="L12" s="29">
        <f t="shared" ref="L12:L13" si="13">SUM(M12:O12)</f>
        <v>10373530.540000001</v>
      </c>
      <c r="M12" s="21">
        <v>10373139.540000001</v>
      </c>
      <c r="N12" s="29">
        <v>0</v>
      </c>
      <c r="O12" s="29">
        <v>391</v>
      </c>
      <c r="P12" s="53">
        <f t="shared" si="2"/>
        <v>99.999937726158407</v>
      </c>
      <c r="Q12" s="53">
        <f t="shared" si="3"/>
        <v>99.999937723811087</v>
      </c>
      <c r="R12" s="53"/>
      <c r="S12" s="20">
        <f>O12/G12*100</f>
        <v>100</v>
      </c>
      <c r="T12" s="21">
        <f t="shared" si="5"/>
        <v>99.999937726158407</v>
      </c>
      <c r="U12" s="21">
        <f t="shared" si="6"/>
        <v>99.999937723811087</v>
      </c>
      <c r="V12" s="21"/>
      <c r="W12" s="21">
        <f>O12/K12*100</f>
        <v>100</v>
      </c>
      <c r="X12" s="52"/>
    </row>
    <row r="13" spans="1:24" ht="42" customHeight="1">
      <c r="A13" s="71"/>
      <c r="B13" s="73"/>
      <c r="C13" s="19" t="s">
        <v>13</v>
      </c>
      <c r="D13" s="20">
        <f t="shared" si="11"/>
        <v>25165709</v>
      </c>
      <c r="E13" s="20">
        <v>25115954</v>
      </c>
      <c r="F13" s="20">
        <v>0</v>
      </c>
      <c r="G13" s="20">
        <v>49755</v>
      </c>
      <c r="H13" s="20">
        <f>SUM(I13:K13)</f>
        <v>27037163</v>
      </c>
      <c r="I13" s="20">
        <v>27036654</v>
      </c>
      <c r="J13" s="20">
        <v>0</v>
      </c>
      <c r="K13" s="20">
        <v>509</v>
      </c>
      <c r="L13" s="29">
        <f t="shared" si="13"/>
        <v>23837706.460000001</v>
      </c>
      <c r="M13" s="21">
        <v>23788460.460000001</v>
      </c>
      <c r="N13" s="29">
        <v>0</v>
      </c>
      <c r="O13" s="29">
        <v>49246</v>
      </c>
      <c r="P13" s="53">
        <f t="shared" si="2"/>
        <v>94.722967908434455</v>
      </c>
      <c r="Q13" s="53">
        <f t="shared" si="3"/>
        <v>94.714540646156635</v>
      </c>
      <c r="R13" s="53"/>
      <c r="S13" s="20">
        <f>O13/G13*100</f>
        <v>98.976987237463575</v>
      </c>
      <c r="T13" s="21">
        <f t="shared" si="5"/>
        <v>88.166448750558629</v>
      </c>
      <c r="U13" s="21">
        <f t="shared" si="6"/>
        <v>87.985963277852363</v>
      </c>
      <c r="V13" s="21"/>
      <c r="W13" s="21">
        <f>O13/K13*100</f>
        <v>9675.0491159135563</v>
      </c>
      <c r="X13" s="52"/>
    </row>
  </sheetData>
  <mergeCells count="14">
    <mergeCell ref="A1:W1"/>
    <mergeCell ref="T2:W2"/>
    <mergeCell ref="H2:K2"/>
    <mergeCell ref="L2:O2"/>
    <mergeCell ref="A2:A3"/>
    <mergeCell ref="C2:C3"/>
    <mergeCell ref="P2:S2"/>
    <mergeCell ref="D2:G2"/>
    <mergeCell ref="A12:A13"/>
    <mergeCell ref="B12:B13"/>
    <mergeCell ref="X2:X3"/>
    <mergeCell ref="A7:A9"/>
    <mergeCell ref="B7:B9"/>
    <mergeCell ref="B5:C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11"/>
  <sheetViews>
    <sheetView workbookViewId="0">
      <selection activeCell="C6" sqref="C6"/>
    </sheetView>
  </sheetViews>
  <sheetFormatPr defaultRowHeight="12.75"/>
  <cols>
    <col min="1" max="1" width="9.140625" style="60"/>
    <col min="2" max="2" width="42" style="60" customWidth="1"/>
    <col min="3" max="3" width="12.28515625" style="60" bestFit="1" customWidth="1"/>
    <col min="4" max="4" width="9.28515625" style="60" bestFit="1" customWidth="1"/>
    <col min="5" max="6" width="12.28515625" style="60" bestFit="1" customWidth="1"/>
    <col min="7" max="7" width="9.28515625" style="60" bestFit="1" customWidth="1"/>
    <col min="8" max="9" width="12.28515625" style="60" bestFit="1" customWidth="1"/>
    <col min="10" max="10" width="9.28515625" style="60" bestFit="1" customWidth="1"/>
    <col min="11" max="11" width="12.28515625" style="60" bestFit="1" customWidth="1"/>
    <col min="12" max="17" width="9.28515625" style="60" bestFit="1" customWidth="1"/>
    <col min="18" max="18" width="37.140625" style="60" customWidth="1"/>
    <col min="19" max="16384" width="9.140625" style="60"/>
  </cols>
  <sheetData>
    <row r="2" spans="1:18" ht="38.25">
      <c r="A2" s="56" t="s">
        <v>28</v>
      </c>
      <c r="B2" s="57" t="s">
        <v>88</v>
      </c>
      <c r="C2" s="58">
        <f>E2+D2</f>
        <v>45172617</v>
      </c>
      <c r="D2" s="58">
        <f>SUM(D3:D12)</f>
        <v>0</v>
      </c>
      <c r="E2" s="58">
        <f>SUM(E3:E14)</f>
        <v>45172617</v>
      </c>
      <c r="F2" s="58">
        <f>H2+G2</f>
        <v>42399251</v>
      </c>
      <c r="G2" s="58">
        <f>SUM(G3:G12)</f>
        <v>0</v>
      </c>
      <c r="H2" s="58">
        <f>SUM(H3:H14)</f>
        <v>42399251</v>
      </c>
      <c r="I2" s="58">
        <f>K2+J2</f>
        <v>22681235.099999998</v>
      </c>
      <c r="J2" s="58">
        <f>SUM(J3:J12)</f>
        <v>0</v>
      </c>
      <c r="K2" s="58">
        <f>SUM(K3:K14)</f>
        <v>22681235.099999998</v>
      </c>
      <c r="L2" s="58">
        <f>I2/F2*100</f>
        <v>53.494423993480446</v>
      </c>
      <c r="M2" s="58">
        <v>0</v>
      </c>
      <c r="N2" s="58">
        <f t="shared" ref="N2" si="0">K2/H2*100</f>
        <v>53.494423993480446</v>
      </c>
      <c r="O2" s="58">
        <f t="shared" ref="O2:O11" si="1">I2/C2*100</f>
        <v>50.210141909644058</v>
      </c>
      <c r="P2" s="58">
        <v>0</v>
      </c>
      <c r="Q2" s="58">
        <f t="shared" ref="Q2:Q11" si="2">K2/E2*100</f>
        <v>50.210141909644058</v>
      </c>
      <c r="R2" s="59"/>
    </row>
    <row r="3" spans="1:18" ht="119.25" customHeight="1">
      <c r="A3" s="61" t="s">
        <v>29</v>
      </c>
      <c r="B3" s="62" t="s">
        <v>89</v>
      </c>
      <c r="C3" s="63">
        <f>D3+E3</f>
        <v>4890000</v>
      </c>
      <c r="D3" s="64">
        <v>0</v>
      </c>
      <c r="E3" s="64">
        <v>4890000</v>
      </c>
      <c r="F3" s="63">
        <f t="shared" ref="F3:F11" si="3">G3+H3</f>
        <v>4890000</v>
      </c>
      <c r="G3" s="64">
        <v>0</v>
      </c>
      <c r="H3" s="64">
        <v>4890000</v>
      </c>
      <c r="I3" s="63">
        <f>J3+K3</f>
        <v>0</v>
      </c>
      <c r="J3" s="64">
        <v>0</v>
      </c>
      <c r="K3" s="64">
        <v>0</v>
      </c>
      <c r="L3" s="63">
        <v>0</v>
      </c>
      <c r="M3" s="63">
        <v>0</v>
      </c>
      <c r="N3" s="63">
        <v>0</v>
      </c>
      <c r="O3" s="63">
        <f t="shared" si="1"/>
        <v>0</v>
      </c>
      <c r="P3" s="63">
        <v>0</v>
      </c>
      <c r="Q3" s="63">
        <f t="shared" si="2"/>
        <v>0</v>
      </c>
      <c r="R3" s="62" t="s">
        <v>90</v>
      </c>
    </row>
    <row r="4" spans="1:18" ht="77.25" customHeight="1">
      <c r="A4" s="61" t="s">
        <v>30</v>
      </c>
      <c r="B4" s="62" t="s">
        <v>91</v>
      </c>
      <c r="C4" s="63">
        <f t="shared" ref="C4:C11" si="4">D4+E4</f>
        <v>2100000</v>
      </c>
      <c r="D4" s="64">
        <v>0</v>
      </c>
      <c r="E4" s="63">
        <v>2100000</v>
      </c>
      <c r="F4" s="63">
        <f t="shared" si="3"/>
        <v>2100000</v>
      </c>
      <c r="G4" s="64">
        <v>0</v>
      </c>
      <c r="H4" s="63">
        <v>2100000</v>
      </c>
      <c r="I4" s="63">
        <f t="shared" ref="I4:I11" si="5">J4+K4</f>
        <v>0</v>
      </c>
      <c r="J4" s="64">
        <v>0</v>
      </c>
      <c r="K4" s="64">
        <v>0</v>
      </c>
      <c r="L4" s="63">
        <f t="shared" ref="L4:L8" si="6">I4/F4*100</f>
        <v>0</v>
      </c>
      <c r="M4" s="63">
        <v>0</v>
      </c>
      <c r="N4" s="63">
        <f t="shared" ref="N4:N8" si="7">K4/H4*100</f>
        <v>0</v>
      </c>
      <c r="O4" s="63">
        <f t="shared" si="1"/>
        <v>0</v>
      </c>
      <c r="P4" s="63">
        <v>0</v>
      </c>
      <c r="Q4" s="63">
        <f t="shared" si="2"/>
        <v>0</v>
      </c>
      <c r="R4" s="62" t="s">
        <v>92</v>
      </c>
    </row>
    <row r="5" spans="1:18" ht="102.75" customHeight="1">
      <c r="A5" s="61" t="s">
        <v>93</v>
      </c>
      <c r="B5" s="62" t="s">
        <v>94</v>
      </c>
      <c r="C5" s="63">
        <f>D5+E5</f>
        <v>2773366</v>
      </c>
      <c r="D5" s="64">
        <v>0</v>
      </c>
      <c r="E5" s="63">
        <v>2773366</v>
      </c>
      <c r="F5" s="63">
        <f t="shared" si="3"/>
        <v>0</v>
      </c>
      <c r="G5" s="64">
        <v>0</v>
      </c>
      <c r="H5" s="64">
        <v>0</v>
      </c>
      <c r="I5" s="63">
        <f t="shared" si="5"/>
        <v>0</v>
      </c>
      <c r="J5" s="64">
        <v>0</v>
      </c>
      <c r="K5" s="64">
        <v>0</v>
      </c>
      <c r="L5" s="63">
        <v>0</v>
      </c>
      <c r="M5" s="63">
        <v>0</v>
      </c>
      <c r="N5" s="63">
        <v>0</v>
      </c>
      <c r="O5" s="63">
        <f t="shared" si="1"/>
        <v>0</v>
      </c>
      <c r="P5" s="63">
        <v>0</v>
      </c>
      <c r="Q5" s="63">
        <f t="shared" si="2"/>
        <v>0</v>
      </c>
      <c r="R5" s="62" t="s">
        <v>95</v>
      </c>
    </row>
    <row r="6" spans="1:18" ht="38.25">
      <c r="A6" s="61" t="s">
        <v>96</v>
      </c>
      <c r="B6" s="62" t="s">
        <v>97</v>
      </c>
      <c r="C6" s="63">
        <f t="shared" si="4"/>
        <v>35072</v>
      </c>
      <c r="D6" s="64">
        <v>0</v>
      </c>
      <c r="E6" s="63">
        <v>35072</v>
      </c>
      <c r="F6" s="63">
        <f t="shared" si="3"/>
        <v>35072</v>
      </c>
      <c r="G6" s="64">
        <v>0</v>
      </c>
      <c r="H6" s="63">
        <v>35072</v>
      </c>
      <c r="I6" s="63">
        <f t="shared" si="5"/>
        <v>35071.96</v>
      </c>
      <c r="J6" s="64">
        <v>0</v>
      </c>
      <c r="K6" s="64">
        <v>35071.96</v>
      </c>
      <c r="L6" s="63">
        <f t="shared" si="6"/>
        <v>99.999885948905103</v>
      </c>
      <c r="M6" s="63">
        <v>0</v>
      </c>
      <c r="N6" s="63">
        <f t="shared" si="7"/>
        <v>99.999885948905103</v>
      </c>
      <c r="O6" s="63">
        <f t="shared" si="1"/>
        <v>99.999885948905103</v>
      </c>
      <c r="P6" s="63">
        <v>0</v>
      </c>
      <c r="Q6" s="63">
        <f t="shared" si="2"/>
        <v>99.999885948905103</v>
      </c>
      <c r="R6" s="62" t="s">
        <v>98</v>
      </c>
    </row>
    <row r="7" spans="1:18" ht="129" customHeight="1">
      <c r="A7" s="61" t="s">
        <v>99</v>
      </c>
      <c r="B7" s="62" t="s">
        <v>100</v>
      </c>
      <c r="C7" s="63">
        <f t="shared" si="4"/>
        <v>3678933</v>
      </c>
      <c r="D7" s="64">
        <v>0</v>
      </c>
      <c r="E7" s="63">
        <v>3678933</v>
      </c>
      <c r="F7" s="63">
        <f t="shared" si="3"/>
        <v>3678933</v>
      </c>
      <c r="G7" s="64">
        <v>0</v>
      </c>
      <c r="H7" s="63">
        <v>3678933</v>
      </c>
      <c r="I7" s="63">
        <v>0</v>
      </c>
      <c r="J7" s="64">
        <v>0</v>
      </c>
      <c r="K7" s="64">
        <v>0</v>
      </c>
      <c r="L7" s="63">
        <f t="shared" si="6"/>
        <v>0</v>
      </c>
      <c r="M7" s="63">
        <v>0</v>
      </c>
      <c r="N7" s="63">
        <f t="shared" si="7"/>
        <v>0</v>
      </c>
      <c r="O7" s="63">
        <f t="shared" si="1"/>
        <v>0</v>
      </c>
      <c r="P7" s="63">
        <v>0</v>
      </c>
      <c r="Q7" s="63">
        <f t="shared" si="2"/>
        <v>0</v>
      </c>
      <c r="R7" s="62" t="s">
        <v>101</v>
      </c>
    </row>
    <row r="8" spans="1:18" ht="38.25">
      <c r="A8" s="61" t="s">
        <v>102</v>
      </c>
      <c r="B8" s="62" t="s">
        <v>103</v>
      </c>
      <c r="C8" s="63">
        <f t="shared" si="4"/>
        <v>42432</v>
      </c>
      <c r="D8" s="64">
        <v>0</v>
      </c>
      <c r="E8" s="63">
        <v>42432</v>
      </c>
      <c r="F8" s="63">
        <f t="shared" si="3"/>
        <v>42432</v>
      </c>
      <c r="G8" s="64">
        <v>0</v>
      </c>
      <c r="H8" s="63">
        <v>42432</v>
      </c>
      <c r="I8" s="63">
        <f t="shared" ref="I8" si="8">J8+K8</f>
        <v>42431.62</v>
      </c>
      <c r="J8" s="64">
        <v>0</v>
      </c>
      <c r="K8" s="64">
        <v>42431.62</v>
      </c>
      <c r="L8" s="63">
        <f t="shared" si="6"/>
        <v>99.9991044494721</v>
      </c>
      <c r="M8" s="63">
        <v>0</v>
      </c>
      <c r="N8" s="63">
        <f t="shared" si="7"/>
        <v>99.9991044494721</v>
      </c>
      <c r="O8" s="63">
        <f t="shared" si="1"/>
        <v>99.9991044494721</v>
      </c>
      <c r="P8" s="63">
        <v>0</v>
      </c>
      <c r="Q8" s="63">
        <f t="shared" si="2"/>
        <v>99.9991044494721</v>
      </c>
      <c r="R8" s="62" t="s">
        <v>104</v>
      </c>
    </row>
    <row r="9" spans="1:18" ht="108.75" customHeight="1">
      <c r="A9" s="61" t="s">
        <v>105</v>
      </c>
      <c r="B9" s="62" t="s">
        <v>106</v>
      </c>
      <c r="C9" s="63">
        <f>D9+E9</f>
        <v>480000</v>
      </c>
      <c r="D9" s="64">
        <v>0</v>
      </c>
      <c r="E9" s="63">
        <v>480000</v>
      </c>
      <c r="F9" s="63">
        <f t="shared" si="3"/>
        <v>480000</v>
      </c>
      <c r="G9" s="64">
        <v>0</v>
      </c>
      <c r="H9" s="63">
        <v>480000</v>
      </c>
      <c r="I9" s="63">
        <f t="shared" si="5"/>
        <v>0</v>
      </c>
      <c r="J9" s="64">
        <v>0</v>
      </c>
      <c r="K9" s="64">
        <v>0</v>
      </c>
      <c r="L9" s="63">
        <v>0</v>
      </c>
      <c r="M9" s="63">
        <v>0</v>
      </c>
      <c r="N9" s="63">
        <v>0</v>
      </c>
      <c r="O9" s="63">
        <f t="shared" si="1"/>
        <v>0</v>
      </c>
      <c r="P9" s="63">
        <v>0</v>
      </c>
      <c r="Q9" s="63">
        <f t="shared" si="2"/>
        <v>0</v>
      </c>
      <c r="R9" s="62" t="s">
        <v>107</v>
      </c>
    </row>
    <row r="10" spans="1:18" ht="120.75" customHeight="1">
      <c r="A10" s="61" t="s">
        <v>108</v>
      </c>
      <c r="B10" s="62" t="s">
        <v>109</v>
      </c>
      <c r="C10" s="63">
        <f>D10+E10</f>
        <v>535000</v>
      </c>
      <c r="D10" s="65">
        <v>0</v>
      </c>
      <c r="E10" s="64">
        <v>535000</v>
      </c>
      <c r="F10" s="63">
        <f t="shared" si="3"/>
        <v>535000</v>
      </c>
      <c r="G10" s="64">
        <v>0</v>
      </c>
      <c r="H10" s="64">
        <v>535000</v>
      </c>
      <c r="I10" s="63">
        <f t="shared" si="5"/>
        <v>0</v>
      </c>
      <c r="J10" s="64">
        <v>0</v>
      </c>
      <c r="K10" s="64">
        <v>0</v>
      </c>
      <c r="L10" s="63">
        <v>0</v>
      </c>
      <c r="M10" s="63">
        <v>0</v>
      </c>
      <c r="N10" s="63">
        <v>0</v>
      </c>
      <c r="O10" s="63">
        <f t="shared" si="1"/>
        <v>0</v>
      </c>
      <c r="P10" s="63">
        <v>0</v>
      </c>
      <c r="Q10" s="63">
        <f t="shared" si="2"/>
        <v>0</v>
      </c>
      <c r="R10" s="62" t="s">
        <v>110</v>
      </c>
    </row>
    <row r="11" spans="1:18" ht="94.5" customHeight="1">
      <c r="A11" s="61" t="s">
        <v>111</v>
      </c>
      <c r="B11" s="62" t="s">
        <v>112</v>
      </c>
      <c r="C11" s="63">
        <f t="shared" si="4"/>
        <v>30637814</v>
      </c>
      <c r="D11" s="65">
        <v>0</v>
      </c>
      <c r="E11" s="64">
        <v>30637814</v>
      </c>
      <c r="F11" s="63">
        <f t="shared" si="3"/>
        <v>30637814</v>
      </c>
      <c r="G11" s="64">
        <v>0</v>
      </c>
      <c r="H11" s="64">
        <v>30637814</v>
      </c>
      <c r="I11" s="63">
        <f t="shared" si="5"/>
        <v>22603731.52</v>
      </c>
      <c r="J11" s="64">
        <v>0</v>
      </c>
      <c r="K11" s="64">
        <v>22603731.52</v>
      </c>
      <c r="L11" s="63">
        <f t="shared" ref="L11" si="9">I11/F11*100</f>
        <v>73.77723332350017</v>
      </c>
      <c r="M11" s="63">
        <v>0</v>
      </c>
      <c r="N11" s="63">
        <f t="shared" ref="N11" si="10">K11/H11*100</f>
        <v>73.77723332350017</v>
      </c>
      <c r="O11" s="63">
        <f t="shared" si="1"/>
        <v>73.77723332350017</v>
      </c>
      <c r="P11" s="63">
        <v>0</v>
      </c>
      <c r="Q11" s="63">
        <f t="shared" si="2"/>
        <v>73.77723332350017</v>
      </c>
      <c r="R11" s="66" t="s">
        <v>113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6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>
      <c r="A2" s="98" t="s">
        <v>0</v>
      </c>
      <c r="B2" s="6" t="s">
        <v>1</v>
      </c>
      <c r="C2" s="99" t="s">
        <v>18</v>
      </c>
      <c r="D2" s="100" t="s">
        <v>41</v>
      </c>
      <c r="E2" s="100"/>
      <c r="F2" s="100"/>
      <c r="G2" s="101" t="s">
        <v>49</v>
      </c>
      <c r="H2" s="101"/>
      <c r="I2" s="101"/>
      <c r="J2" s="102" t="s">
        <v>47</v>
      </c>
      <c r="K2" s="103"/>
      <c r="L2" s="104"/>
      <c r="M2" s="105" t="s">
        <v>42</v>
      </c>
      <c r="N2" s="105" t="s">
        <v>43</v>
      </c>
    </row>
    <row r="3" spans="1:14" ht="25.5">
      <c r="A3" s="98"/>
      <c r="B3" s="7" t="s">
        <v>2</v>
      </c>
      <c r="C3" s="99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6"/>
      <c r="N3" s="106"/>
    </row>
    <row r="4" spans="1:14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>
      <c r="A5" s="12">
        <v>1</v>
      </c>
      <c r="B5" s="95" t="s">
        <v>45</v>
      </c>
      <c r="C5" s="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>
      <c r="A6" s="14" t="s">
        <v>5</v>
      </c>
      <c r="B6" s="15" t="s">
        <v>20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>
      <c r="A7" s="14" t="s">
        <v>6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114" t="s">
        <v>0</v>
      </c>
      <c r="B1" s="33" t="s">
        <v>1</v>
      </c>
      <c r="C1" s="115" t="s">
        <v>18</v>
      </c>
      <c r="D1" s="116" t="s">
        <v>64</v>
      </c>
      <c r="E1" s="116"/>
      <c r="F1" s="116"/>
      <c r="G1" s="116"/>
      <c r="H1" s="116" t="s">
        <v>65</v>
      </c>
      <c r="I1" s="116"/>
      <c r="J1" s="116"/>
      <c r="K1" s="116"/>
      <c r="L1" s="117" t="s">
        <v>75</v>
      </c>
      <c r="M1" s="118"/>
      <c r="N1" s="118"/>
      <c r="O1" s="119"/>
      <c r="P1" s="111" t="s">
        <v>66</v>
      </c>
      <c r="Q1" s="111"/>
      <c r="R1" s="111"/>
      <c r="S1" s="111"/>
      <c r="T1" s="111" t="s">
        <v>67</v>
      </c>
      <c r="U1" s="112"/>
      <c r="V1" s="112"/>
      <c r="W1" s="112"/>
    </row>
    <row r="2" spans="1:23" ht="22.5">
      <c r="A2" s="114"/>
      <c r="B2" s="33" t="s">
        <v>2</v>
      </c>
      <c r="C2" s="115"/>
      <c r="D2" s="34" t="s">
        <v>21</v>
      </c>
      <c r="E2" s="34" t="s">
        <v>22</v>
      </c>
      <c r="F2" s="34" t="s">
        <v>50</v>
      </c>
      <c r="G2" s="34" t="s">
        <v>23</v>
      </c>
      <c r="H2" s="34" t="s">
        <v>21</v>
      </c>
      <c r="I2" s="34" t="s">
        <v>22</v>
      </c>
      <c r="J2" s="34" t="s">
        <v>50</v>
      </c>
      <c r="K2" s="34" t="s">
        <v>23</v>
      </c>
      <c r="L2" s="34" t="s">
        <v>21</v>
      </c>
      <c r="M2" s="34" t="s">
        <v>22</v>
      </c>
      <c r="N2" s="34" t="s">
        <v>50</v>
      </c>
      <c r="O2" s="34" t="s">
        <v>23</v>
      </c>
      <c r="P2" s="34" t="s">
        <v>21</v>
      </c>
      <c r="Q2" s="34" t="s">
        <v>22</v>
      </c>
      <c r="R2" s="34" t="s">
        <v>50</v>
      </c>
      <c r="S2" s="34" t="s">
        <v>23</v>
      </c>
      <c r="T2" s="34" t="s">
        <v>21</v>
      </c>
      <c r="U2" s="35" t="s">
        <v>22</v>
      </c>
      <c r="V2" s="34" t="s">
        <v>50</v>
      </c>
      <c r="W2" s="34" t="s">
        <v>23</v>
      </c>
    </row>
    <row r="3" spans="1:23">
      <c r="A3" s="31" t="s">
        <v>4</v>
      </c>
      <c r="B3" s="31" t="s">
        <v>14</v>
      </c>
      <c r="C3" s="31" t="s">
        <v>25</v>
      </c>
      <c r="D3" s="31" t="s">
        <v>27</v>
      </c>
      <c r="E3" s="31" t="s">
        <v>16</v>
      </c>
      <c r="F3" s="31" t="s">
        <v>28</v>
      </c>
      <c r="G3" s="31" t="s">
        <v>28</v>
      </c>
      <c r="H3" s="31" t="s">
        <v>40</v>
      </c>
      <c r="I3" s="31" t="s">
        <v>31</v>
      </c>
      <c r="J3" s="31" t="s">
        <v>32</v>
      </c>
      <c r="K3" s="31" t="s">
        <v>33</v>
      </c>
      <c r="L3" s="31" t="s">
        <v>34</v>
      </c>
      <c r="M3" s="31" t="s">
        <v>35</v>
      </c>
      <c r="N3" s="31" t="s">
        <v>36</v>
      </c>
      <c r="O3" s="31" t="s">
        <v>37</v>
      </c>
      <c r="P3" s="31" t="s">
        <v>17</v>
      </c>
      <c r="Q3" s="31" t="s">
        <v>31</v>
      </c>
      <c r="R3" s="31" t="s">
        <v>63</v>
      </c>
      <c r="S3" s="31" t="s">
        <v>32</v>
      </c>
      <c r="T3" s="31" t="s">
        <v>33</v>
      </c>
      <c r="U3" s="31" t="s">
        <v>68</v>
      </c>
      <c r="V3" s="31" t="s">
        <v>56</v>
      </c>
      <c r="W3" s="31" t="s">
        <v>62</v>
      </c>
    </row>
    <row r="4" spans="1:23">
      <c r="A4" s="113" t="s">
        <v>24</v>
      </c>
      <c r="B4" s="113"/>
      <c r="C4" s="113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>
      <c r="A5" s="37">
        <v>1</v>
      </c>
      <c r="B5" s="95" t="s">
        <v>9</v>
      </c>
      <c r="C5" s="95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>
      <c r="A6" s="38" t="s">
        <v>6</v>
      </c>
      <c r="B6" s="39" t="s">
        <v>54</v>
      </c>
      <c r="C6" s="6" t="s">
        <v>61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>
      <c r="A7" s="37" t="s">
        <v>14</v>
      </c>
      <c r="B7" s="95" t="s">
        <v>69</v>
      </c>
      <c r="C7" s="95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>
      <c r="A8" s="38" t="s">
        <v>7</v>
      </c>
      <c r="B8" s="41" t="s">
        <v>70</v>
      </c>
      <c r="C8" s="6" t="s">
        <v>61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>
      <c r="A9" s="38" t="s">
        <v>8</v>
      </c>
      <c r="B9" s="41" t="s">
        <v>71</v>
      </c>
      <c r="C9" s="6" t="s">
        <v>61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>
      <c r="A10" s="51" t="s">
        <v>25</v>
      </c>
      <c r="B10" s="30" t="s">
        <v>10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>
      <c r="A11" s="32" t="s">
        <v>72</v>
      </c>
      <c r="B11" s="41" t="s">
        <v>73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>
      <c r="A12" s="37" t="s">
        <v>25</v>
      </c>
      <c r="B12" s="95" t="s">
        <v>11</v>
      </c>
      <c r="C12" s="95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>
      <c r="A13" s="38" t="s">
        <v>26</v>
      </c>
      <c r="B13" s="45" t="s">
        <v>15</v>
      </c>
      <c r="C13" s="6" t="s">
        <v>61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>
      <c r="A14" s="51" t="s">
        <v>17</v>
      </c>
      <c r="B14" s="107" t="s">
        <v>12</v>
      </c>
      <c r="C14" s="108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>
      <c r="A15" s="105" t="s">
        <v>19</v>
      </c>
      <c r="B15" s="41" t="s">
        <v>74</v>
      </c>
      <c r="C15" s="6" t="s">
        <v>61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>
      <c r="A16" s="109"/>
      <c r="B16" s="41" t="s">
        <v>57</v>
      </c>
      <c r="C16" s="6" t="s">
        <v>61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>
      <c r="A17" s="109"/>
      <c r="B17" s="41" t="s">
        <v>58</v>
      </c>
      <c r="C17" s="6" t="s">
        <v>61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>
      <c r="A18" s="110"/>
      <c r="B18" s="41" t="s">
        <v>59</v>
      </c>
      <c r="C18" s="6" t="s">
        <v>61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Лариса</cp:lastModifiedBy>
  <cp:lastPrinted>2019-12-04T10:09:58Z</cp:lastPrinted>
  <dcterms:created xsi:type="dcterms:W3CDTF">2012-05-22T08:33:39Z</dcterms:created>
  <dcterms:modified xsi:type="dcterms:W3CDTF">2021-06-21T06:16:10Z</dcterms:modified>
</cp:coreProperties>
</file>