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O8" i="33" l="1"/>
  <c r="K7" i="33" l="1"/>
  <c r="E7" i="33"/>
  <c r="F7" i="33"/>
  <c r="G7" i="33"/>
  <c r="I7" i="33"/>
  <c r="J7" i="33"/>
  <c r="N13" i="33"/>
  <c r="M13" i="33"/>
  <c r="O13" i="33"/>
  <c r="H13" i="33"/>
  <c r="D13" i="33"/>
  <c r="L13" i="33" l="1"/>
  <c r="E18" i="33" l="1"/>
  <c r="F18" i="33"/>
  <c r="G18" i="33"/>
  <c r="I18" i="33"/>
  <c r="J18" i="33"/>
  <c r="K18" i="33"/>
  <c r="D20" i="33"/>
  <c r="H20" i="33"/>
  <c r="O9" i="33" l="1"/>
  <c r="O10" i="33"/>
  <c r="O11" i="33"/>
  <c r="O12" i="33"/>
  <c r="O16" i="33"/>
  <c r="O19" i="33"/>
  <c r="M11" i="33"/>
  <c r="M12" i="33"/>
  <c r="E14" i="33" l="1"/>
  <c r="F14" i="33"/>
  <c r="G14" i="33"/>
  <c r="I14" i="33"/>
  <c r="J14" i="33"/>
  <c r="K14" i="33"/>
  <c r="H17" i="33"/>
  <c r="H16" i="33"/>
  <c r="D17" i="33"/>
  <c r="D16" i="33"/>
  <c r="L16" i="33" l="1"/>
  <c r="M14" i="33"/>
  <c r="O14" i="33"/>
  <c r="H19" i="33"/>
  <c r="D19" i="33"/>
  <c r="D18" i="33" s="1"/>
  <c r="D11" i="33"/>
  <c r="H12" i="33"/>
  <c r="D12" i="33"/>
  <c r="H9" i="33"/>
  <c r="D9" i="33"/>
  <c r="D7" i="33" l="1"/>
  <c r="L19" i="33"/>
  <c r="H18" i="33"/>
  <c r="L18" i="33" s="1"/>
  <c r="L9" i="33"/>
  <c r="O18" i="33"/>
  <c r="M7" i="33"/>
  <c r="L12" i="33"/>
  <c r="O7" i="33"/>
  <c r="G6" i="33" l="1"/>
  <c r="J6" i="33"/>
  <c r="K6" i="33"/>
  <c r="O6" i="33" l="1"/>
  <c r="I6" i="33"/>
  <c r="F6" i="33" l="1"/>
  <c r="D15" i="33"/>
  <c r="D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6" i="33" l="1"/>
  <c r="H15" i="33" l="1"/>
  <c r="H14" i="33" l="1"/>
  <c r="L14" i="33" s="1"/>
  <c r="H8" i="33" l="1"/>
  <c r="H10" i="33"/>
  <c r="L10" i="33" s="1"/>
  <c r="H11" i="33"/>
  <c r="L11" i="33" s="1"/>
  <c r="L8" i="33" l="1"/>
  <c r="H7" i="33"/>
  <c r="H6" i="33" s="1"/>
  <c r="L7" i="33" l="1"/>
  <c r="L6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<sst xmlns="http://schemas.openxmlformats.org/spreadsheetml/2006/main" count="186" uniqueCount="95">
  <si>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</si>
  <si>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</si>
  <si>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</si>
  <si>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</si>
  <si>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</si>
  <si>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</si>
  <si>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</si>
  <si>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</si>
  <si>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</si>
  <si>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</si>
  <si>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</si>
  <si>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</si>
  <si>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</si>
  <si>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</si>
  <si>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</si>
  <si>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</si>
  <si>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</si>
  <si>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</si>
  <si>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</si>
  <si>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</si>
  <si>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</si>
  <si>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</si>
  <si>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</si>
  <si>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</si>
  <si>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</si>
  <si>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</si>
  <si>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</si>
  <si>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</si>
  <si>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</si>
  <si>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</si>
  <si>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</si>
  <si>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</si>
  <si>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</si>
  <si>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</si>
  <si>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</si>
  <si>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</si>
  <si>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</si>
  <si>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</si>
  <si>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</si>
  <si>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</si>
  <si>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</si>
  <si>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</si>
  <si>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</si>
  <si>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</si>
  <si>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</si>
  <si>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</si>
  <si>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</si>
  <si>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</si>
  <si>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</si>
  <si>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</si>
  <si>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</si>
  <si>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</si>
  <si>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</si>
  <si>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</si>
  <si>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</si>
  <si>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</si>
  <si>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</si>
  <si>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</si>
  <si>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</si>
  <si>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</si>
  <si>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</si>
  <si>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</si>
  <si>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</si>
  <si>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</si>
  <si>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</si>
  <si>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</si>
  <si>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</si>
  <si>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</si>
  <si>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</si>
  <si>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</si>
  <si>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</si>
  <si>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</si>
  <si>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</si>
  <si>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</si>
  <si>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</si>
  <si>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</si>
  <si>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</si>
  <si>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</si>
  <si>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</si>
  <si>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</si>
  <si>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</si>
  <si>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</si>
  <si>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</si>
  <si>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</si>
  <si>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</si>
  <si>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</si>
  <si>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</si>
  <si>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</si>
  <si>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ПЛАН  на 2021 год (рублей)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</si>
  <si>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</si>
  <si>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</si>
  <si>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</si>
  <si>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</si>
  <si>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</si>
  <si>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01.08.2021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</si>
</sst>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6" sqref="I16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94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1596871584</v>
      </c>
      <c r="E6" s="23">
        <f t="shared" si="0"/>
        <v>443928442.50999999</v>
      </c>
      <c r="F6" s="23">
        <f t="shared" si="0"/>
        <v>378508.49</v>
      </c>
      <c r="G6" s="23">
        <f t="shared" si="0"/>
        <v>1152564633</v>
      </c>
      <c r="H6" s="23">
        <f>H7+H14+H18</f>
        <v>444727627.01999998</v>
      </c>
      <c r="I6" s="23">
        <f t="shared" si="0"/>
        <v>15300164.700000001</v>
      </c>
      <c r="J6" s="23">
        <f t="shared" si="0"/>
        <v>0</v>
      </c>
      <c r="K6" s="23">
        <f t="shared" si="0"/>
        <v>429427462.31999999</v>
      </c>
      <c r="L6" s="59">
        <f>H6/D6*100</f>
        <v>27.849930543945355</v>
      </c>
      <c r="M6" s="59">
        <f>I6/E6*100</f>
        <v>3.4465385037038594</v>
      </c>
      <c r="N6" s="59">
        <v>0</v>
      </c>
      <c r="O6" s="59">
        <f t="shared" ref="O6" si="1">K6/G6*100</f>
        <v>37.258427859463907</v>
      </c>
    </row>
    <row r="7" spans="1:15" s="54" customFormat="1" ht="79.5" customHeight="1" x14ac:dyDescent="0.25">
      <c r="A7" s="20" t="s">
        <v>6</v>
      </c>
      <c r="B7" s="48" t="s">
        <v>92</v>
      </c>
      <c r="C7" s="48"/>
      <c r="D7" s="23">
        <f>SUM(D8:D13)</f>
        <v>605332598</v>
      </c>
      <c r="E7" s="23">
        <f t="shared" ref="E7:J7" si="2">SUM(E8:E13)</f>
        <v>21399820.510000002</v>
      </c>
      <c r="F7" s="23">
        <f t="shared" si="2"/>
        <v>378508.49</v>
      </c>
      <c r="G7" s="23">
        <f t="shared" si="2"/>
        <v>583554269</v>
      </c>
      <c r="H7" s="23">
        <f>SUM(H8:H13)</f>
        <v>360721834.04999995</v>
      </c>
      <c r="I7" s="23">
        <f t="shared" si="2"/>
        <v>12119139.700000001</v>
      </c>
      <c r="J7" s="23">
        <f t="shared" si="2"/>
        <v>0</v>
      </c>
      <c r="K7" s="23">
        <f>SUM(K8:K13)</f>
        <v>348602694.34999996</v>
      </c>
      <c r="L7" s="59">
        <f t="shared" ref="L7:L19" si="3">H7/D7*100</f>
        <v>59.590683740114713</v>
      </c>
      <c r="M7" s="59">
        <f t="shared" ref="M7:M14" si="4">I7/E7*100</f>
        <v>56.631968919257069</v>
      </c>
      <c r="N7" s="59">
        <v>0</v>
      </c>
      <c r="O7" s="59">
        <f t="shared" ref="O7:O19" si="5">K7/G7*100</f>
        <v>59.737836370793474</v>
      </c>
    </row>
    <row r="8" spans="1:15" s="54" customFormat="1" ht="55.5" customHeight="1" x14ac:dyDescent="0.25">
      <c r="A8" s="70" t="s">
        <v>76</v>
      </c>
      <c r="B8" s="72" t="s">
        <v>93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27000</v>
      </c>
      <c r="I8" s="17">
        <v>0</v>
      </c>
      <c r="J8" s="17">
        <v>0</v>
      </c>
      <c r="K8" s="17">
        <v>27000</v>
      </c>
      <c r="L8" s="17">
        <f t="shared" si="3"/>
        <v>9.0249690811244445</v>
      </c>
      <c r="M8" s="17">
        <v>0</v>
      </c>
      <c r="N8" s="17">
        <v>0</v>
      </c>
      <c r="O8" s="17">
        <f t="shared" si="5"/>
        <v>9.0249690811244445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5624840</v>
      </c>
      <c r="E9" s="16">
        <v>0</v>
      </c>
      <c r="F9" s="16">
        <v>0</v>
      </c>
      <c r="G9" s="16">
        <v>5624840</v>
      </c>
      <c r="H9" s="17">
        <f t="shared" si="6"/>
        <v>2045152.31</v>
      </c>
      <c r="I9" s="17">
        <v>0</v>
      </c>
      <c r="J9" s="17">
        <v>0</v>
      </c>
      <c r="K9" s="17">
        <v>2045152.31</v>
      </c>
      <c r="L9" s="17">
        <f t="shared" si="3"/>
        <v>36.359297508906927</v>
      </c>
      <c r="M9" s="17">
        <v>0</v>
      </c>
      <c r="N9" s="17">
        <v>0</v>
      </c>
      <c r="O9" s="17">
        <f t="shared" si="5"/>
        <v>36.359297508906927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745600</v>
      </c>
      <c r="E10" s="16">
        <v>0</v>
      </c>
      <c r="F10" s="16">
        <v>0</v>
      </c>
      <c r="G10" s="16">
        <v>745600</v>
      </c>
      <c r="H10" s="17">
        <f t="shared" si="6"/>
        <v>450047.86</v>
      </c>
      <c r="I10" s="17">
        <v>0</v>
      </c>
      <c r="J10" s="17">
        <v>0</v>
      </c>
      <c r="K10" s="16">
        <v>450047.86</v>
      </c>
      <c r="L10" s="17">
        <f t="shared" si="3"/>
        <v>60.360496244635186</v>
      </c>
      <c r="M10" s="17">
        <v>0</v>
      </c>
      <c r="N10" s="17">
        <v>0</v>
      </c>
      <c r="O10" s="17">
        <f t="shared" si="5"/>
        <v>60.360496244635186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2366439</v>
      </c>
      <c r="E11" s="16">
        <v>1774829</v>
      </c>
      <c r="F11" s="16">
        <v>0</v>
      </c>
      <c r="G11" s="16">
        <v>591610</v>
      </c>
      <c r="H11" s="17">
        <f t="shared" si="6"/>
        <v>1711046.4</v>
      </c>
      <c r="I11" s="17">
        <v>1283284.8</v>
      </c>
      <c r="J11" s="17">
        <v>0</v>
      </c>
      <c r="K11" s="17">
        <v>427761.6</v>
      </c>
      <c r="L11" s="17">
        <f t="shared" si="3"/>
        <v>72.304690718839566</v>
      </c>
      <c r="M11" s="17">
        <f t="shared" si="4"/>
        <v>72.304700903580013</v>
      </c>
      <c r="N11" s="17">
        <v>0</v>
      </c>
      <c r="O11" s="17">
        <f t="shared" si="5"/>
        <v>72.304660164635479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594968443</v>
      </c>
      <c r="E12" s="16">
        <v>18741800</v>
      </c>
      <c r="F12" s="16">
        <v>0</v>
      </c>
      <c r="G12" s="16">
        <v>576226643</v>
      </c>
      <c r="H12" s="17">
        <f t="shared" si="6"/>
        <v>356488587.47999996</v>
      </c>
      <c r="I12" s="17">
        <v>10835854.9</v>
      </c>
      <c r="J12" s="17">
        <v>0</v>
      </c>
      <c r="K12" s="17">
        <v>345652732.57999998</v>
      </c>
      <c r="L12" s="17">
        <f t="shared" si="3"/>
        <v>59.91722614437888</v>
      </c>
      <c r="M12" s="17">
        <f t="shared" si="4"/>
        <v>57.816511220907273</v>
      </c>
      <c r="N12" s="17">
        <v>0</v>
      </c>
      <c r="O12" s="17">
        <f t="shared" si="5"/>
        <v>59.985552000933772</v>
      </c>
    </row>
    <row r="13" spans="1:15" s="54" customFormat="1" ht="62.85" customHeight="1" x14ac:dyDescent="0.25">
      <c r="A13" s="46" t="s">
        <v>91</v>
      </c>
      <c r="B13" s="47" t="s">
        <v>90</v>
      </c>
      <c r="C13" s="15" t="s">
        <v>4</v>
      </c>
      <c r="D13" s="16">
        <f t="shared" si="7"/>
        <v>1328106</v>
      </c>
      <c r="E13" s="16">
        <v>883191.51</v>
      </c>
      <c r="F13" s="16">
        <v>378508.49</v>
      </c>
      <c r="G13" s="16">
        <v>66406</v>
      </c>
      <c r="H13" s="17">
        <f t="shared" si="6"/>
        <v>0</v>
      </c>
      <c r="I13" s="17">
        <v>0</v>
      </c>
      <c r="J13" s="17">
        <v>0</v>
      </c>
      <c r="K13" s="17">
        <v>0</v>
      </c>
      <c r="L13" s="17">
        <f t="shared" ref="L13" si="8">H13/D13*100</f>
        <v>0</v>
      </c>
      <c r="M13" s="17">
        <f>I13/E13*100</f>
        <v>0</v>
      </c>
      <c r="N13" s="17">
        <f>J13/F13*100</f>
        <v>0</v>
      </c>
      <c r="O13" s="17">
        <f t="shared" ref="O13" si="9">K13/G13*100</f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970187686</v>
      </c>
      <c r="E14" s="21">
        <f t="shared" ref="E14:K14" si="10">SUM(E15:E17)</f>
        <v>422528622</v>
      </c>
      <c r="F14" s="21">
        <f t="shared" si="10"/>
        <v>0</v>
      </c>
      <c r="G14" s="21">
        <f t="shared" si="10"/>
        <v>547659064</v>
      </c>
      <c r="H14" s="21">
        <f t="shared" si="10"/>
        <v>70490488.980000004</v>
      </c>
      <c r="I14" s="21">
        <f t="shared" si="10"/>
        <v>3181025</v>
      </c>
      <c r="J14" s="21">
        <f t="shared" si="10"/>
        <v>0</v>
      </c>
      <c r="K14" s="21">
        <f t="shared" si="10"/>
        <v>67309463.980000004</v>
      </c>
      <c r="L14" s="59">
        <f t="shared" si="3"/>
        <v>7.2656548827811047</v>
      </c>
      <c r="M14" s="59">
        <f t="shared" si="4"/>
        <v>0.75285432379537121</v>
      </c>
      <c r="N14" s="17">
        <v>0</v>
      </c>
      <c r="O14" s="59">
        <f t="shared" si="5"/>
        <v>12.290395321568164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17964188</v>
      </c>
      <c r="E15" s="16">
        <v>3636522</v>
      </c>
      <c r="F15" s="16">
        <v>0</v>
      </c>
      <c r="G15" s="16">
        <v>14327666</v>
      </c>
      <c r="H15" s="17">
        <f>SUM(I15:K15)</f>
        <v>3181025</v>
      </c>
      <c r="I15" s="17">
        <v>3181025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952223498</v>
      </c>
      <c r="E16" s="16">
        <v>418892100</v>
      </c>
      <c r="F16" s="16">
        <v>0</v>
      </c>
      <c r="G16" s="16">
        <v>533331398</v>
      </c>
      <c r="H16" s="17">
        <f>SUM(I16:K16)</f>
        <v>67309463.980000004</v>
      </c>
      <c r="I16" s="17">
        <v>0</v>
      </c>
      <c r="J16" s="17">
        <v>0</v>
      </c>
      <c r="K16" s="17">
        <v>67309463.980000004</v>
      </c>
      <c r="L16" s="17">
        <f t="shared" si="3"/>
        <v>7.0686623593487514</v>
      </c>
      <c r="M16" s="17">
        <v>0</v>
      </c>
      <c r="N16" s="17">
        <v>0</v>
      </c>
      <c r="O16" s="17">
        <f t="shared" si="5"/>
        <v>12.62057029314445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21351300</v>
      </c>
      <c r="E18" s="21">
        <f t="shared" ref="E18:K18" si="11">E19+E20</f>
        <v>0</v>
      </c>
      <c r="F18" s="21">
        <f t="shared" si="11"/>
        <v>0</v>
      </c>
      <c r="G18" s="21">
        <f t="shared" si="11"/>
        <v>21351300</v>
      </c>
      <c r="H18" s="21">
        <f t="shared" si="11"/>
        <v>13515303.99</v>
      </c>
      <c r="I18" s="21">
        <f t="shared" si="11"/>
        <v>0</v>
      </c>
      <c r="J18" s="21">
        <f t="shared" si="11"/>
        <v>0</v>
      </c>
      <c r="K18" s="21">
        <f t="shared" si="11"/>
        <v>13515303.99</v>
      </c>
      <c r="L18" s="59">
        <f>H18/D18*100</f>
        <v>63.299677256185802</v>
      </c>
      <c r="M18" s="59">
        <v>0</v>
      </c>
      <c r="N18" s="17">
        <v>0</v>
      </c>
      <c r="O18" s="59">
        <f t="shared" si="5"/>
        <v>63.299677256185802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21351300</v>
      </c>
      <c r="E19" s="16">
        <v>0</v>
      </c>
      <c r="F19" s="16">
        <v>0</v>
      </c>
      <c r="G19" s="16">
        <v>21351300</v>
      </c>
      <c r="H19" s="17">
        <f>SUM(I19:K19)</f>
        <v>13515303.99</v>
      </c>
      <c r="I19" s="17">
        <v>0</v>
      </c>
      <c r="J19" s="17">
        <v>0</v>
      </c>
      <c r="K19" s="17">
        <v>13515303.99</v>
      </c>
      <c r="L19" s="17">
        <f t="shared" si="3"/>
        <v>63.299677256185802</v>
      </c>
      <c r="M19" s="17">
        <v>0</v>
      </c>
      <c r="N19" s="17">
        <v>0</v>
      </c>
      <c r="O19" s="17">
        <f t="shared" si="5"/>
        <v>63.299677256185802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2021-08-12T09:08:25Z</cp:lastPrinted>
  <dcterms:created xsi:type="dcterms:W3CDTF">2012-05-22T08:33:39Z</dcterms:created>
  <dcterms:modified xsi:type="dcterms:W3CDTF">2021-08-12T09:44:59Z</dcterms:modified>
</cp:coreProperties>
</file>