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N89" i="33"/>
  <c r="D90"/>
  <c r="G261" l="1"/>
  <c r="D261" s="1"/>
  <c r="D263"/>
  <c r="D262"/>
  <c r="K263"/>
  <c r="O263"/>
  <c r="R263"/>
  <c r="M88" l="1"/>
  <c r="L88"/>
  <c r="E89"/>
  <c r="F89"/>
  <c r="G89"/>
  <c r="D89" s="1"/>
  <c r="K262"/>
  <c r="R262" s="1"/>
  <c r="L261"/>
  <c r="M261"/>
  <c r="N261"/>
  <c r="F261"/>
  <c r="K90"/>
  <c r="K89" s="1"/>
  <c r="E261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<sst xmlns="http://schemas.openxmlformats.org/spreadsheetml/2006/main" count="671" uniqueCount="437">
  <si>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</si>
  <si>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</si>
  <si>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</si>
  <si>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</si>
  <si>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</si>
  <si>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</si>
  <si>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</si>
  <si>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</si>
  <si>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</si>
  <si>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</si>
  <si>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</si>
  <si>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</si>
  <si>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</si>
  <si>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</si>
  <si>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</si>
  <si>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</si>
  <si>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</si>
  <si>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</si>
  <si>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</si>
  <si>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</si>
  <si>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</si>
  <si>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</si>
  <si>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</si>
  <si>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</si>
  <si>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</si>
  <si>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</si>
  <si>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</si>
  <si>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</si>
  <si>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</si>
  <si>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</si>
  <si>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</si>
  <si>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</si>
  <si>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</si>
  <si>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</si>
  <si>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</si>
  <si>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</si>
  <si>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</si>
  <si>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</si>
  <si>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</si>
  <si>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</si>
  <si>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</si>
  <si>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</si>
  <si>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</si>
  <si>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</si>
  <si>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</si>
  <si>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</si>
  <si>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</si>
  <si>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</si>
  <si>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</si>
  <si>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</si>
  <si>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</si>
  <si>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</si>
  <si>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</si>
  <si>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</si>
  <si>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</si>
  <si>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</si>
  <si>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</si>
  <si>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</si>
  <si>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</si>
  <si>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</si>
  <si>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</si>
  <si>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</si>
  <si>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</si>
  <si>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</si>
  <si>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</si>
  <si>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</si>
  <si>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</si>
  <si>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</si>
  <si>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</si>
  <si>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</si>
  <si>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</si>
  <si>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</si>
  <si>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</si>
  <si>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</si>
  <si>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</si>
  <si>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</si>
  <si>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</si>
  <si>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</si>
  <si>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</si>
  <si>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</si>
  <si>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</si>
  <si>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</si>
  <si>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</si>
  <si>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</si>
  <si>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</si>
  <si>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</si>
  <si>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</si>
  <si>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</si>
  <si>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</si>
  <si>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</si>
  <si>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</si>
  <si>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</si>
  <si>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</si>
  <si>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</si>
  <si>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</si>
  <si>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</si>
  <si>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</si>
  <si>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</si>
  <si>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</si>
  <si>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</si>
  <si>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</si>
  <si>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</si>
  <si>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</si>
  <si>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</si>
  <si>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</si>
  <si>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</si>
  <si>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</si>
  <si>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</si>
  <si>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</si>
  <si>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</si>
  <si>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</si>
  <si>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</si>
  <si>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</si>
  <si>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</si>
  <si>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</si>
  <si>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</si>
  <si>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</si>
  <si>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</si>
  <si>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</si>
  <si>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</si>
  <si>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</si>
  <si>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</si>
  <si>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</si>
  <si>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</si>
  <si>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</si>
  <si>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</si>
  <si>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</si>
  <si>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</si>
  <si>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</si>
  <si>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</si>
  <si>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</si>
  <si>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</si>
  <si>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</si>
  <si>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</si>
  <si>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</si>
  <si>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</si>
  <si>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</si>
  <si>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</si>
  <si>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</si>
  <si>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</si>
  <si>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</si>
  <si>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</si>
  <si>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</si>
  <si>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</si>
  <si>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</si>
  <si>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</si>
  <si>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</si>
  <si>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</si>
  <si>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</si>
  <si>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</si>
  <si>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</si>
  <si>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</si>
  <si>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</si>
  <si>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</si>
  <si>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</si>
  <si>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</si>
  <si>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</si>
  <si>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</si>
  <si>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</si>
  <si>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</si>
  <si>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</si>
  <si>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</si>
  <si>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</si>
  <si>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</si>
  <si>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</si>
  <si>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</si>
  <si>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</si>
  <si>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</si>
  <si>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</si>
  <si>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</si>
  <si>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</si>
  <si>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</si>
  <si>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</si>
  <si>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</si>
  <si>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</si>
  <si>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</si>
  <si>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</si>
  <si>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</si>
  <si>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</si>
  <si>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</si>
  <si>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</si>
  <si>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</si>
  <si>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</si>
  <si>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</si>
  <si>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</si>
  <si>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</si>
  <si>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</si>
  <si>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</si>
  <si>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</si>
  <si>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</si>
  <si>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</si>
  <si>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</si>
  <si>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</si>
  <si>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</si>
  <si>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</si>
  <si>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</si>
  <si>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</si>
  <si>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</si>
  <si>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</si>
  <si>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</si>
  <si>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</si>
  <si>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</si>
  <si>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</si>
  <si>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</si>
  <si>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</si>
  <si>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</si>
  <si>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</si>
  <si>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</si>
  <si>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</si>
  <si>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</si>
  <si>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</si>
  <si>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</si>
  <si>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</si>
  <si>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</si>
  <si>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</si>
  <si>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</si>
  <si>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</si>
  <si>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</si>
  <si>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</si>
  <si>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</si>
  <si>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</si>
  <si>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</si>
  <si>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</si>
  <si>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</si>
  <si>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</si>
  <si>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</si>
  <si>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</si>
  <si>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</si>
  <si>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</si>
  <si>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</si>
  <si>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</si>
  <si>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</si>
  <si>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</si>
  <si>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</si>
  <si>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</si>
  <si>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</si>
  <si>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</si>
  <si>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</si>
  <si>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</si>
  <si>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</si>
  <si>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</si>
  <si>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</si>
  <si>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</si>
  <si>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</si>
  <si>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</si>
  <si>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</si>
  <si>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</si>
  <si>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</si>
  <si>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</si>
  <si>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</si>
  <si>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</si>
  <si>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</si>
  <si>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</si>
  <si>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</si>
  <si>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</si>
  <si>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</si>
  <si>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</si>
  <si>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</si>
  <si>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</si>
  <si>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</si>
  <si>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</si>
  <si>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</si>
  <si>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</si>
  <si>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</si>
  <si>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</si>
  <si>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</si>
  <si>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</si>
  <si>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</si>
  <si>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</si>
  <si>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</si>
  <si>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</si>
  <si>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</si>
  <si>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</si>
  <si>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</si>
  <si>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</si>
  <si>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</si>
  <si>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</si>
  <si>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</si>
  <si>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</si>
  <si>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</si>
  <si>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</si>
  <si>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</si>
  <si>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</si>
  <si>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</si>
  <si>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</si>
  <si>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</si>
  <si>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</si>
  <si>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</si>
  <si>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</si>
  <si>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</si>
  <si>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</si>
  <si>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</si>
  <si>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</si>
  <si>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</si>
  <si>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</si>
  <si>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</si>
  <si>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</si>
  <si>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</si>
  <si>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</si>
  <si>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</si>
  <si>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</si>
  <si>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</si>
  <si>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</si>
  <si>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</si>
  <si>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</si>
  <si>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</si>
  <si>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</si>
  <si>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</si>
  <si>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</si>
  <si>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</si>
  <si>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</si>
  <si>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</si>
  <si>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</si>
  <si>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</si>
  <si>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</si>
  <si>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</si>
  <si>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</si>
  <si>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</si>
  <si>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</si>
  <si>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</si>
  <si>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</si>
  <si>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</si>
  <si>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</si>
  <si>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</si>
  <si>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</si>
  <si>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</si>
  <si>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</si>
  <si>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</si>
  <si>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</si>
  <si>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</si>
  <si>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</si>
  <si>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</si>
  <si>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</si>
  <si>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</si>
  <si>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</si>
  <si>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</si>
  <si>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</si>
  <si>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</si>
  <si>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</si>
  <si>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</si>
  <si>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</si>
  <si>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</si>
  <si>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</si>
  <si>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</si>
  <si>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</si>
  <si>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</si>
  <si>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</si>
  <si>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</si>
  <si>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</si>
  <si>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</si>
  <si>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</si>
  <si>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</si>
  <si>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</si>
  <si>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</si>
  <si>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</si>
  <si>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</si>
  <si>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</si>
  <si>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</si>
  <si>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</si>
  <si>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</si>
  <si>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</si>
  <si>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</si>
  <si>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</si>
  <si>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</si>
  <si>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</si>
  <si>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</si>
  <si>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</si>
  <si>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</si>
  <si>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</si>
  <si>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</si>
  <si>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</si>
  <si>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</si>
  <si>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</si>
  <si>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</si>
  <si>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</si>
  <si>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</si>
  <si>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</si>
  <si>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</si>
  <si>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</si>
  <si>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</si>
  <si>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</si>
  <si>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</si>
  <si>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</si>
  <si>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</si>
  <si>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</si>
  <si>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</si>
  <si>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</si>
  <si>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</si>
  <si>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</si>
  <si>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</si>
  <si>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</si>
  <si>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</si>
  <si>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</si>
  <si>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</si>
  <si>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</si>
  <si>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</si>
  <si>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</si>
  <si>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</si>
  <si>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</si>
  <si>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</si>
  <si>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</si>
  <si>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</si>
  <si>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</si>
  <si>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</si>
  <si>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</si>
  <si>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</si>
  <si>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</si>
  <si>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</si>
  <si>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</si>
  <si>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</si>
  <si>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</si>
  <si>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</si>
  <si>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</si>
  <si>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</si>
  <si>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</si>
  <si>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</si>
  <si>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</si>
  <si>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</si>
  <si>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</si>
  <si>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</si>
  <si>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</si>
  <si>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</si>
  <si>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</si>
  <si>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</si>
  <si>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</si>
  <si>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</si>
  <si>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</si>
  <si>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</si>
  <si>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</si>
  <si>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</si>
  <si>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</si>
  <si>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</si>
  <si>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</si>
  <si>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</si>
  <si>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</si>
  <si>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01.07.2021 года по реализации  муниципальных  программ города Нефтеюганска</t>
  </si>
  <si>
    <t>Кассовый расход на 01.07.2021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</si>
</sst>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K267" sqref="K267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0" t="s">
        <v>435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1" customFormat="1" ht="36" customHeight="1">
      <c r="A2" s="142" t="s">
        <v>1</v>
      </c>
      <c r="B2" s="37" t="s">
        <v>426</v>
      </c>
      <c r="C2" s="144" t="s">
        <v>101</v>
      </c>
      <c r="D2" s="146" t="s">
        <v>434</v>
      </c>
      <c r="E2" s="146"/>
      <c r="F2" s="146"/>
      <c r="G2" s="146"/>
      <c r="H2" s="146" t="s">
        <v>421</v>
      </c>
      <c r="I2" s="146"/>
      <c r="J2" s="146"/>
      <c r="K2" s="147" t="s">
        <v>436</v>
      </c>
      <c r="L2" s="147"/>
      <c r="M2" s="147"/>
      <c r="N2" s="147"/>
      <c r="O2" s="148" t="s">
        <v>32</v>
      </c>
      <c r="P2" s="149"/>
      <c r="Q2" s="149"/>
      <c r="R2" s="150"/>
    </row>
    <row r="3" spans="1:18" s="1" customFormat="1" ht="82.5" customHeight="1">
      <c r="A3" s="143"/>
      <c r="B3" s="46" t="s">
        <v>425</v>
      </c>
      <c r="C3" s="145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7" t="s">
        <v>248</v>
      </c>
      <c r="B5" s="138"/>
      <c r="C5" s="139"/>
      <c r="D5" s="43">
        <f>D7+D49+D69+D88+D92+D109+D172+D193+D220+D224+D236+D241+D244+D254+D122+D258</f>
        <v>7508546052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3883505336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5360164204.5599995</v>
      </c>
      <c r="L5" s="43">
        <f t="shared" si="0"/>
        <v>2752967457.7800007</v>
      </c>
      <c r="M5" s="43"/>
      <c r="N5" s="43">
        <f>N7+N49+N69+N88+N92+N109+N172+N193+N220+N224+N236+N241+N244+N254+N122+N258</f>
        <v>2606853954.7800002</v>
      </c>
      <c r="O5" s="44">
        <f>K5/D5*100</f>
        <v>71.387511875648002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6" t="s">
        <v>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</row>
    <row r="7" spans="1:18" s="2" customFormat="1" ht="48" hidden="1" customHeight="1">
      <c r="A7" s="13">
        <v>1</v>
      </c>
      <c r="B7" s="151" t="s">
        <v>31</v>
      </c>
      <c r="C7" s="151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3" t="s">
        <v>121</v>
      </c>
      <c r="B30" s="152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3"/>
      <c r="B31" s="152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3" t="s">
        <v>125</v>
      </c>
      <c r="B34" s="152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3"/>
      <c r="B35" s="152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3"/>
      <c r="B36" s="152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3"/>
      <c r="B37" s="152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3"/>
      <c r="B38" s="152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3"/>
      <c r="B39" s="152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28" t="s">
        <v>44</v>
      </c>
      <c r="C49" s="128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3" t="s">
        <v>268</v>
      </c>
      <c r="B67" s="133"/>
      <c r="C67" s="133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4" t="s">
        <v>16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</row>
    <row r="69" spans="1:18" s="2" customFormat="1" ht="45.75" hidden="1" customHeight="1">
      <c r="A69" s="13" t="s">
        <v>269</v>
      </c>
      <c r="B69" s="130" t="s">
        <v>37</v>
      </c>
      <c r="C69" s="131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2" t="s">
        <v>15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33"/>
      <c r="Q87" s="47"/>
      <c r="R87" s="45"/>
    </row>
    <row r="88" spans="1:18" s="117" customFormat="1" ht="54.75" customHeight="1">
      <c r="A88" s="48" t="s">
        <v>10</v>
      </c>
      <c r="B88" s="121" t="s">
        <v>428</v>
      </c>
      <c r="C88" s="122"/>
      <c r="D88" s="51">
        <f>D89+D261</f>
        <v>86723479</v>
      </c>
      <c r="E88" s="51">
        <v>0</v>
      </c>
      <c r="F88" s="51">
        <v>0</v>
      </c>
      <c r="G88" s="51">
        <f>G89+G261</f>
        <v>86723479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33255170.5</v>
      </c>
      <c r="L88" s="51">
        <f>L89+L261</f>
        <v>0</v>
      </c>
      <c r="M88" s="51">
        <f>M89+M261</f>
        <v>0</v>
      </c>
      <c r="N88" s="51">
        <f>N89+N261</f>
        <v>33255170.5</v>
      </c>
      <c r="O88" s="52">
        <f>K88/D88*100</f>
        <v>38.346213601509227</v>
      </c>
      <c r="P88" s="53">
        <v>0</v>
      </c>
      <c r="Q88" s="51">
        <v>0</v>
      </c>
      <c r="R88" s="54">
        <f>N88/G88*100</f>
        <v>38.346213601509227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71284079</v>
      </c>
      <c r="E89" s="51">
        <f>E90</f>
        <v>0</v>
      </c>
      <c r="F89" s="51">
        <f>F90</f>
        <v>0</v>
      </c>
      <c r="G89" s="51">
        <f>G90</f>
        <v>71284079</v>
      </c>
      <c r="H89" s="51">
        <f t="shared" ref="H89" si="46">H90</f>
        <v>32582253</v>
      </c>
      <c r="I89" s="51">
        <f t="shared" ref="I89" si="47">I90</f>
        <v>0</v>
      </c>
      <c r="J89" s="51">
        <f t="shared" ref="J89" si="48">J90</f>
        <v>32582253</v>
      </c>
      <c r="K89" s="51">
        <f>SUM(K90)</f>
        <v>32582253</v>
      </c>
      <c r="L89" s="51">
        <f t="shared" ref="L89" si="49">L90</f>
        <v>0</v>
      </c>
      <c r="M89" s="51">
        <v>0</v>
      </c>
      <c r="N89" s="51">
        <f>N90</f>
        <v>32582253</v>
      </c>
      <c r="O89" s="52">
        <f>K89/D89*100</f>
        <v>45.707615861881308</v>
      </c>
      <c r="P89" s="53">
        <v>0</v>
      </c>
      <c r="Q89" s="51">
        <v>0</v>
      </c>
      <c r="R89" s="54">
        <f>N89/G89*100</f>
        <v>45.707615861881308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71284079</v>
      </c>
      <c r="E90" s="57">
        <v>0</v>
      </c>
      <c r="F90" s="57">
        <v>0</v>
      </c>
      <c r="G90" s="57">
        <v>71284079</v>
      </c>
      <c r="H90" s="57">
        <f t="shared" ref="H90" si="50">I90+J90</f>
        <v>32582253</v>
      </c>
      <c r="I90" s="57">
        <v>0</v>
      </c>
      <c r="J90" s="57">
        <f t="shared" ref="J90" si="51">N90</f>
        <v>32582253</v>
      </c>
      <c r="K90" s="57">
        <f>N90</f>
        <v>32582253</v>
      </c>
      <c r="L90" s="57">
        <v>0</v>
      </c>
      <c r="M90" s="51">
        <v>0</v>
      </c>
      <c r="N90" s="57">
        <v>32582253</v>
      </c>
      <c r="O90" s="58">
        <f>K90/D90*100</f>
        <v>45.707615861881308</v>
      </c>
      <c r="P90" s="59">
        <v>0</v>
      </c>
      <c r="Q90" s="51">
        <v>0</v>
      </c>
      <c r="R90" s="60">
        <f>N90/G90*100</f>
        <v>45.707615861881308</v>
      </c>
    </row>
    <row r="91" spans="1:18" s="75" customFormat="1" ht="35.25" hidden="1" customHeight="1">
      <c r="A91" s="129" t="s">
        <v>17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74"/>
      <c r="Q91" s="74"/>
      <c r="R91" s="74"/>
    </row>
    <row r="92" spans="1:18" s="78" customFormat="1" ht="47.25" hidden="1" customHeight="1">
      <c r="A92" s="61" t="s">
        <v>90</v>
      </c>
      <c r="B92" s="118" t="s">
        <v>41</v>
      </c>
      <c r="C92" s="118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0" t="s">
        <v>290</v>
      </c>
      <c r="B97" s="119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0"/>
      <c r="B98" s="119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6" t="s">
        <v>13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1:18" s="78" customFormat="1" ht="46.5" hidden="1" customHeight="1">
      <c r="A109" s="61" t="s">
        <v>299</v>
      </c>
      <c r="B109" s="118" t="s">
        <v>42</v>
      </c>
      <c r="C109" s="118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6" t="s">
        <v>14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</row>
    <row r="122" spans="1:18" s="78" customFormat="1" ht="46.5" hidden="1" customHeight="1">
      <c r="A122" s="61" t="s">
        <v>373</v>
      </c>
      <c r="B122" s="118" t="s">
        <v>43</v>
      </c>
      <c r="C122" s="118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3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4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4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4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4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4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5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3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4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4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4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4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4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4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4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4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5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6" t="s">
        <v>45</v>
      </c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</row>
    <row r="172" spans="1:18" s="78" customFormat="1" ht="48.75" hidden="1" customHeight="1">
      <c r="A172" s="61" t="s">
        <v>91</v>
      </c>
      <c r="B172" s="118" t="s">
        <v>46</v>
      </c>
      <c r="C172" s="118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5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6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6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6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6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6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7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58" t="s">
        <v>93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</row>
    <row r="193" spans="1:18" s="78" customFormat="1" ht="87" hidden="1" customHeight="1">
      <c r="A193" s="61" t="s">
        <v>318</v>
      </c>
      <c r="B193" s="118" t="s">
        <v>47</v>
      </c>
      <c r="C193" s="118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0" t="s">
        <v>340</v>
      </c>
      <c r="B216" s="119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0"/>
      <c r="B217" s="119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0"/>
      <c r="B218" s="119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0"/>
      <c r="B219" s="119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18" t="s">
        <v>49</v>
      </c>
      <c r="C220" s="118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0" t="s">
        <v>342</v>
      </c>
      <c r="B221" s="119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0"/>
      <c r="B222" s="119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0"/>
      <c r="B223" s="119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18" t="s">
        <v>50</v>
      </c>
      <c r="C224" s="118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0" t="s">
        <v>348</v>
      </c>
      <c r="B229" s="119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0"/>
      <c r="B230" s="119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0"/>
      <c r="B231" s="119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0"/>
      <c r="B232" s="119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0"/>
      <c r="B233" s="119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0"/>
      <c r="B234" s="119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0"/>
      <c r="B235" s="119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62" t="s">
        <v>79</v>
      </c>
      <c r="C236" s="16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62" t="s">
        <v>83</v>
      </c>
      <c r="C241" s="16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0" t="s">
        <v>30</v>
      </c>
      <c r="B242" s="163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0"/>
      <c r="B243" s="163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62" t="s">
        <v>85</v>
      </c>
      <c r="C244" s="16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62" t="s">
        <v>94</v>
      </c>
      <c r="C254" s="16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4" t="s">
        <v>405</v>
      </c>
      <c r="B257" s="154"/>
      <c r="C257" s="154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60" t="s">
        <v>407</v>
      </c>
      <c r="C258" s="16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15439400</v>
      </c>
      <c r="E261" s="51">
        <f t="shared" ref="E261" si="157">E262</f>
        <v>0</v>
      </c>
      <c r="F261" s="51">
        <f>F262</f>
        <v>0</v>
      </c>
      <c r="G261" s="115">
        <f>G262+G263</f>
        <v>15439400</v>
      </c>
      <c r="H261" s="116"/>
      <c r="I261" s="116"/>
      <c r="J261" s="116"/>
      <c r="K261" s="51">
        <f>L261+M261+N261</f>
        <v>672917.5</v>
      </c>
      <c r="L261" s="51">
        <f>L262</f>
        <v>0</v>
      </c>
      <c r="M261" s="51">
        <f>M262</f>
        <v>0</v>
      </c>
      <c r="N261" s="51">
        <f>N262</f>
        <v>672917.5</v>
      </c>
      <c r="O261" s="51">
        <f>K261/G261*100</f>
        <v>4.358443333290154</v>
      </c>
      <c r="P261" s="51">
        <v>0</v>
      </c>
      <c r="Q261" s="51">
        <v>0</v>
      </c>
      <c r="R261" s="51">
        <f>K261/G261*100</f>
        <v>4.358443333290154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1142000</v>
      </c>
      <c r="E262" s="57">
        <v>0</v>
      </c>
      <c r="F262" s="57">
        <v>0</v>
      </c>
      <c r="G262" s="57">
        <v>1142000</v>
      </c>
      <c r="H262" s="111"/>
      <c r="I262" s="111"/>
      <c r="J262" s="111"/>
      <c r="K262" s="57">
        <f>L262+M262+N262</f>
        <v>672917.5</v>
      </c>
      <c r="L262" s="57">
        <v>0</v>
      </c>
      <c r="M262" s="57">
        <v>0</v>
      </c>
      <c r="N262" s="57">
        <v>672917.5</v>
      </c>
      <c r="O262" s="57">
        <f>K262/G262*100</f>
        <v>58.924474605954472</v>
      </c>
      <c r="P262" s="57">
        <v>0</v>
      </c>
      <c r="Q262" s="57">
        <v>0</v>
      </c>
      <c r="R262" s="57">
        <f>K262/G262*100</f>
        <v>58.924474605954472</v>
      </c>
    </row>
    <row r="263" spans="1:18" s="112" customFormat="1" ht="37.5">
      <c r="A263" s="109" t="s">
        <v>431</v>
      </c>
      <c r="B263" s="110" t="s">
        <v>433</v>
      </c>
      <c r="C263" s="50" t="s">
        <v>4</v>
      </c>
      <c r="D263" s="57">
        <f>E263+F263+G263</f>
        <v>14297400</v>
      </c>
      <c r="E263" s="57">
        <v>0</v>
      </c>
      <c r="F263" s="57">
        <v>0</v>
      </c>
      <c r="G263" s="57">
        <v>14297400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>
        <f>K263/G263*100</f>
        <v>0</v>
      </c>
      <c r="P263" s="57">
        <v>0</v>
      </c>
      <c r="Q263" s="57">
        <v>0</v>
      </c>
      <c r="R263" s="57">
        <f>K263/G263*100</f>
        <v>0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2021-07-01T08:47:57Z</dcterms:modified>
</cp:coreProperties>
</file>