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3765" windowWidth="15480" windowHeight="7620"/>
  </bookViews>
  <sheets>
    <sheet name="муниципальные" sheetId="33" r:id="rId1"/>
    <sheet name="Лист1" sheetId="34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45621"/>
</workbook>
</file>

<file path=xl/calcChain.xml><?xml version="1.0" encoding="utf-8"?>
<calcChain xmlns="http://schemas.openxmlformats.org/spreadsheetml/2006/main">
  <c r="G146" i="33" l="1"/>
  <c r="D146" i="33"/>
  <c r="G8" i="33" l="1"/>
  <c r="I6" i="33" l="1"/>
  <c r="G145" i="33" l="1"/>
  <c r="I5" i="33"/>
  <c r="F6" i="33"/>
  <c r="F5" i="33" s="1"/>
  <c r="D145" i="33"/>
  <c r="G7" i="33"/>
  <c r="D7" i="33"/>
  <c r="H5" i="33"/>
  <c r="E5" i="33"/>
  <c r="D8" i="33"/>
  <c r="J144" i="33"/>
  <c r="J143" i="33"/>
  <c r="G142" i="33"/>
  <c r="D142" i="33"/>
  <c r="J142" i="33" s="1"/>
  <c r="I142" i="33"/>
  <c r="H142" i="33"/>
  <c r="F142" i="33"/>
  <c r="E142" i="33"/>
  <c r="I138" i="33"/>
  <c r="I129" i="33"/>
  <c r="I135" i="33"/>
  <c r="I128" i="33" s="1"/>
  <c r="I125" i="33"/>
  <c r="I120" i="33"/>
  <c r="F138" i="33"/>
  <c r="F141" i="33" s="1"/>
  <c r="F129" i="33"/>
  <c r="F135" i="33"/>
  <c r="F128" i="33" s="1"/>
  <c r="F125" i="33"/>
  <c r="F120" i="33"/>
  <c r="H138" i="33"/>
  <c r="H129" i="33"/>
  <c r="H135" i="33"/>
  <c r="H125" i="33"/>
  <c r="H120" i="33"/>
  <c r="E138" i="33"/>
  <c r="E129" i="33"/>
  <c r="E135" i="33"/>
  <c r="E128" i="33"/>
  <c r="E125" i="33"/>
  <c r="E120" i="33"/>
  <c r="G139" i="33"/>
  <c r="G140" i="33"/>
  <c r="G130" i="33"/>
  <c r="G131" i="33"/>
  <c r="G132" i="33"/>
  <c r="G133" i="33"/>
  <c r="G134" i="33"/>
  <c r="G136" i="33"/>
  <c r="G126" i="33"/>
  <c r="G127" i="33"/>
  <c r="G121" i="33"/>
  <c r="G122" i="33"/>
  <c r="G120" i="33" s="1"/>
  <c r="G123" i="33"/>
  <c r="G124" i="33"/>
  <c r="D139" i="33"/>
  <c r="J139" i="33" s="1"/>
  <c r="D140" i="33"/>
  <c r="D138" i="33"/>
  <c r="D130" i="33"/>
  <c r="D131" i="33"/>
  <c r="D132" i="33"/>
  <c r="D133" i="33"/>
  <c r="D134" i="33"/>
  <c r="D129" i="33"/>
  <c r="D136" i="33"/>
  <c r="D135" i="33"/>
  <c r="D126" i="33"/>
  <c r="J126" i="33" s="1"/>
  <c r="D127" i="33"/>
  <c r="D125" i="33" s="1"/>
  <c r="D121" i="33"/>
  <c r="D122" i="33"/>
  <c r="D123" i="33"/>
  <c r="D124" i="33"/>
  <c r="J124" i="33" s="1"/>
  <c r="K140" i="33"/>
  <c r="K139" i="33"/>
  <c r="K138" i="33"/>
  <c r="J137" i="33"/>
  <c r="L136" i="33"/>
  <c r="K136" i="33"/>
  <c r="L135" i="33"/>
  <c r="L134" i="33"/>
  <c r="J134" i="33"/>
  <c r="L133" i="33"/>
  <c r="J133" i="33"/>
  <c r="L132" i="33"/>
  <c r="J132" i="33"/>
  <c r="L131" i="33"/>
  <c r="J131" i="33"/>
  <c r="L130" i="33"/>
  <c r="J130" i="33"/>
  <c r="L127" i="33"/>
  <c r="L126" i="33"/>
  <c r="L124" i="33"/>
  <c r="L123" i="33"/>
  <c r="L122" i="33"/>
  <c r="L121" i="33"/>
  <c r="L120" i="33"/>
  <c r="G119" i="33"/>
  <c r="D119" i="33"/>
  <c r="J119" i="33" s="1"/>
  <c r="L118" i="33"/>
  <c r="G118" i="33"/>
  <c r="D118" i="33"/>
  <c r="J118" i="33" s="1"/>
  <c r="L117" i="33"/>
  <c r="G117" i="33"/>
  <c r="D117" i="33"/>
  <c r="J117" i="33" s="1"/>
  <c r="L116" i="33"/>
  <c r="G116" i="33"/>
  <c r="D116" i="33"/>
  <c r="J116" i="33" s="1"/>
  <c r="L115" i="33"/>
  <c r="G115" i="33"/>
  <c r="D115" i="33"/>
  <c r="J115" i="33" s="1"/>
  <c r="I114" i="33"/>
  <c r="F114" i="33"/>
  <c r="G114" i="33"/>
  <c r="H114" i="33"/>
  <c r="E114" i="33"/>
  <c r="L113" i="33"/>
  <c r="G113" i="33"/>
  <c r="D113" i="33"/>
  <c r="J113" i="33"/>
  <c r="L112" i="33"/>
  <c r="G112" i="33"/>
  <c r="D112" i="33"/>
  <c r="J112" i="33"/>
  <c r="L111" i="33"/>
  <c r="G111" i="33"/>
  <c r="G110" i="33" s="1"/>
  <c r="J110" i="33" s="1"/>
  <c r="D111" i="33"/>
  <c r="J111" i="33"/>
  <c r="I110" i="33"/>
  <c r="F110" i="33"/>
  <c r="L110" i="33" s="1"/>
  <c r="D110" i="33"/>
  <c r="H110" i="33"/>
  <c r="E110" i="33"/>
  <c r="K109" i="33"/>
  <c r="G109" i="33"/>
  <c r="D109" i="33"/>
  <c r="J109" i="33" s="1"/>
  <c r="K108" i="33"/>
  <c r="G108" i="33"/>
  <c r="D108" i="33"/>
  <c r="J108" i="33" s="1"/>
  <c r="K107" i="33"/>
  <c r="G107" i="33"/>
  <c r="D107" i="33"/>
  <c r="J107" i="33" s="1"/>
  <c r="L106" i="33"/>
  <c r="G106" i="33"/>
  <c r="D106" i="33"/>
  <c r="J106" i="33" s="1"/>
  <c r="L105" i="33"/>
  <c r="G105" i="33"/>
  <c r="D105" i="33"/>
  <c r="J105" i="33" s="1"/>
  <c r="L104" i="33"/>
  <c r="G104" i="33"/>
  <c r="G103" i="33" s="1"/>
  <c r="D104" i="33"/>
  <c r="J104" i="33" s="1"/>
  <c r="I103" i="33"/>
  <c r="F103" i="33"/>
  <c r="H103" i="33"/>
  <c r="E103" i="33"/>
  <c r="K103" i="33"/>
  <c r="K102" i="33"/>
  <c r="G102" i="33"/>
  <c r="D102" i="33"/>
  <c r="J102" i="33" s="1"/>
  <c r="K101" i="33"/>
  <c r="G101" i="33"/>
  <c r="D101" i="33"/>
  <c r="L100" i="33"/>
  <c r="G100" i="33"/>
  <c r="D100" i="33"/>
  <c r="I99" i="33"/>
  <c r="F99" i="33"/>
  <c r="L99" i="33" s="1"/>
  <c r="H99" i="33"/>
  <c r="E99" i="33"/>
  <c r="G99" i="33"/>
  <c r="L98" i="33"/>
  <c r="G98" i="33"/>
  <c r="D98" i="33"/>
  <c r="J98" i="33"/>
  <c r="K97" i="33"/>
  <c r="G97" i="33"/>
  <c r="D97" i="33"/>
  <c r="J97" i="33"/>
  <c r="K96" i="33"/>
  <c r="G96" i="33"/>
  <c r="D96" i="33"/>
  <c r="J96" i="33"/>
  <c r="K95" i="33"/>
  <c r="G95" i="33"/>
  <c r="D95" i="33"/>
  <c r="J95" i="33"/>
  <c r="K94" i="33"/>
  <c r="G94" i="33"/>
  <c r="D94" i="33"/>
  <c r="J94" i="33"/>
  <c r="K93" i="33"/>
  <c r="G93" i="33"/>
  <c r="D93" i="33"/>
  <c r="J93" i="33"/>
  <c r="K92" i="33"/>
  <c r="G92" i="33"/>
  <c r="D92" i="33"/>
  <c r="J92" i="33"/>
  <c r="K91" i="33"/>
  <c r="G91" i="33"/>
  <c r="D91" i="33"/>
  <c r="J91" i="33"/>
  <c r="K90" i="33"/>
  <c r="G90" i="33"/>
  <c r="D90" i="33"/>
  <c r="J90" i="33"/>
  <c r="K89" i="33"/>
  <c r="G89" i="33"/>
  <c r="D89" i="33"/>
  <c r="J89" i="33"/>
  <c r="L88" i="33"/>
  <c r="G88" i="33"/>
  <c r="D88" i="33"/>
  <c r="L87" i="33"/>
  <c r="G87" i="33"/>
  <c r="D87" i="33"/>
  <c r="J87" i="33" s="1"/>
  <c r="L86" i="33"/>
  <c r="G86" i="33"/>
  <c r="D86" i="33"/>
  <c r="L85" i="33"/>
  <c r="G85" i="33"/>
  <c r="D85" i="33"/>
  <c r="J85" i="33" s="1"/>
  <c r="L84" i="33"/>
  <c r="G84" i="33"/>
  <c r="D84" i="33"/>
  <c r="L83" i="33"/>
  <c r="G83" i="33"/>
  <c r="D83" i="33"/>
  <c r="J83" i="33" s="1"/>
  <c r="L82" i="33"/>
  <c r="G82" i="33"/>
  <c r="D82" i="33"/>
  <c r="L81" i="33"/>
  <c r="G81" i="33"/>
  <c r="D81" i="33"/>
  <c r="J81" i="33" s="1"/>
  <c r="L80" i="33"/>
  <c r="G80" i="33"/>
  <c r="D80" i="33"/>
  <c r="L79" i="33"/>
  <c r="G79" i="33"/>
  <c r="D79" i="33"/>
  <c r="J79" i="33" s="1"/>
  <c r="I78" i="33"/>
  <c r="F78" i="33"/>
  <c r="L78" i="33" s="1"/>
  <c r="H78" i="33"/>
  <c r="E78" i="33"/>
  <c r="K77" i="33"/>
  <c r="G77" i="33"/>
  <c r="D77" i="33"/>
  <c r="J77" i="33" s="1"/>
  <c r="K76" i="33"/>
  <c r="G76" i="33"/>
  <c r="D76" i="33"/>
  <c r="K75" i="33"/>
  <c r="G75" i="33"/>
  <c r="D75" i="33"/>
  <c r="J75" i="33" s="1"/>
  <c r="L74" i="33"/>
  <c r="G74" i="33"/>
  <c r="D74" i="33"/>
  <c r="L73" i="33"/>
  <c r="G73" i="33"/>
  <c r="D73" i="33"/>
  <c r="J73" i="33" s="1"/>
  <c r="L72" i="33"/>
  <c r="G72" i="33"/>
  <c r="D72" i="33"/>
  <c r="L71" i="33"/>
  <c r="G71" i="33"/>
  <c r="D71" i="33"/>
  <c r="I70" i="33"/>
  <c r="F70" i="33"/>
  <c r="L70" i="33" s="1"/>
  <c r="H70" i="33"/>
  <c r="E70" i="33"/>
  <c r="G70" i="33"/>
  <c r="L69" i="33"/>
  <c r="G69" i="33"/>
  <c r="D69" i="33"/>
  <c r="J69" i="33"/>
  <c r="L68" i="33"/>
  <c r="G68" i="33"/>
  <c r="D68" i="33"/>
  <c r="J68" i="33"/>
  <c r="L67" i="33"/>
  <c r="G67" i="33"/>
  <c r="D67" i="33"/>
  <c r="J67" i="33"/>
  <c r="L63" i="33"/>
  <c r="G63" i="33"/>
  <c r="G62" i="33" s="1"/>
  <c r="D63" i="33"/>
  <c r="J63" i="33" s="1"/>
  <c r="I62" i="33"/>
  <c r="F62" i="33"/>
  <c r="D62" i="33"/>
  <c r="H62" i="33"/>
  <c r="E62" i="33"/>
  <c r="K61" i="33"/>
  <c r="G61" i="33"/>
  <c r="D61" i="33"/>
  <c r="J61" i="33"/>
  <c r="K60" i="33"/>
  <c r="G60" i="33"/>
  <c r="D60" i="33"/>
  <c r="J60" i="33"/>
  <c r="K59" i="33"/>
  <c r="G59" i="33"/>
  <c r="D59" i="33"/>
  <c r="J59" i="33"/>
  <c r="K58" i="33"/>
  <c r="G58" i="33"/>
  <c r="D58" i="33"/>
  <c r="J58" i="33"/>
  <c r="L57" i="33"/>
  <c r="G57" i="33"/>
  <c r="D57" i="33"/>
  <c r="J57" i="33"/>
  <c r="L56" i="33"/>
  <c r="G56" i="33"/>
  <c r="D56" i="33"/>
  <c r="J56" i="33"/>
  <c r="L55" i="33"/>
  <c r="G55" i="33"/>
  <c r="D55" i="33"/>
  <c r="J55" i="33"/>
  <c r="L54" i="33"/>
  <c r="G54" i="33"/>
  <c r="G53" i="33" s="1"/>
  <c r="D54" i="33"/>
  <c r="J54" i="33"/>
  <c r="I53" i="33"/>
  <c r="F53" i="33"/>
  <c r="H53" i="33"/>
  <c r="H52" i="33" s="1"/>
  <c r="E53" i="33"/>
  <c r="K53" i="33" s="1"/>
  <c r="D53" i="33"/>
  <c r="D52" i="33" s="1"/>
  <c r="I52" i="33"/>
  <c r="E52" i="33"/>
  <c r="L50" i="33"/>
  <c r="G50" i="33"/>
  <c r="D50" i="33"/>
  <c r="J50" i="33"/>
  <c r="L49" i="33"/>
  <c r="K49" i="33"/>
  <c r="G49" i="33"/>
  <c r="D49" i="33"/>
  <c r="J49" i="33" s="1"/>
  <c r="L48" i="33"/>
  <c r="G48" i="33"/>
  <c r="D48" i="33"/>
  <c r="L47" i="33"/>
  <c r="K47" i="33"/>
  <c r="G47" i="33"/>
  <c r="D47" i="33"/>
  <c r="J47" i="33"/>
  <c r="L46" i="33"/>
  <c r="G46" i="33"/>
  <c r="D46" i="33"/>
  <c r="J46" i="33"/>
  <c r="L45" i="33"/>
  <c r="G45" i="33"/>
  <c r="G44" i="33" s="1"/>
  <c r="D45" i="33"/>
  <c r="J45" i="33"/>
  <c r="I44" i="33"/>
  <c r="F44" i="33"/>
  <c r="L44" i="33" s="1"/>
  <c r="H44" i="33"/>
  <c r="E44" i="33"/>
  <c r="K44" i="33" s="1"/>
  <c r="D44" i="33"/>
  <c r="K43" i="33"/>
  <c r="G43" i="33"/>
  <c r="D43" i="33"/>
  <c r="J43" i="33"/>
  <c r="K42" i="33"/>
  <c r="G42" i="33"/>
  <c r="D42" i="33"/>
  <c r="J42" i="33"/>
  <c r="L41" i="33"/>
  <c r="G41" i="33"/>
  <c r="D41" i="33"/>
  <c r="J41" i="33"/>
  <c r="L40" i="33"/>
  <c r="G40" i="33"/>
  <c r="D40" i="33"/>
  <c r="J40" i="33"/>
  <c r="L39" i="33"/>
  <c r="G39" i="33"/>
  <c r="D39" i="33"/>
  <c r="J39" i="33"/>
  <c r="L38" i="33"/>
  <c r="G38" i="33"/>
  <c r="D38" i="33"/>
  <c r="J38" i="33"/>
  <c r="L37" i="33"/>
  <c r="G37" i="33"/>
  <c r="G36" i="33" s="1"/>
  <c r="D37" i="33"/>
  <c r="J37" i="33"/>
  <c r="I36" i="33"/>
  <c r="F36" i="33"/>
  <c r="L36" i="33" s="1"/>
  <c r="H36" i="33"/>
  <c r="H35" i="33" s="1"/>
  <c r="E36" i="33"/>
  <c r="K36" i="33" s="1"/>
  <c r="D36" i="33"/>
  <c r="D35" i="33" s="1"/>
  <c r="I35" i="33"/>
  <c r="E35" i="33"/>
  <c r="L33" i="33"/>
  <c r="G33" i="33"/>
  <c r="G32" i="33" s="1"/>
  <c r="D33" i="33"/>
  <c r="J33" i="33"/>
  <c r="I32" i="33"/>
  <c r="F32" i="33"/>
  <c r="L32" i="33" s="1"/>
  <c r="H32" i="33"/>
  <c r="E32" i="33"/>
  <c r="E27" i="33" s="1"/>
  <c r="D32" i="33"/>
  <c r="L31" i="33"/>
  <c r="G31" i="33"/>
  <c r="D31" i="33"/>
  <c r="J31" i="33" s="1"/>
  <c r="I30" i="33"/>
  <c r="F30" i="33"/>
  <c r="L30" i="33" s="1"/>
  <c r="G30" i="33"/>
  <c r="H30" i="33"/>
  <c r="E30" i="33"/>
  <c r="L29" i="33"/>
  <c r="G29" i="33"/>
  <c r="D29" i="33"/>
  <c r="J29" i="33" s="1"/>
  <c r="I28" i="33"/>
  <c r="F28" i="33"/>
  <c r="L28" i="33" s="1"/>
  <c r="G28" i="33"/>
  <c r="H28" i="33"/>
  <c r="E28" i="33"/>
  <c r="I27" i="33"/>
  <c r="H27" i="33"/>
  <c r="L25" i="33"/>
  <c r="K25" i="33"/>
  <c r="G25" i="33"/>
  <c r="D25" i="33"/>
  <c r="J25" i="33" s="1"/>
  <c r="L24" i="33"/>
  <c r="G24" i="33"/>
  <c r="D24" i="33"/>
  <c r="J24" i="33" s="1"/>
  <c r="L23" i="33"/>
  <c r="G23" i="33"/>
  <c r="D23" i="33"/>
  <c r="J23" i="33" s="1"/>
  <c r="L22" i="33"/>
  <c r="G22" i="33"/>
  <c r="D22" i="33"/>
  <c r="J22" i="33" s="1"/>
  <c r="L21" i="33"/>
  <c r="G21" i="33"/>
  <c r="D21" i="33"/>
  <c r="J21" i="33" s="1"/>
  <c r="L20" i="33"/>
  <c r="G20" i="33"/>
  <c r="D20" i="33"/>
  <c r="J20" i="33" s="1"/>
  <c r="L19" i="33"/>
  <c r="G19" i="33"/>
  <c r="D19" i="33"/>
  <c r="J19" i="33" s="1"/>
  <c r="L18" i="33"/>
  <c r="G18" i="33"/>
  <c r="D18" i="33"/>
  <c r="J18" i="33" s="1"/>
  <c r="L17" i="33"/>
  <c r="K17" i="33"/>
  <c r="G17" i="33"/>
  <c r="D17" i="33"/>
  <c r="L16" i="33"/>
  <c r="D16" i="33"/>
  <c r="J16" i="33"/>
  <c r="G15" i="33"/>
  <c r="L14" i="33"/>
  <c r="L13" i="33"/>
  <c r="L12" i="33"/>
  <c r="L11" i="33"/>
  <c r="L10" i="33"/>
  <c r="L8" i="33"/>
  <c r="J8" i="33"/>
  <c r="L7" i="33"/>
  <c r="L6" i="33" l="1"/>
  <c r="G6" i="33"/>
  <c r="G5" i="33" s="1"/>
  <c r="J7" i="33"/>
  <c r="G27" i="33"/>
  <c r="H66" i="33"/>
  <c r="H65" i="33" s="1"/>
  <c r="K65" i="33" s="1"/>
  <c r="G78" i="33"/>
  <c r="J123" i="33"/>
  <c r="J121" i="33"/>
  <c r="L125" i="33"/>
  <c r="L129" i="33"/>
  <c r="J17" i="33"/>
  <c r="D28" i="33"/>
  <c r="D30" i="33"/>
  <c r="J30" i="33" s="1"/>
  <c r="K35" i="33"/>
  <c r="J48" i="33"/>
  <c r="L62" i="33"/>
  <c r="F66" i="33"/>
  <c r="F65" i="33" s="1"/>
  <c r="J72" i="33"/>
  <c r="J74" i="33"/>
  <c r="J76" i="33"/>
  <c r="J80" i="33"/>
  <c r="J82" i="33"/>
  <c r="J84" i="33"/>
  <c r="J86" i="33"/>
  <c r="K99" i="33"/>
  <c r="J101" i="33"/>
  <c r="D103" i="33"/>
  <c r="L103" i="33"/>
  <c r="D114" i="33"/>
  <c r="J114" i="33" s="1"/>
  <c r="L114" i="33"/>
  <c r="L5" i="33"/>
  <c r="J36" i="33"/>
  <c r="G35" i="33"/>
  <c r="J35" i="33" s="1"/>
  <c r="J62" i="33"/>
  <c r="G52" i="33"/>
  <c r="J52" i="33" s="1"/>
  <c r="J44" i="33"/>
  <c r="K52" i="33"/>
  <c r="J71" i="33"/>
  <c r="D70" i="33"/>
  <c r="J100" i="33"/>
  <c r="D99" i="33"/>
  <c r="J99" i="33" s="1"/>
  <c r="D128" i="33"/>
  <c r="G125" i="33"/>
  <c r="J125" i="33" s="1"/>
  <c r="J127" i="33"/>
  <c r="G129" i="33"/>
  <c r="E141" i="33"/>
  <c r="I141" i="33"/>
  <c r="L141" i="33" s="1"/>
  <c r="L128" i="33"/>
  <c r="F27" i="33"/>
  <c r="L27" i="33" s="1"/>
  <c r="F35" i="33"/>
  <c r="L35" i="33" s="1"/>
  <c r="L53" i="33"/>
  <c r="F52" i="33"/>
  <c r="L52" i="33" s="1"/>
  <c r="J53" i="33"/>
  <c r="G66" i="33"/>
  <c r="K70" i="33"/>
  <c r="E66" i="33"/>
  <c r="E65" i="33" s="1"/>
  <c r="I66" i="33"/>
  <c r="D78" i="33"/>
  <c r="J78" i="33" s="1"/>
  <c r="J103" i="33"/>
  <c r="D120" i="33"/>
  <c r="J122" i="33"/>
  <c r="J120" i="33"/>
  <c r="G135" i="33"/>
  <c r="J135" i="33" s="1"/>
  <c r="J136" i="33"/>
  <c r="G138" i="33"/>
  <c r="J140" i="33"/>
  <c r="H128" i="33"/>
  <c r="K135" i="33"/>
  <c r="D6" i="33"/>
  <c r="J28" i="33" l="1"/>
  <c r="D27" i="33"/>
  <c r="J27" i="33" s="1"/>
  <c r="L66" i="33"/>
  <c r="I65" i="33"/>
  <c r="L65" i="33" s="1"/>
  <c r="D141" i="33"/>
  <c r="D5" i="33"/>
  <c r="J5" i="33" s="1"/>
  <c r="J6" i="33"/>
  <c r="H141" i="33"/>
  <c r="K141" i="33" s="1"/>
  <c r="K128" i="33"/>
  <c r="J138" i="33"/>
  <c r="G65" i="33"/>
  <c r="J129" i="33"/>
  <c r="G128" i="33"/>
  <c r="J128" i="33" s="1"/>
  <c r="D66" i="33"/>
  <c r="D65" i="33" s="1"/>
  <c r="K66" i="33"/>
  <c r="J70" i="33"/>
  <c r="G141" i="33" l="1"/>
  <c r="J141" i="33" s="1"/>
  <c r="J66" i="33"/>
  <c r="J65" i="33"/>
</calcChain>
</file>

<file path=xl/sharedStrings.xml><?xml version="1.0" encoding="utf-8"?>
<sst xmlns="http://schemas.openxmlformats.org/spreadsheetml/2006/main" count="383" uniqueCount="259">
  <si>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</si>
  <si>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</si>
  <si>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</si>
  <si>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</si>
  <si>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</si>
  <si>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</si>
  <si>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</si>
  <si>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</si>
  <si>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</si>
  <si>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</si>
  <si>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</si>
  <si>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</si>
  <si>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</si>
  <si>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</si>
  <si>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</si>
  <si>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</si>
  <si>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</si>
  <si>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</si>
  <si>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</si>
  <si>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</si>
  <si>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</si>
  <si>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</si>
  <si>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</si>
  <si>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</si>
  <si>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</si>
  <si>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</si>
  <si>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</si>
  <si>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</si>
  <si>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</si>
  <si>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</si>
  <si>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</si>
  <si>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</si>
  <si>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</si>
  <si>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</si>
  <si>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</si>
  <si>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</si>
  <si>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</si>
  <si>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</si>
  <si>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</si>
  <si>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</si>
  <si>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</si>
  <si>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</si>
  <si>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</si>
  <si>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</si>
  <si>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</si>
  <si>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</si>
  <si>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</si>
  <si>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</si>
  <si>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</si>
  <si>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</si>
  <si>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</si>
  <si>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</si>
  <si>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</si>
  <si>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</si>
  <si>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</si>
  <si>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</si>
  <si>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</si>
  <si>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</si>
  <si>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</si>
  <si>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</si>
  <si>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</si>
  <si>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</si>
  <si>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</si>
  <si>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</si>
  <si>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</si>
  <si>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</si>
  <si>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</si>
  <si>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</si>
  <si>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</si>
  <si>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</si>
  <si>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</si>
  <si>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</si>
  <si>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</si>
  <si>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</si>
  <si>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</si>
  <si>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</si>
  <si>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</si>
  <si>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</si>
  <si>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</si>
  <si>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</si>
  <si>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</si>
  <si>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</si>
  <si>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</si>
  <si>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</si>
  <si>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</si>
  <si>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</si>
  <si>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</si>
  <si>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</si>
  <si>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</si>
  <si>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</si>
  <si>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</si>
  <si>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</si>
  <si>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</si>
  <si>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</si>
  <si>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</si>
  <si>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</si>
  <si>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</si>
  <si>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</si>
  <si>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</si>
  <si>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</si>
  <si>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</si>
  <si>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</si>
  <si>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</si>
  <si>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</si>
  <si>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</si>
  <si>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</si>
  <si>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</si>
  <si>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</si>
  <si>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</si>
  <si>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</si>
  <si>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</si>
  <si>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</si>
  <si>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</si>
  <si>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</si>
  <si>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</si>
  <si>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</si>
  <si>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</si>
  <si>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</si>
  <si>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</si>
  <si>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</si>
  <si>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</si>
  <si>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</si>
  <si>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</si>
  <si>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</si>
  <si>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</si>
  <si>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</si>
  <si>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</si>
  <si>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</si>
  <si>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</si>
  <si>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</si>
  <si>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</si>
  <si>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</si>
  <si>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</si>
  <si>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</si>
  <si>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</si>
  <si>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</si>
  <si>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</si>
  <si>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</si>
  <si>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</si>
  <si>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</si>
  <si>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</si>
  <si>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</si>
  <si>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</si>
  <si>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</si>
  <si>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</si>
  <si>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</si>
  <si>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</si>
  <si>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</si>
  <si>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</si>
  <si>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</si>
  <si>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</si>
  <si>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</si>
  <si>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</si>
  <si>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</si>
  <si>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</si>
  <si>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</si>
  <si>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</si>
  <si>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</si>
  <si>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</si>
  <si>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</si>
  <si>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</si>
  <si>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</si>
  <si>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</si>
  <si>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</si>
  <si>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</si>
  <si>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</si>
  <si>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</si>
  <si>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</si>
  <si>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</si>
  <si>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</si>
  <si>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</si>
  <si>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</si>
  <si>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</si>
  <si>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</si>
  <si>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</si>
  <si>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</si>
  <si>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</si>
  <si>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</si>
  <si>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</si>
  <si>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</si>
  <si>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</si>
  <si>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</si>
  <si>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</si>
  <si>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</si>
  <si>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</si>
  <si>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</si>
  <si>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</si>
  <si>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</si>
  <si>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</si>
  <si>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</si>
  <si>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</si>
  <si>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</si>
  <si>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</si>
  <si>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</si>
  <si>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</si>
  <si>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</si>
  <si>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</si>
  <si>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</si>
  <si>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</si>
  <si>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</si>
  <si>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</si>
  <si>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</si>
  <si>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</si>
  <si>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</si>
  <si>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</si>
  <si>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</si>
  <si>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</si>
  <si>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</si>
  <si>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</si>
  <si>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</si>
  <si>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</si>
  <si>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</si>
  <si>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</si>
  <si>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</si>
  <si>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</si>
  <si>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</si>
  <si>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</si>
  <si>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</si>
  <si>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</si>
  <si>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</si>
  <si>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</si>
  <si>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</si>
  <si>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</si>
  <si>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</si>
  <si>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</si>
  <si>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</si>
  <si>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</si>
  <si>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</si>
  <si>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</si>
  <si>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</si>
  <si>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</si>
  <si>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</si>
  <si>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</si>
  <si>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</si>
  <si>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</si>
  <si>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</si>
  <si>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</si>
  <si>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</si>
  <si>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</si>
  <si>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</si>
  <si>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</si>
  <si>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</si>
  <si>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</si>
  <si>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</si>
  <si>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</si>
  <si>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</si>
  <si>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</si>
  <si>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</si>
  <si>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</si>
  <si>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</si>
  <si>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</si>
  <si>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ДМИ</t>
  </si>
  <si>
    <t>Обеспечение деятельности департамента муниципального имущества</t>
  </si>
  <si>
    <t>Управление и распоряжение муниципальным имуществом</t>
  </si>
  <si>
    <t xml:space="preserve">   ДГиЗО</t>
  </si>
  <si>
    <t>Муниципальная программа города Нефтеюганска "Управление муниципальным имуществом города Нефтеюганска"</t>
  </si>
  <si>
    <t>ПЛАН  на 2020 год (рублей)</t>
  </si>
  <si>
    <t>Отчет об исполнении сетевого плана-графика за февраль 2021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</si>
  <si>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01.03.2021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</si>
</sst>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"/>
    <numFmt numFmtId="167" formatCode="#,##0.00_р_."/>
  </numFmts>
  <fonts count="8" x14ac:knownFonts="1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6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167" fontId="1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49" fontId="4" fillId="0" borderId="9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8" xfId="0" applyNumberFormat="1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0" fillId="0" borderId="6" xfId="0" applyBorder="1" applyAlignme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C153" sqref="C153"/>
    </sheetView>
  </sheetViews>
  <sheetFormatPr defaultRowHeight="18.75" x14ac:dyDescent="0.3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 x14ac:dyDescent="0.3">
      <c r="A1" s="111" t="s">
        <v>257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5" s="1" customFormat="1" ht="36" customHeight="1" x14ac:dyDescent="0.3">
      <c r="A2" s="112" t="s">
        <v>0</v>
      </c>
      <c r="B2" s="56" t="s">
        <v>1</v>
      </c>
      <c r="C2" s="114" t="s">
        <v>49</v>
      </c>
      <c r="D2" s="116" t="s">
        <v>256</v>
      </c>
      <c r="E2" s="117"/>
      <c r="F2" s="118"/>
      <c r="G2" s="119" t="s">
        <v>258</v>
      </c>
      <c r="H2" s="120"/>
      <c r="I2" s="121"/>
      <c r="J2" s="122" t="s">
        <v>123</v>
      </c>
      <c r="K2" s="123"/>
      <c r="L2" s="124"/>
      <c r="M2" s="94" t="s">
        <v>233</v>
      </c>
    </row>
    <row r="3" spans="1:15" s="1" customFormat="1" ht="39.75" customHeight="1" x14ac:dyDescent="0.3">
      <c r="A3" s="113"/>
      <c r="B3" s="11" t="s">
        <v>2</v>
      </c>
      <c r="C3" s="115"/>
      <c r="D3" s="57" t="s">
        <v>120</v>
      </c>
      <c r="E3" s="57" t="s">
        <v>121</v>
      </c>
      <c r="F3" s="57" t="s">
        <v>122</v>
      </c>
      <c r="G3" s="57" t="s">
        <v>120</v>
      </c>
      <c r="H3" s="57" t="s">
        <v>121</v>
      </c>
      <c r="I3" s="57" t="s">
        <v>122</v>
      </c>
      <c r="J3" s="37" t="s">
        <v>124</v>
      </c>
      <c r="K3" s="37" t="s">
        <v>121</v>
      </c>
      <c r="L3" s="57" t="s">
        <v>122</v>
      </c>
      <c r="M3" s="95"/>
    </row>
    <row r="4" spans="1:15" s="1" customFormat="1" ht="21.75" customHeight="1" x14ac:dyDescent="0.3">
      <c r="A4" s="58" t="s">
        <v>9</v>
      </c>
      <c r="B4" s="59">
        <v>2</v>
      </c>
      <c r="C4" s="60">
        <v>3</v>
      </c>
      <c r="D4" s="60">
        <v>4</v>
      </c>
      <c r="E4" s="59">
        <v>5</v>
      </c>
      <c r="F4" s="60">
        <v>6</v>
      </c>
      <c r="G4" s="60">
        <v>7</v>
      </c>
      <c r="H4" s="59">
        <v>8</v>
      </c>
      <c r="I4" s="60">
        <v>9</v>
      </c>
      <c r="J4" s="60">
        <v>10</v>
      </c>
      <c r="K4" s="60">
        <v>11</v>
      </c>
      <c r="L4" s="60">
        <v>12</v>
      </c>
      <c r="M4" s="45">
        <v>13</v>
      </c>
    </row>
    <row r="5" spans="1:15" s="2" customFormat="1" ht="58.5" customHeight="1" x14ac:dyDescent="0.3">
      <c r="A5" s="61"/>
      <c r="B5" s="96" t="s">
        <v>255</v>
      </c>
      <c r="C5" s="97"/>
      <c r="D5" s="62">
        <f t="shared" ref="D5:I5" si="0">D6</f>
        <v>59695918</v>
      </c>
      <c r="E5" s="62">
        <f t="shared" si="0"/>
        <v>0</v>
      </c>
      <c r="F5" s="62">
        <f t="shared" si="0"/>
        <v>59695918</v>
      </c>
      <c r="G5" s="62">
        <f t="shared" si="0"/>
        <v>7392735.4199999999</v>
      </c>
      <c r="H5" s="62">
        <f t="shared" si="0"/>
        <v>0</v>
      </c>
      <c r="I5" s="62">
        <f t="shared" si="0"/>
        <v>7392735.4199999999</v>
      </c>
      <c r="J5" s="13">
        <f>G5/D5*100</f>
        <v>12.383988164818907</v>
      </c>
      <c r="K5" s="13">
        <v>0</v>
      </c>
      <c r="L5" s="63">
        <f>I5/F5*100</f>
        <v>12.383988164818907</v>
      </c>
      <c r="M5" s="49"/>
    </row>
    <row r="6" spans="1:15" s="2" customFormat="1" ht="45.75" customHeight="1" x14ac:dyDescent="0.3">
      <c r="A6" s="61" t="s">
        <v>9</v>
      </c>
      <c r="B6" s="53" t="s">
        <v>249</v>
      </c>
      <c r="C6" s="54"/>
      <c r="D6" s="62">
        <f>E6+F6</f>
        <v>59695918</v>
      </c>
      <c r="E6" s="62">
        <v>0</v>
      </c>
      <c r="F6" s="62">
        <f>F7+F8+F9+F145</f>
        <v>59695918</v>
      </c>
      <c r="G6" s="62">
        <f>G7+G8+G9+G145</f>
        <v>7392735.4199999999</v>
      </c>
      <c r="H6" s="62">
        <v>0</v>
      </c>
      <c r="I6" s="62">
        <f>I7+I8+I9+I145</f>
        <v>7392735.4199999999</v>
      </c>
      <c r="J6" s="13">
        <f t="shared" ref="J6:J25" si="1">G6/D6*100</f>
        <v>12.383988164818907</v>
      </c>
      <c r="K6" s="13">
        <v>0</v>
      </c>
      <c r="L6" s="63">
        <f>I6/F6*100</f>
        <v>12.383988164818907</v>
      </c>
      <c r="M6" s="49"/>
    </row>
    <row r="7" spans="1:15" s="2" customFormat="1" ht="47.25" customHeight="1" x14ac:dyDescent="0.3">
      <c r="A7" s="31" t="s">
        <v>14</v>
      </c>
      <c r="B7" s="36" t="s">
        <v>252</v>
      </c>
      <c r="C7" s="17" t="s">
        <v>251</v>
      </c>
      <c r="D7" s="10">
        <f>E7+F7</f>
        <v>50044516</v>
      </c>
      <c r="E7" s="10">
        <v>0</v>
      </c>
      <c r="F7" s="10">
        <v>50044516</v>
      </c>
      <c r="G7" s="10">
        <f>H7+I7</f>
        <v>6961462.3799999999</v>
      </c>
      <c r="H7" s="10">
        <v>0</v>
      </c>
      <c r="I7" s="10">
        <v>6961462.3799999999</v>
      </c>
      <c r="J7" s="10">
        <f t="shared" si="1"/>
        <v>13.910539928091223</v>
      </c>
      <c r="K7" s="39">
        <v>0</v>
      </c>
      <c r="L7" s="74">
        <f t="shared" ref="L7:L25" si="2">I7/F7*100</f>
        <v>13.910539928091223</v>
      </c>
      <c r="M7" s="25" t="s">
        <v>243</v>
      </c>
    </row>
    <row r="8" spans="1:15" s="2" customFormat="1" ht="42.75" customHeight="1" x14ac:dyDescent="0.3">
      <c r="A8" s="31" t="s">
        <v>15</v>
      </c>
      <c r="B8" s="98" t="s">
        <v>253</v>
      </c>
      <c r="C8" s="17" t="s">
        <v>251</v>
      </c>
      <c r="D8" s="10">
        <f>E8+F8</f>
        <v>9651402</v>
      </c>
      <c r="E8" s="10">
        <v>0</v>
      </c>
      <c r="F8" s="10">
        <v>9651402</v>
      </c>
      <c r="G8" s="10">
        <f>H8+I8</f>
        <v>431273.04</v>
      </c>
      <c r="H8" s="10">
        <v>0</v>
      </c>
      <c r="I8" s="10">
        <v>431273.04</v>
      </c>
      <c r="J8" s="10">
        <f t="shared" si="1"/>
        <v>4.4685014674551944</v>
      </c>
      <c r="K8" s="39">
        <v>0</v>
      </c>
      <c r="L8" s="74">
        <f t="shared" si="2"/>
        <v>4.4685014674551944</v>
      </c>
      <c r="M8" s="25" t="s">
        <v>239</v>
      </c>
    </row>
    <row r="9" spans="1:15" s="2" customFormat="1" ht="38.25" customHeight="1" x14ac:dyDescent="0.3">
      <c r="A9" s="31"/>
      <c r="B9" s="99"/>
      <c r="C9" s="17"/>
      <c r="D9" s="10"/>
      <c r="E9" s="10"/>
      <c r="F9" s="10"/>
      <c r="G9" s="10"/>
      <c r="H9" s="10"/>
      <c r="I9" s="10"/>
      <c r="J9" s="10"/>
      <c r="K9" s="39"/>
      <c r="L9" s="74"/>
      <c r="M9" s="25" t="s">
        <v>240</v>
      </c>
    </row>
    <row r="10" spans="1:15" s="2" customFormat="1" ht="116.25" hidden="1" customHeight="1" x14ac:dyDescent="0.3">
      <c r="A10" s="31"/>
      <c r="B10" s="36"/>
      <c r="C10" s="17" t="s">
        <v>6</v>
      </c>
      <c r="D10" s="10"/>
      <c r="E10" s="10"/>
      <c r="F10" s="10"/>
      <c r="G10" s="10"/>
      <c r="H10" s="10"/>
      <c r="I10" s="10"/>
      <c r="J10" s="10"/>
      <c r="K10" s="39"/>
      <c r="L10" s="74" t="e">
        <f t="shared" si="2"/>
        <v>#DIV/0!</v>
      </c>
      <c r="M10" s="25" t="s">
        <v>241</v>
      </c>
    </row>
    <row r="11" spans="1:15" s="2" customFormat="1" ht="48" hidden="1" customHeight="1" x14ac:dyDescent="0.3">
      <c r="A11" s="31"/>
      <c r="B11" s="36"/>
      <c r="C11" s="17" t="s">
        <v>6</v>
      </c>
      <c r="D11" s="10"/>
      <c r="E11" s="10"/>
      <c r="F11" s="10"/>
      <c r="G11" s="10"/>
      <c r="H11" s="10"/>
      <c r="I11" s="10"/>
      <c r="J11" s="10"/>
      <c r="K11" s="39"/>
      <c r="L11" s="74" t="e">
        <f t="shared" si="2"/>
        <v>#DIV/0!</v>
      </c>
      <c r="M11" s="25"/>
      <c r="O11" s="2" t="s">
        <v>247</v>
      </c>
    </row>
    <row r="12" spans="1:15" s="2" customFormat="1" ht="94.5" hidden="1" customHeight="1" x14ac:dyDescent="0.3">
      <c r="A12" s="31"/>
      <c r="B12" s="36"/>
      <c r="C12" s="17" t="s">
        <v>6</v>
      </c>
      <c r="D12" s="10"/>
      <c r="E12" s="10"/>
      <c r="F12" s="10"/>
      <c r="G12" s="10"/>
      <c r="H12" s="10"/>
      <c r="I12" s="10"/>
      <c r="J12" s="10"/>
      <c r="K12" s="39"/>
      <c r="L12" s="74" t="e">
        <f t="shared" si="2"/>
        <v>#DIV/0!</v>
      </c>
      <c r="M12" s="25" t="s">
        <v>242</v>
      </c>
    </row>
    <row r="13" spans="1:15" s="2" customFormat="1" ht="94.5" hidden="1" customHeight="1" x14ac:dyDescent="0.3">
      <c r="A13" s="61" t="s">
        <v>245</v>
      </c>
      <c r="B13" s="64"/>
      <c r="C13" s="55" t="s">
        <v>6</v>
      </c>
      <c r="D13" s="62"/>
      <c r="E13" s="62"/>
      <c r="F13" s="62"/>
      <c r="G13" s="62"/>
      <c r="H13" s="62"/>
      <c r="I13" s="62"/>
      <c r="J13" s="62"/>
      <c r="K13" s="13"/>
      <c r="L13" s="63" t="e">
        <f>I13/F13*100</f>
        <v>#DIV/0!</v>
      </c>
      <c r="M13" s="25"/>
    </row>
    <row r="14" spans="1:15" s="2" customFormat="1" ht="94.5" hidden="1" customHeight="1" x14ac:dyDescent="0.3">
      <c r="A14" s="31" t="s">
        <v>246</v>
      </c>
      <c r="B14" s="36"/>
      <c r="C14" s="15" t="s">
        <v>6</v>
      </c>
      <c r="D14" s="10"/>
      <c r="E14" s="10"/>
      <c r="F14" s="10"/>
      <c r="G14" s="10"/>
      <c r="H14" s="10"/>
      <c r="I14" s="10"/>
      <c r="J14" s="10"/>
      <c r="K14" s="39"/>
      <c r="L14" s="74" t="e">
        <f>I14/F14*100</f>
        <v>#DIV/0!</v>
      </c>
      <c r="M14" s="25"/>
    </row>
    <row r="15" spans="1:15" s="2" customFormat="1" ht="87" hidden="1" customHeight="1" x14ac:dyDescent="0.3">
      <c r="A15" s="61"/>
      <c r="B15" s="64"/>
      <c r="C15" s="68" t="s">
        <v>6</v>
      </c>
      <c r="D15" s="62"/>
      <c r="E15" s="62">
        <v>0</v>
      </c>
      <c r="F15" s="62"/>
      <c r="G15" s="62">
        <f>H15+I15</f>
        <v>0</v>
      </c>
      <c r="H15" s="62">
        <v>0</v>
      </c>
      <c r="I15" s="62">
        <v>0</v>
      </c>
      <c r="J15" s="62"/>
      <c r="K15" s="13">
        <v>0</v>
      </c>
      <c r="L15" s="63"/>
      <c r="M15" s="25"/>
    </row>
    <row r="16" spans="1:15" s="2" customFormat="1" ht="79.5" hidden="1" customHeight="1" x14ac:dyDescent="0.3">
      <c r="A16" s="31" t="s">
        <v>250</v>
      </c>
      <c r="B16" s="36" t="s">
        <v>248</v>
      </c>
      <c r="C16" s="17" t="s">
        <v>6</v>
      </c>
      <c r="D16" s="10">
        <f>E16+F16</f>
        <v>15323756</v>
      </c>
      <c r="E16" s="10">
        <v>1598951</v>
      </c>
      <c r="F16" s="10">
        <v>13724805</v>
      </c>
      <c r="G16" s="10">
        <v>12466702.75</v>
      </c>
      <c r="H16" s="10">
        <v>1598950.21</v>
      </c>
      <c r="I16" s="10">
        <v>10867752.539999999</v>
      </c>
      <c r="J16" s="10">
        <f t="shared" si="1"/>
        <v>81.355398441478712</v>
      </c>
      <c r="K16" s="39">
        <v>0</v>
      </c>
      <c r="L16" s="74">
        <f>I16/F16*100</f>
        <v>79.183292877385142</v>
      </c>
      <c r="M16" s="25"/>
    </row>
    <row r="17" spans="1:13" s="2" customFormat="1" ht="70.5" hidden="1" customHeight="1" x14ac:dyDescent="0.3">
      <c r="A17" s="31" t="s">
        <v>125</v>
      </c>
      <c r="B17" s="36" t="s">
        <v>53</v>
      </c>
      <c r="C17" s="47" t="s">
        <v>3</v>
      </c>
      <c r="D17" s="10">
        <f>E17+F17</f>
        <v>48898938</v>
      </c>
      <c r="E17" s="10">
        <v>42395750</v>
      </c>
      <c r="F17" s="10">
        <v>6503188</v>
      </c>
      <c r="G17" s="10">
        <f>H17+I17</f>
        <v>41352709</v>
      </c>
      <c r="H17" s="10">
        <v>35425089</v>
      </c>
      <c r="I17" s="10">
        <v>5927620</v>
      </c>
      <c r="J17" s="30">
        <f t="shared" si="1"/>
        <v>84.56770369941367</v>
      </c>
      <c r="K17" s="32">
        <f>H17/E17*100</f>
        <v>83.558113726022071</v>
      </c>
      <c r="L17" s="65">
        <f t="shared" si="2"/>
        <v>91.149448547389383</v>
      </c>
      <c r="M17" s="48" t="s">
        <v>234</v>
      </c>
    </row>
    <row r="18" spans="1:13" s="2" customFormat="1" ht="75.75" hidden="1" customHeight="1" x14ac:dyDescent="0.3">
      <c r="A18" s="31" t="s">
        <v>126</v>
      </c>
      <c r="B18" s="36" t="s">
        <v>54</v>
      </c>
      <c r="C18" s="47" t="s">
        <v>3</v>
      </c>
      <c r="D18" s="10">
        <f t="shared" ref="D18:D25" si="3">E18+F18</f>
        <v>60000000</v>
      </c>
      <c r="E18" s="10">
        <v>0</v>
      </c>
      <c r="F18" s="10">
        <v>60000000</v>
      </c>
      <c r="G18" s="10">
        <f t="shared" ref="G18:G25" si="4">H18+I18</f>
        <v>0</v>
      </c>
      <c r="H18" s="10">
        <v>0</v>
      </c>
      <c r="I18" s="10">
        <v>0</v>
      </c>
      <c r="J18" s="30">
        <f t="shared" si="1"/>
        <v>0</v>
      </c>
      <c r="K18" s="32">
        <v>0</v>
      </c>
      <c r="L18" s="65">
        <f t="shared" si="2"/>
        <v>0</v>
      </c>
      <c r="M18" s="49" t="s">
        <v>244</v>
      </c>
    </row>
    <row r="19" spans="1:13" s="2" customFormat="1" ht="51.75" hidden="1" customHeight="1" x14ac:dyDescent="0.3">
      <c r="A19" s="31" t="s">
        <v>127</v>
      </c>
      <c r="B19" s="36" t="s">
        <v>55</v>
      </c>
      <c r="C19" s="47" t="s">
        <v>3</v>
      </c>
      <c r="D19" s="10">
        <f t="shared" si="3"/>
        <v>135269</v>
      </c>
      <c r="E19" s="10">
        <v>0</v>
      </c>
      <c r="F19" s="10">
        <v>135269</v>
      </c>
      <c r="G19" s="10">
        <f t="shared" si="4"/>
        <v>20000</v>
      </c>
      <c r="H19" s="10">
        <v>0</v>
      </c>
      <c r="I19" s="10">
        <v>20000</v>
      </c>
      <c r="J19" s="30">
        <f t="shared" si="1"/>
        <v>14.785353628695413</v>
      </c>
      <c r="K19" s="32">
        <v>0</v>
      </c>
      <c r="L19" s="65">
        <f t="shared" si="2"/>
        <v>14.785353628695413</v>
      </c>
      <c r="M19" s="49" t="s">
        <v>235</v>
      </c>
    </row>
    <row r="20" spans="1:13" s="2" customFormat="1" ht="49.15" hidden="1" customHeight="1" x14ac:dyDescent="0.3">
      <c r="A20" s="31" t="s">
        <v>128</v>
      </c>
      <c r="B20" s="36" t="s">
        <v>56</v>
      </c>
      <c r="C20" s="47" t="s">
        <v>3</v>
      </c>
      <c r="D20" s="10">
        <f t="shared" si="3"/>
        <v>8516537</v>
      </c>
      <c r="E20" s="10">
        <v>0</v>
      </c>
      <c r="F20" s="10">
        <v>8516537</v>
      </c>
      <c r="G20" s="10">
        <f t="shared" si="4"/>
        <v>8516536.6999999993</v>
      </c>
      <c r="H20" s="10">
        <v>0</v>
      </c>
      <c r="I20" s="10">
        <v>8516536.6999999993</v>
      </c>
      <c r="J20" s="30">
        <f t="shared" si="1"/>
        <v>99.999996477441471</v>
      </c>
      <c r="K20" s="32">
        <v>0</v>
      </c>
      <c r="L20" s="65">
        <f t="shared" si="2"/>
        <v>99.999996477441471</v>
      </c>
      <c r="M20" s="49"/>
    </row>
    <row r="21" spans="1:13" s="2" customFormat="1" ht="50.25" hidden="1" customHeight="1" x14ac:dyDescent="0.3">
      <c r="A21" s="31" t="s">
        <v>129</v>
      </c>
      <c r="B21" s="36" t="s">
        <v>57</v>
      </c>
      <c r="C21" s="47" t="s">
        <v>3</v>
      </c>
      <c r="D21" s="10">
        <f t="shared" si="3"/>
        <v>1204150</v>
      </c>
      <c r="E21" s="10">
        <v>0</v>
      </c>
      <c r="F21" s="10">
        <v>1204150</v>
      </c>
      <c r="G21" s="10">
        <f t="shared" si="4"/>
        <v>1204150</v>
      </c>
      <c r="H21" s="10">
        <v>0</v>
      </c>
      <c r="I21" s="10">
        <v>1204150</v>
      </c>
      <c r="J21" s="30">
        <f t="shared" si="1"/>
        <v>100</v>
      </c>
      <c r="K21" s="32">
        <v>0</v>
      </c>
      <c r="L21" s="65">
        <f t="shared" si="2"/>
        <v>100</v>
      </c>
      <c r="M21" s="49"/>
    </row>
    <row r="22" spans="1:13" s="2" customFormat="1" ht="60.75" hidden="1" customHeight="1" x14ac:dyDescent="0.3">
      <c r="A22" s="31" t="s">
        <v>130</v>
      </c>
      <c r="B22" s="36" t="s">
        <v>58</v>
      </c>
      <c r="C22" s="47" t="s">
        <v>3</v>
      </c>
      <c r="D22" s="10">
        <f t="shared" si="3"/>
        <v>206960</v>
      </c>
      <c r="E22" s="10">
        <v>0</v>
      </c>
      <c r="F22" s="10">
        <v>206960</v>
      </c>
      <c r="G22" s="10">
        <f t="shared" si="4"/>
        <v>206960</v>
      </c>
      <c r="H22" s="10">
        <v>0</v>
      </c>
      <c r="I22" s="10">
        <v>206960</v>
      </c>
      <c r="J22" s="30">
        <f t="shared" si="1"/>
        <v>100</v>
      </c>
      <c r="K22" s="32">
        <v>0</v>
      </c>
      <c r="L22" s="65">
        <f t="shared" si="2"/>
        <v>100</v>
      </c>
      <c r="M22" s="49"/>
    </row>
    <row r="23" spans="1:13" s="2" customFormat="1" ht="114" hidden="1" customHeight="1" x14ac:dyDescent="0.3">
      <c r="A23" s="31" t="s">
        <v>131</v>
      </c>
      <c r="B23" s="36" t="s">
        <v>59</v>
      </c>
      <c r="C23" s="47" t="s">
        <v>3</v>
      </c>
      <c r="D23" s="10">
        <f t="shared" si="3"/>
        <v>8530999</v>
      </c>
      <c r="E23" s="10">
        <v>0</v>
      </c>
      <c r="F23" s="10">
        <v>8530999</v>
      </c>
      <c r="G23" s="10">
        <f t="shared" si="4"/>
        <v>6928664.5899999999</v>
      </c>
      <c r="H23" s="10">
        <v>0</v>
      </c>
      <c r="I23" s="10">
        <v>6928664.5899999999</v>
      </c>
      <c r="J23" s="30">
        <f t="shared" si="1"/>
        <v>81.217505593424633</v>
      </c>
      <c r="K23" s="32">
        <v>0</v>
      </c>
      <c r="L23" s="65">
        <f t="shared" si="2"/>
        <v>81.217505593424633</v>
      </c>
      <c r="M23" s="49" t="s">
        <v>236</v>
      </c>
    </row>
    <row r="24" spans="1:13" s="2" customFormat="1" ht="36.75" hidden="1" customHeight="1" x14ac:dyDescent="0.3">
      <c r="A24" s="31" t="s">
        <v>132</v>
      </c>
      <c r="B24" s="36" t="s">
        <v>60</v>
      </c>
      <c r="C24" s="47" t="s">
        <v>3</v>
      </c>
      <c r="D24" s="10">
        <f t="shared" si="3"/>
        <v>3223917</v>
      </c>
      <c r="E24" s="10">
        <v>0</v>
      </c>
      <c r="F24" s="10">
        <v>3223917</v>
      </c>
      <c r="G24" s="10">
        <f t="shared" si="4"/>
        <v>2891915.82</v>
      </c>
      <c r="H24" s="10">
        <v>0</v>
      </c>
      <c r="I24" s="10">
        <v>2891915.82</v>
      </c>
      <c r="J24" s="30">
        <f t="shared" si="1"/>
        <v>89.70193153235644</v>
      </c>
      <c r="K24" s="32">
        <v>0</v>
      </c>
      <c r="L24" s="65">
        <f t="shared" si="2"/>
        <v>89.70193153235644</v>
      </c>
      <c r="M24" s="49" t="s">
        <v>237</v>
      </c>
    </row>
    <row r="25" spans="1:13" s="2" customFormat="1" ht="79.5" hidden="1" customHeight="1" x14ac:dyDescent="0.3">
      <c r="A25" s="31" t="s">
        <v>133</v>
      </c>
      <c r="B25" s="36" t="s">
        <v>48</v>
      </c>
      <c r="C25" s="47" t="s">
        <v>3</v>
      </c>
      <c r="D25" s="10">
        <f t="shared" si="3"/>
        <v>25779342</v>
      </c>
      <c r="E25" s="10">
        <v>18260371</v>
      </c>
      <c r="F25" s="10">
        <v>7518971</v>
      </c>
      <c r="G25" s="10">
        <f t="shared" si="4"/>
        <v>17869801.789999999</v>
      </c>
      <c r="H25" s="10">
        <v>14885144.85</v>
      </c>
      <c r="I25" s="10">
        <v>2984656.94</v>
      </c>
      <c r="J25" s="30">
        <f t="shared" si="1"/>
        <v>69.318300637774229</v>
      </c>
      <c r="K25" s="32">
        <f>H25/E25*100</f>
        <v>81.516114048285218</v>
      </c>
      <c r="L25" s="65">
        <f t="shared" si="2"/>
        <v>39.695018640183612</v>
      </c>
      <c r="M25" s="49" t="s">
        <v>238</v>
      </c>
    </row>
    <row r="26" spans="1:13" s="2" customFormat="1" ht="31.5" hidden="1" customHeight="1" x14ac:dyDescent="0.3">
      <c r="A26" s="86" t="s">
        <v>12</v>
      </c>
      <c r="B26" s="87"/>
      <c r="C26" s="87"/>
      <c r="D26" s="87"/>
      <c r="E26" s="87"/>
      <c r="F26" s="87"/>
      <c r="G26" s="87"/>
      <c r="H26" s="87"/>
      <c r="I26" s="87"/>
      <c r="J26" s="88"/>
      <c r="K26" s="55"/>
      <c r="L26" s="66"/>
      <c r="M26" s="49"/>
    </row>
    <row r="27" spans="1:13" s="2" customFormat="1" ht="48" hidden="1" customHeight="1" x14ac:dyDescent="0.3">
      <c r="A27" s="61" t="s">
        <v>134</v>
      </c>
      <c r="B27" s="89" t="s">
        <v>21</v>
      </c>
      <c r="C27" s="90"/>
      <c r="D27" s="62">
        <f t="shared" ref="D27:I27" si="5">D28+D30+D32</f>
        <v>64716900</v>
      </c>
      <c r="E27" s="62">
        <f t="shared" si="5"/>
        <v>0</v>
      </c>
      <c r="F27" s="62">
        <f t="shared" si="5"/>
        <v>64716900</v>
      </c>
      <c r="G27" s="62">
        <f t="shared" si="5"/>
        <v>52838834.920000002</v>
      </c>
      <c r="H27" s="62">
        <f t="shared" si="5"/>
        <v>0</v>
      </c>
      <c r="I27" s="62">
        <f t="shared" si="5"/>
        <v>52838834.920000002</v>
      </c>
      <c r="J27" s="12">
        <f>G27/D27*100</f>
        <v>81.646115496879489</v>
      </c>
      <c r="K27" s="14">
        <v>0</v>
      </c>
      <c r="L27" s="41">
        <f t="shared" ref="L27:L33" si="6">I27/F27*100</f>
        <v>81.646115496879489</v>
      </c>
      <c r="M27" s="49"/>
    </row>
    <row r="28" spans="1:13" s="2" customFormat="1" ht="48" hidden="1" customHeight="1" x14ac:dyDescent="0.3">
      <c r="A28" s="61" t="s">
        <v>135</v>
      </c>
      <c r="B28" s="52" t="s">
        <v>61</v>
      </c>
      <c r="C28" s="17"/>
      <c r="D28" s="62">
        <f t="shared" ref="D28:I28" si="7">D29</f>
        <v>59716900</v>
      </c>
      <c r="E28" s="62">
        <f t="shared" si="7"/>
        <v>0</v>
      </c>
      <c r="F28" s="62">
        <f t="shared" si="7"/>
        <v>59716900</v>
      </c>
      <c r="G28" s="62">
        <f t="shared" si="7"/>
        <v>51217761.420000002</v>
      </c>
      <c r="H28" s="62">
        <f t="shared" si="7"/>
        <v>0</v>
      </c>
      <c r="I28" s="62">
        <f t="shared" si="7"/>
        <v>51217761.420000002</v>
      </c>
      <c r="J28" s="12">
        <f>G28/D28*100</f>
        <v>85.767615901026346</v>
      </c>
      <c r="K28" s="14">
        <v>0</v>
      </c>
      <c r="L28" s="41">
        <f t="shared" si="6"/>
        <v>85.767615901026346</v>
      </c>
      <c r="M28" s="49"/>
    </row>
    <row r="29" spans="1:13" s="2" customFormat="1" ht="51.75" hidden="1" customHeight="1" x14ac:dyDescent="0.3">
      <c r="A29" s="31" t="s">
        <v>136</v>
      </c>
      <c r="B29" s="34" t="s">
        <v>52</v>
      </c>
      <c r="C29" s="17" t="s">
        <v>5</v>
      </c>
      <c r="D29" s="10">
        <f>E29+F29</f>
        <v>59716900</v>
      </c>
      <c r="E29" s="10">
        <v>0</v>
      </c>
      <c r="F29" s="10">
        <v>59716900</v>
      </c>
      <c r="G29" s="10">
        <f>H29+I29</f>
        <v>51217761.420000002</v>
      </c>
      <c r="H29" s="10">
        <v>0</v>
      </c>
      <c r="I29" s="10">
        <v>51217761.420000002</v>
      </c>
      <c r="J29" s="67">
        <f>G29/D29*100</f>
        <v>85.767615901026346</v>
      </c>
      <c r="K29" s="32">
        <v>0</v>
      </c>
      <c r="L29" s="65">
        <f t="shared" si="6"/>
        <v>85.767615901026346</v>
      </c>
      <c r="M29" s="50"/>
    </row>
    <row r="30" spans="1:13" s="2" customFormat="1" ht="48" hidden="1" customHeight="1" x14ac:dyDescent="0.3">
      <c r="A30" s="61" t="s">
        <v>137</v>
      </c>
      <c r="B30" s="52" t="s">
        <v>63</v>
      </c>
      <c r="C30" s="52"/>
      <c r="D30" s="62">
        <f t="shared" ref="D30:I30" si="8">D31</f>
        <v>2500000</v>
      </c>
      <c r="E30" s="62">
        <f t="shared" si="8"/>
        <v>0</v>
      </c>
      <c r="F30" s="62">
        <f t="shared" si="8"/>
        <v>2500000</v>
      </c>
      <c r="G30" s="62">
        <f t="shared" si="8"/>
        <v>0</v>
      </c>
      <c r="H30" s="62">
        <f t="shared" si="8"/>
        <v>0</v>
      </c>
      <c r="I30" s="62">
        <f t="shared" si="8"/>
        <v>0</v>
      </c>
      <c r="J30" s="12">
        <f>G30/D30*100</f>
        <v>0</v>
      </c>
      <c r="K30" s="14">
        <v>0</v>
      </c>
      <c r="L30" s="41">
        <f t="shared" si="6"/>
        <v>0</v>
      </c>
      <c r="M30" s="50"/>
    </row>
    <row r="31" spans="1:13" s="2" customFormat="1" ht="30.75" hidden="1" customHeight="1" x14ac:dyDescent="0.3">
      <c r="A31" s="31" t="s">
        <v>138</v>
      </c>
      <c r="B31" s="34" t="s">
        <v>64</v>
      </c>
      <c r="C31" s="17" t="s">
        <v>5</v>
      </c>
      <c r="D31" s="10">
        <f>E31+F31</f>
        <v>2500000</v>
      </c>
      <c r="E31" s="10">
        <v>0</v>
      </c>
      <c r="F31" s="10">
        <v>2500000</v>
      </c>
      <c r="G31" s="10">
        <f>H31+I31</f>
        <v>0</v>
      </c>
      <c r="H31" s="10">
        <v>0</v>
      </c>
      <c r="I31" s="10">
        <v>0</v>
      </c>
      <c r="J31" s="67">
        <f>G31/D31*100</f>
        <v>0</v>
      </c>
      <c r="K31" s="32">
        <v>0</v>
      </c>
      <c r="L31" s="65">
        <f t="shared" si="6"/>
        <v>0</v>
      </c>
      <c r="M31" s="50"/>
    </row>
    <row r="32" spans="1:13" s="2" customFormat="1" ht="64.5" hidden="1" customHeight="1" x14ac:dyDescent="0.3">
      <c r="A32" s="61" t="s">
        <v>139</v>
      </c>
      <c r="B32" s="52" t="s">
        <v>65</v>
      </c>
      <c r="C32" s="68"/>
      <c r="D32" s="62">
        <f t="shared" ref="D32:I32" si="9">D33</f>
        <v>2500000</v>
      </c>
      <c r="E32" s="62">
        <f t="shared" si="9"/>
        <v>0</v>
      </c>
      <c r="F32" s="62">
        <f t="shared" si="9"/>
        <v>2500000</v>
      </c>
      <c r="G32" s="62">
        <f t="shared" si="9"/>
        <v>1621073.5</v>
      </c>
      <c r="H32" s="62">
        <f t="shared" si="9"/>
        <v>0</v>
      </c>
      <c r="I32" s="62">
        <f t="shared" si="9"/>
        <v>1621073.5</v>
      </c>
      <c r="J32" s="12">
        <v>0</v>
      </c>
      <c r="K32" s="14">
        <v>0</v>
      </c>
      <c r="L32" s="41">
        <f t="shared" si="6"/>
        <v>64.842939999999999</v>
      </c>
      <c r="M32" s="50"/>
    </row>
    <row r="33" spans="1:13" s="2" customFormat="1" ht="46.5" hidden="1" customHeight="1" x14ac:dyDescent="0.3">
      <c r="A33" s="31" t="s">
        <v>140</v>
      </c>
      <c r="B33" s="34" t="s">
        <v>66</v>
      </c>
      <c r="C33" s="17" t="s">
        <v>5</v>
      </c>
      <c r="D33" s="10">
        <f>E33+F33</f>
        <v>2500000</v>
      </c>
      <c r="E33" s="10">
        <v>0</v>
      </c>
      <c r="F33" s="10">
        <v>2500000</v>
      </c>
      <c r="G33" s="10">
        <f>H33+I33</f>
        <v>1621073.5</v>
      </c>
      <c r="H33" s="39">
        <v>0</v>
      </c>
      <c r="I33" s="39">
        <v>1621073.5</v>
      </c>
      <c r="J33" s="67">
        <f>G33/D33*100</f>
        <v>64.842939999999999</v>
      </c>
      <c r="K33" s="32">
        <v>0</v>
      </c>
      <c r="L33" s="65">
        <f t="shared" si="6"/>
        <v>64.842939999999999</v>
      </c>
      <c r="M33" s="50"/>
    </row>
    <row r="34" spans="1:13" s="3" customFormat="1" ht="35.25" hidden="1" customHeight="1" x14ac:dyDescent="0.3">
      <c r="A34" s="86" t="s">
        <v>13</v>
      </c>
      <c r="B34" s="87"/>
      <c r="C34" s="87"/>
      <c r="D34" s="87"/>
      <c r="E34" s="87"/>
      <c r="F34" s="87"/>
      <c r="G34" s="87"/>
      <c r="H34" s="87"/>
      <c r="I34" s="87"/>
      <c r="J34" s="88"/>
      <c r="K34" s="55"/>
      <c r="L34" s="66"/>
      <c r="M34" s="51"/>
    </row>
    <row r="35" spans="1:13" s="1" customFormat="1" ht="47.25" hidden="1" customHeight="1" x14ac:dyDescent="0.3">
      <c r="A35" s="61" t="s">
        <v>43</v>
      </c>
      <c r="B35" s="89" t="s">
        <v>22</v>
      </c>
      <c r="C35" s="90"/>
      <c r="D35" s="13">
        <f t="shared" ref="D35:I35" si="10">D36+D44</f>
        <v>947199160</v>
      </c>
      <c r="E35" s="13">
        <f t="shared" si="10"/>
        <v>502245460</v>
      </c>
      <c r="F35" s="13">
        <f t="shared" si="10"/>
        <v>444953700</v>
      </c>
      <c r="G35" s="13">
        <f t="shared" si="10"/>
        <v>774483910.88</v>
      </c>
      <c r="H35" s="13">
        <f t="shared" si="10"/>
        <v>449750460</v>
      </c>
      <c r="I35" s="13">
        <f t="shared" si="10"/>
        <v>324733450.88</v>
      </c>
      <c r="J35" s="69">
        <f t="shared" ref="J35:L36" si="11">G35/D35*100</f>
        <v>81.765688103017325</v>
      </c>
      <c r="K35" s="14">
        <f t="shared" si="11"/>
        <v>89.547939368132873</v>
      </c>
      <c r="L35" s="41">
        <f t="shared" si="11"/>
        <v>72.981402532443269</v>
      </c>
      <c r="M35" s="50"/>
    </row>
    <row r="36" spans="1:13" s="1" customFormat="1" ht="57.75" hidden="1" customHeight="1" x14ac:dyDescent="0.3">
      <c r="A36" s="61" t="s">
        <v>16</v>
      </c>
      <c r="B36" s="52" t="s">
        <v>67</v>
      </c>
      <c r="C36" s="52"/>
      <c r="D36" s="13">
        <f t="shared" ref="D36:I36" si="12">SUM(D37:D43)</f>
        <v>309254983</v>
      </c>
      <c r="E36" s="13">
        <f t="shared" si="12"/>
        <v>6584460</v>
      </c>
      <c r="F36" s="13">
        <f t="shared" si="12"/>
        <v>302670523</v>
      </c>
      <c r="G36" s="13">
        <f t="shared" si="12"/>
        <v>205847368.87999997</v>
      </c>
      <c r="H36" s="13">
        <f t="shared" si="12"/>
        <v>3184460</v>
      </c>
      <c r="I36" s="13">
        <f t="shared" si="12"/>
        <v>202662908.87999997</v>
      </c>
      <c r="J36" s="69">
        <f t="shared" si="11"/>
        <v>66.562345053628434</v>
      </c>
      <c r="K36" s="14">
        <f t="shared" si="11"/>
        <v>48.363267450937506</v>
      </c>
      <c r="L36" s="41">
        <f t="shared" si="11"/>
        <v>66.958257735590578</v>
      </c>
      <c r="M36" s="50"/>
    </row>
    <row r="37" spans="1:13" s="1" customFormat="1" ht="51.75" hidden="1" customHeight="1" x14ac:dyDescent="0.3">
      <c r="A37" s="31" t="s">
        <v>141</v>
      </c>
      <c r="B37" s="19" t="s">
        <v>51</v>
      </c>
      <c r="C37" s="15" t="s">
        <v>8</v>
      </c>
      <c r="D37" s="10">
        <f>E37+F37</f>
        <v>283154781</v>
      </c>
      <c r="E37" s="10">
        <v>0</v>
      </c>
      <c r="F37" s="10">
        <v>283154781</v>
      </c>
      <c r="G37" s="39">
        <f>H37+I37</f>
        <v>185537033.41999999</v>
      </c>
      <c r="H37" s="39">
        <v>0</v>
      </c>
      <c r="I37" s="39">
        <v>185537033.41999999</v>
      </c>
      <c r="J37" s="30">
        <f t="shared" ref="J37:J50" si="13">G37/D37*100</f>
        <v>65.524951676517858</v>
      </c>
      <c r="K37" s="32">
        <v>0</v>
      </c>
      <c r="L37" s="65">
        <f>I37/F37*100</f>
        <v>65.524951676517858</v>
      </c>
      <c r="M37" s="44"/>
    </row>
    <row r="38" spans="1:13" s="1" customFormat="1" ht="32.25" hidden="1" customHeight="1" x14ac:dyDescent="0.3">
      <c r="A38" s="31" t="s">
        <v>142</v>
      </c>
      <c r="B38" s="19" t="s">
        <v>68</v>
      </c>
      <c r="C38" s="15" t="s">
        <v>8</v>
      </c>
      <c r="D38" s="10">
        <f t="shared" ref="D38:D43" si="14">E38+F38</f>
        <v>327340</v>
      </c>
      <c r="E38" s="10">
        <v>0</v>
      </c>
      <c r="F38" s="10">
        <v>327340</v>
      </c>
      <c r="G38" s="39">
        <f t="shared" ref="G38:G43" si="15">H38+I38</f>
        <v>326812</v>
      </c>
      <c r="H38" s="39">
        <v>0</v>
      </c>
      <c r="I38" s="39">
        <v>326812</v>
      </c>
      <c r="J38" s="30">
        <f t="shared" si="13"/>
        <v>99.838699822814206</v>
      </c>
      <c r="K38" s="32">
        <v>0</v>
      </c>
      <c r="L38" s="65">
        <f>I38/F38*100</f>
        <v>99.838699822814206</v>
      </c>
      <c r="M38" s="44"/>
    </row>
    <row r="39" spans="1:13" s="1" customFormat="1" ht="49.5" hidden="1" customHeight="1" x14ac:dyDescent="0.3">
      <c r="A39" s="31" t="s">
        <v>143</v>
      </c>
      <c r="B39" s="34" t="s">
        <v>69</v>
      </c>
      <c r="C39" s="15" t="s">
        <v>8</v>
      </c>
      <c r="D39" s="10">
        <f t="shared" si="14"/>
        <v>421910</v>
      </c>
      <c r="E39" s="10">
        <v>0</v>
      </c>
      <c r="F39" s="10">
        <v>421910</v>
      </c>
      <c r="G39" s="39">
        <f t="shared" si="15"/>
        <v>421910</v>
      </c>
      <c r="H39" s="39">
        <v>0</v>
      </c>
      <c r="I39" s="39">
        <v>421910</v>
      </c>
      <c r="J39" s="30">
        <f t="shared" si="13"/>
        <v>100</v>
      </c>
      <c r="K39" s="32">
        <v>0</v>
      </c>
      <c r="L39" s="65">
        <f>I39/F39*100</f>
        <v>100</v>
      </c>
      <c r="M39" s="44"/>
    </row>
    <row r="40" spans="1:13" s="1" customFormat="1" ht="30.75" hidden="1" customHeight="1" x14ac:dyDescent="0.3">
      <c r="A40" s="91" t="s">
        <v>144</v>
      </c>
      <c r="B40" s="100" t="s">
        <v>70</v>
      </c>
      <c r="C40" s="15" t="s">
        <v>8</v>
      </c>
      <c r="D40" s="10">
        <f t="shared" si="14"/>
        <v>17094452</v>
      </c>
      <c r="E40" s="10">
        <v>0</v>
      </c>
      <c r="F40" s="10">
        <v>17094452</v>
      </c>
      <c r="G40" s="39">
        <f t="shared" si="15"/>
        <v>14848410.26</v>
      </c>
      <c r="H40" s="39">
        <v>0</v>
      </c>
      <c r="I40" s="39">
        <v>14848410.26</v>
      </c>
      <c r="J40" s="30">
        <f t="shared" si="13"/>
        <v>86.860990103689787</v>
      </c>
      <c r="K40" s="32">
        <v>0</v>
      </c>
      <c r="L40" s="65">
        <f>I40/F40*100</f>
        <v>86.860990103689787</v>
      </c>
      <c r="M40" s="44"/>
    </row>
    <row r="41" spans="1:13" s="1" customFormat="1" ht="31.5" hidden="1" customHeight="1" x14ac:dyDescent="0.3">
      <c r="A41" s="93"/>
      <c r="B41" s="101"/>
      <c r="C41" s="15" t="s">
        <v>7</v>
      </c>
      <c r="D41" s="10">
        <f t="shared" si="14"/>
        <v>1672040</v>
      </c>
      <c r="E41" s="10">
        <v>0</v>
      </c>
      <c r="F41" s="10">
        <v>1672040</v>
      </c>
      <c r="G41" s="39">
        <f t="shared" si="15"/>
        <v>1528743.2</v>
      </c>
      <c r="H41" s="39">
        <v>0</v>
      </c>
      <c r="I41" s="39">
        <v>1528743.2</v>
      </c>
      <c r="J41" s="30">
        <f t="shared" si="13"/>
        <v>91.429822253056145</v>
      </c>
      <c r="K41" s="32">
        <v>0</v>
      </c>
      <c r="L41" s="65">
        <f>I41/F41*100</f>
        <v>91.429822253056145</v>
      </c>
      <c r="M41" s="44"/>
    </row>
    <row r="42" spans="1:13" s="1" customFormat="1" ht="61.5" hidden="1" customHeight="1" x14ac:dyDescent="0.3">
      <c r="A42" s="35" t="s">
        <v>145</v>
      </c>
      <c r="B42" s="34" t="s">
        <v>26</v>
      </c>
      <c r="C42" s="15" t="s">
        <v>8</v>
      </c>
      <c r="D42" s="10">
        <f t="shared" si="14"/>
        <v>984460</v>
      </c>
      <c r="E42" s="10">
        <v>984460</v>
      </c>
      <c r="F42" s="10">
        <v>0</v>
      </c>
      <c r="G42" s="39">
        <f t="shared" si="15"/>
        <v>984460</v>
      </c>
      <c r="H42" s="39">
        <v>984460</v>
      </c>
      <c r="I42" s="39">
        <v>0</v>
      </c>
      <c r="J42" s="30">
        <f t="shared" si="13"/>
        <v>100</v>
      </c>
      <c r="K42" s="32">
        <f>H42/E42*100</f>
        <v>100</v>
      </c>
      <c r="L42" s="65">
        <v>0</v>
      </c>
      <c r="M42" s="44"/>
    </row>
    <row r="43" spans="1:13" s="1" customFormat="1" ht="46.5" hidden="1" customHeight="1" x14ac:dyDescent="0.3">
      <c r="A43" s="35" t="s">
        <v>146</v>
      </c>
      <c r="B43" s="34" t="s">
        <v>47</v>
      </c>
      <c r="C43" s="15" t="s">
        <v>8</v>
      </c>
      <c r="D43" s="10">
        <f t="shared" si="14"/>
        <v>5600000</v>
      </c>
      <c r="E43" s="10">
        <v>5600000</v>
      </c>
      <c r="F43" s="10">
        <v>0</v>
      </c>
      <c r="G43" s="39">
        <f t="shared" si="15"/>
        <v>2200000</v>
      </c>
      <c r="H43" s="39">
        <v>2200000</v>
      </c>
      <c r="I43" s="39">
        <v>0</v>
      </c>
      <c r="J43" s="30">
        <f t="shared" si="13"/>
        <v>39.285714285714285</v>
      </c>
      <c r="K43" s="32">
        <f>H43/E43*100</f>
        <v>39.285714285714285</v>
      </c>
      <c r="L43" s="65">
        <v>0</v>
      </c>
      <c r="M43" s="44"/>
    </row>
    <row r="44" spans="1:13" s="2" customFormat="1" ht="63" hidden="1" customHeight="1" x14ac:dyDescent="0.3">
      <c r="A44" s="61" t="s">
        <v>17</v>
      </c>
      <c r="B44" s="52" t="s">
        <v>71</v>
      </c>
      <c r="C44" s="55"/>
      <c r="D44" s="62">
        <f t="shared" ref="D44:I44" si="16">SUM(D45:D50)</f>
        <v>637944177</v>
      </c>
      <c r="E44" s="62">
        <f t="shared" si="16"/>
        <v>495661000</v>
      </c>
      <c r="F44" s="62">
        <f t="shared" si="16"/>
        <v>142283177</v>
      </c>
      <c r="G44" s="62">
        <f t="shared" si="16"/>
        <v>568636542</v>
      </c>
      <c r="H44" s="62">
        <f t="shared" si="16"/>
        <v>446566000</v>
      </c>
      <c r="I44" s="62">
        <f t="shared" si="16"/>
        <v>122070542</v>
      </c>
      <c r="J44" s="69">
        <f t="shared" si="13"/>
        <v>89.135783741153261</v>
      </c>
      <c r="K44" s="14">
        <f>H44/E44*100</f>
        <v>90.095044798763666</v>
      </c>
      <c r="L44" s="41">
        <f t="shared" ref="L44:L50" si="17">I44/F44*100</f>
        <v>85.794079506672801</v>
      </c>
      <c r="M44" s="44"/>
    </row>
    <row r="45" spans="1:13" s="1" customFormat="1" ht="45.75" hidden="1" customHeight="1" x14ac:dyDescent="0.3">
      <c r="A45" s="31" t="s">
        <v>147</v>
      </c>
      <c r="B45" s="34" t="s">
        <v>72</v>
      </c>
      <c r="C45" s="15" t="s">
        <v>8</v>
      </c>
      <c r="D45" s="10">
        <f t="shared" ref="D45:D50" si="18">E45+F45</f>
        <v>2706783</v>
      </c>
      <c r="E45" s="10">
        <v>0</v>
      </c>
      <c r="F45" s="10">
        <v>2706783</v>
      </c>
      <c r="G45" s="39">
        <f t="shared" ref="G45:G50" si="19">H45+I45</f>
        <v>74981.22</v>
      </c>
      <c r="H45" s="39">
        <v>0</v>
      </c>
      <c r="I45" s="39">
        <v>74981.22</v>
      </c>
      <c r="J45" s="30">
        <f t="shared" si="13"/>
        <v>2.7701230575188331</v>
      </c>
      <c r="K45" s="32">
        <v>0</v>
      </c>
      <c r="L45" s="65">
        <f t="shared" si="17"/>
        <v>2.7701230575188331</v>
      </c>
      <c r="M45" s="44"/>
    </row>
    <row r="46" spans="1:13" s="1" customFormat="1" ht="45.75" hidden="1" customHeight="1" x14ac:dyDescent="0.3">
      <c r="A46" s="31" t="s">
        <v>148</v>
      </c>
      <c r="B46" s="34" t="s">
        <v>51</v>
      </c>
      <c r="C46" s="15" t="s">
        <v>8</v>
      </c>
      <c r="D46" s="10">
        <f t="shared" si="18"/>
        <v>18096060</v>
      </c>
      <c r="E46" s="10">
        <v>0</v>
      </c>
      <c r="F46" s="10">
        <v>18096060</v>
      </c>
      <c r="G46" s="39">
        <f t="shared" si="19"/>
        <v>15830562.77</v>
      </c>
      <c r="H46" s="39">
        <v>0</v>
      </c>
      <c r="I46" s="39">
        <v>15830562.77</v>
      </c>
      <c r="J46" s="30">
        <f t="shared" si="13"/>
        <v>87.480715525921099</v>
      </c>
      <c r="K46" s="32">
        <v>0</v>
      </c>
      <c r="L46" s="65">
        <f t="shared" si="17"/>
        <v>87.480715525921099</v>
      </c>
      <c r="M46" s="44"/>
    </row>
    <row r="47" spans="1:13" s="1" customFormat="1" ht="34.5" hidden="1" customHeight="1" x14ac:dyDescent="0.3">
      <c r="A47" s="31" t="s">
        <v>149</v>
      </c>
      <c r="B47" s="34" t="s">
        <v>27</v>
      </c>
      <c r="C47" s="15" t="s">
        <v>3</v>
      </c>
      <c r="D47" s="10">
        <f t="shared" si="18"/>
        <v>560174170</v>
      </c>
      <c r="E47" s="10">
        <v>446566000</v>
      </c>
      <c r="F47" s="10">
        <v>113608170</v>
      </c>
      <c r="G47" s="38">
        <f t="shared" si="19"/>
        <v>552730998.00999999</v>
      </c>
      <c r="H47" s="39">
        <v>446566000</v>
      </c>
      <c r="I47" s="39">
        <v>106164998.01000001</v>
      </c>
      <c r="J47" s="30">
        <f t="shared" si="13"/>
        <v>98.671275401720152</v>
      </c>
      <c r="K47" s="32">
        <f>H47/E47*100</f>
        <v>100</v>
      </c>
      <c r="L47" s="65">
        <f t="shared" si="17"/>
        <v>93.448383166457134</v>
      </c>
      <c r="M47" s="44"/>
    </row>
    <row r="48" spans="1:13" s="1" customFormat="1" ht="46.5" hidden="1" customHeight="1" x14ac:dyDescent="0.3">
      <c r="A48" s="31" t="s">
        <v>150</v>
      </c>
      <c r="B48" s="34" t="s">
        <v>73</v>
      </c>
      <c r="C48" s="15" t="s">
        <v>3</v>
      </c>
      <c r="D48" s="10">
        <f t="shared" si="18"/>
        <v>815320</v>
      </c>
      <c r="E48" s="10">
        <v>0</v>
      </c>
      <c r="F48" s="10">
        <v>815320</v>
      </c>
      <c r="G48" s="39">
        <f t="shared" si="19"/>
        <v>0</v>
      </c>
      <c r="H48" s="39">
        <v>0</v>
      </c>
      <c r="I48" s="39">
        <v>0</v>
      </c>
      <c r="J48" s="30">
        <f t="shared" si="13"/>
        <v>0</v>
      </c>
      <c r="K48" s="32">
        <v>0</v>
      </c>
      <c r="L48" s="65">
        <f t="shared" si="17"/>
        <v>0</v>
      </c>
      <c r="M48" s="44"/>
    </row>
    <row r="49" spans="1:13" s="1" customFormat="1" ht="42" hidden="1" customHeight="1" x14ac:dyDescent="0.3">
      <c r="A49" s="31" t="s">
        <v>151</v>
      </c>
      <c r="B49" s="36" t="s">
        <v>28</v>
      </c>
      <c r="C49" s="15" t="s">
        <v>3</v>
      </c>
      <c r="D49" s="10">
        <f t="shared" si="18"/>
        <v>51967063</v>
      </c>
      <c r="E49" s="10">
        <v>49095000</v>
      </c>
      <c r="F49" s="10">
        <v>2872063</v>
      </c>
      <c r="G49" s="39">
        <f t="shared" si="19"/>
        <v>0</v>
      </c>
      <c r="H49" s="39">
        <v>0</v>
      </c>
      <c r="I49" s="39">
        <v>0</v>
      </c>
      <c r="J49" s="30">
        <f t="shared" si="13"/>
        <v>0</v>
      </c>
      <c r="K49" s="32">
        <f>H49/E49*100</f>
        <v>0</v>
      </c>
      <c r="L49" s="65">
        <f t="shared" si="17"/>
        <v>0</v>
      </c>
      <c r="M49" s="44"/>
    </row>
    <row r="50" spans="1:13" s="1" customFormat="1" ht="66.75" hidden="1" customHeight="1" x14ac:dyDescent="0.3">
      <c r="A50" s="31" t="s">
        <v>152</v>
      </c>
      <c r="B50" s="36" t="s">
        <v>118</v>
      </c>
      <c r="C50" s="15" t="s">
        <v>3</v>
      </c>
      <c r="D50" s="10">
        <f t="shared" si="18"/>
        <v>4184781</v>
      </c>
      <c r="E50" s="10">
        <v>0</v>
      </c>
      <c r="F50" s="10">
        <v>4184781</v>
      </c>
      <c r="G50" s="39">
        <f t="shared" si="19"/>
        <v>0</v>
      </c>
      <c r="H50" s="39">
        <v>0</v>
      </c>
      <c r="I50" s="39">
        <v>0</v>
      </c>
      <c r="J50" s="30">
        <f t="shared" si="13"/>
        <v>0</v>
      </c>
      <c r="K50" s="32">
        <v>0</v>
      </c>
      <c r="L50" s="65">
        <f t="shared" si="17"/>
        <v>0</v>
      </c>
      <c r="M50" s="44"/>
    </row>
    <row r="51" spans="1:13" s="2" customFormat="1" ht="36.75" hidden="1" customHeight="1" x14ac:dyDescent="0.3">
      <c r="A51" s="86" t="s">
        <v>10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8"/>
      <c r="M51" s="44"/>
    </row>
    <row r="52" spans="1:13" s="1" customFormat="1" ht="46.5" hidden="1" customHeight="1" x14ac:dyDescent="0.3">
      <c r="A52" s="61" t="s">
        <v>153</v>
      </c>
      <c r="B52" s="89" t="s">
        <v>23</v>
      </c>
      <c r="C52" s="90"/>
      <c r="D52" s="13">
        <f t="shared" ref="D52:I52" si="20">D53+D62</f>
        <v>442709186</v>
      </c>
      <c r="E52" s="13">
        <f t="shared" si="20"/>
        <v>7856572</v>
      </c>
      <c r="F52" s="13">
        <f t="shared" si="20"/>
        <v>434852614</v>
      </c>
      <c r="G52" s="13">
        <f t="shared" si="20"/>
        <v>363544523.68000007</v>
      </c>
      <c r="H52" s="13">
        <f t="shared" si="20"/>
        <v>6513306.4100000001</v>
      </c>
      <c r="I52" s="13">
        <f t="shared" si="20"/>
        <v>357031217.27000004</v>
      </c>
      <c r="J52" s="69">
        <f t="shared" ref="J52:L53" si="21">G52/D52*100</f>
        <v>82.118134246258904</v>
      </c>
      <c r="K52" s="14">
        <f t="shared" si="21"/>
        <v>82.902650290737483</v>
      </c>
      <c r="L52" s="41">
        <f t="shared" si="21"/>
        <v>82.103960232834211</v>
      </c>
      <c r="M52" s="44"/>
    </row>
    <row r="53" spans="1:13" s="1" customFormat="1" ht="46.5" hidden="1" customHeight="1" x14ac:dyDescent="0.3">
      <c r="A53" s="61" t="s">
        <v>154</v>
      </c>
      <c r="B53" s="52" t="s">
        <v>74</v>
      </c>
      <c r="C53" s="52"/>
      <c r="D53" s="13">
        <f t="shared" ref="D53:I53" si="22">SUM(D54:D61)</f>
        <v>421047586</v>
      </c>
      <c r="E53" s="13">
        <f t="shared" si="22"/>
        <v>7856572</v>
      </c>
      <c r="F53" s="13">
        <f t="shared" si="22"/>
        <v>413191014</v>
      </c>
      <c r="G53" s="13">
        <f t="shared" si="22"/>
        <v>345408973.45000005</v>
      </c>
      <c r="H53" s="13">
        <f t="shared" si="22"/>
        <v>6513306.4100000001</v>
      </c>
      <c r="I53" s="13">
        <f t="shared" si="22"/>
        <v>338895667.04000002</v>
      </c>
      <c r="J53" s="69">
        <f t="shared" si="21"/>
        <v>82.035614247649448</v>
      </c>
      <c r="K53" s="14">
        <f t="shared" si="21"/>
        <v>82.902650290737483</v>
      </c>
      <c r="L53" s="41">
        <f t="shared" si="21"/>
        <v>82.019128092654995</v>
      </c>
      <c r="M53" s="44"/>
    </row>
    <row r="54" spans="1:13" s="1" customFormat="1" ht="46.5" hidden="1" customHeight="1" x14ac:dyDescent="0.3">
      <c r="A54" s="31" t="s">
        <v>155</v>
      </c>
      <c r="B54" s="34" t="s">
        <v>51</v>
      </c>
      <c r="C54" s="70" t="s">
        <v>20</v>
      </c>
      <c r="D54" s="39">
        <f>E54+F54</f>
        <v>411140704</v>
      </c>
      <c r="E54" s="39">
        <v>0</v>
      </c>
      <c r="F54" s="39">
        <v>411140704</v>
      </c>
      <c r="G54" s="39">
        <f>H54+I54</f>
        <v>336892237.79000002</v>
      </c>
      <c r="H54" s="39">
        <v>0</v>
      </c>
      <c r="I54" s="39">
        <v>336892237.79000002</v>
      </c>
      <c r="J54" s="30">
        <f t="shared" ref="J54:J63" si="23">G54/D54*100</f>
        <v>81.940862218789221</v>
      </c>
      <c r="K54" s="32">
        <v>0</v>
      </c>
      <c r="L54" s="65">
        <f>I54/F54*100</f>
        <v>81.940862218789221</v>
      </c>
      <c r="M54" s="44"/>
    </row>
    <row r="55" spans="1:13" s="1" customFormat="1" ht="34.5" hidden="1" customHeight="1" x14ac:dyDescent="0.3">
      <c r="A55" s="31" t="s">
        <v>156</v>
      </c>
      <c r="B55" s="71" t="s">
        <v>68</v>
      </c>
      <c r="C55" s="70" t="s">
        <v>20</v>
      </c>
      <c r="D55" s="39">
        <f t="shared" ref="D55:D61" si="24">E55+F55</f>
        <v>608090</v>
      </c>
      <c r="E55" s="10">
        <v>0</v>
      </c>
      <c r="F55" s="10">
        <v>608090</v>
      </c>
      <c r="G55" s="39">
        <f t="shared" ref="G55:G61" si="25">H55+I55</f>
        <v>608089.5</v>
      </c>
      <c r="H55" s="39">
        <v>0</v>
      </c>
      <c r="I55" s="39">
        <v>608089.5</v>
      </c>
      <c r="J55" s="30">
        <f t="shared" si="23"/>
        <v>99.999917775329308</v>
      </c>
      <c r="K55" s="32">
        <v>0</v>
      </c>
      <c r="L55" s="65">
        <f>I55/F55*100</f>
        <v>99.999917775329308</v>
      </c>
      <c r="M55" s="44"/>
    </row>
    <row r="56" spans="1:13" s="1" customFormat="1" ht="45" hidden="1" customHeight="1" x14ac:dyDescent="0.3">
      <c r="A56" s="31" t="s">
        <v>157</v>
      </c>
      <c r="B56" s="71" t="s">
        <v>75</v>
      </c>
      <c r="C56" s="70" t="s">
        <v>20</v>
      </c>
      <c r="D56" s="39">
        <f t="shared" si="24"/>
        <v>279373</v>
      </c>
      <c r="E56" s="10">
        <v>0</v>
      </c>
      <c r="F56" s="10">
        <v>279373</v>
      </c>
      <c r="G56" s="39">
        <f t="shared" si="25"/>
        <v>279373</v>
      </c>
      <c r="H56" s="39">
        <v>0</v>
      </c>
      <c r="I56" s="39">
        <v>279373</v>
      </c>
      <c r="J56" s="30">
        <f t="shared" si="23"/>
        <v>100</v>
      </c>
      <c r="K56" s="32">
        <v>0</v>
      </c>
      <c r="L56" s="65">
        <f>I56/F56*100</f>
        <v>100</v>
      </c>
      <c r="M56" s="44"/>
    </row>
    <row r="57" spans="1:13" s="1" customFormat="1" ht="48.75" hidden="1" customHeight="1" x14ac:dyDescent="0.3">
      <c r="A57" s="31" t="s">
        <v>158</v>
      </c>
      <c r="B57" s="71" t="s">
        <v>76</v>
      </c>
      <c r="C57" s="70" t="s">
        <v>20</v>
      </c>
      <c r="D57" s="39">
        <f t="shared" si="24"/>
        <v>1162847</v>
      </c>
      <c r="E57" s="10">
        <v>0</v>
      </c>
      <c r="F57" s="10">
        <v>1162847</v>
      </c>
      <c r="G57" s="39">
        <f t="shared" si="25"/>
        <v>1115966.75</v>
      </c>
      <c r="H57" s="39">
        <v>0</v>
      </c>
      <c r="I57" s="39">
        <v>1115966.75</v>
      </c>
      <c r="J57" s="30">
        <f t="shared" si="23"/>
        <v>95.968493705534769</v>
      </c>
      <c r="K57" s="32">
        <v>0</v>
      </c>
      <c r="L57" s="65">
        <f>I57/F57*100</f>
        <v>95.968493705534769</v>
      </c>
      <c r="M57" s="44"/>
    </row>
    <row r="58" spans="1:13" s="1" customFormat="1" ht="63.75" hidden="1" customHeight="1" x14ac:dyDescent="0.3">
      <c r="A58" s="31" t="s">
        <v>159</v>
      </c>
      <c r="B58" s="71" t="s">
        <v>26</v>
      </c>
      <c r="C58" s="70" t="s">
        <v>20</v>
      </c>
      <c r="D58" s="39">
        <f t="shared" si="24"/>
        <v>651872</v>
      </c>
      <c r="E58" s="10">
        <v>651872</v>
      </c>
      <c r="F58" s="10">
        <v>0</v>
      </c>
      <c r="G58" s="39">
        <f t="shared" si="25"/>
        <v>651872</v>
      </c>
      <c r="H58" s="39">
        <v>651872</v>
      </c>
      <c r="I58" s="39">
        <v>0</v>
      </c>
      <c r="J58" s="30">
        <f t="shared" si="23"/>
        <v>100</v>
      </c>
      <c r="K58" s="32">
        <f>H58/E58*100</f>
        <v>100</v>
      </c>
      <c r="L58" s="65">
        <v>0</v>
      </c>
      <c r="M58" s="44"/>
    </row>
    <row r="59" spans="1:13" s="1" customFormat="1" ht="27.75" hidden="1" customHeight="1" x14ac:dyDescent="0.3">
      <c r="A59" s="31" t="s">
        <v>160</v>
      </c>
      <c r="B59" s="71" t="s">
        <v>77</v>
      </c>
      <c r="C59" s="70" t="s">
        <v>20</v>
      </c>
      <c r="D59" s="39">
        <f t="shared" si="24"/>
        <v>3189200</v>
      </c>
      <c r="E59" s="10">
        <v>3189200</v>
      </c>
      <c r="F59" s="10">
        <v>0</v>
      </c>
      <c r="G59" s="39">
        <f t="shared" si="25"/>
        <v>2668934.41</v>
      </c>
      <c r="H59" s="39">
        <v>2668934.41</v>
      </c>
      <c r="I59" s="39">
        <v>0</v>
      </c>
      <c r="J59" s="30">
        <f t="shared" si="23"/>
        <v>83.686642731719559</v>
      </c>
      <c r="K59" s="32">
        <f>H59/E59*100</f>
        <v>83.686642731719559</v>
      </c>
      <c r="L59" s="65">
        <v>0</v>
      </c>
      <c r="M59" s="44"/>
    </row>
    <row r="60" spans="1:13" s="1" customFormat="1" ht="41.25" hidden="1" customHeight="1" x14ac:dyDescent="0.3">
      <c r="A60" s="31" t="s">
        <v>161</v>
      </c>
      <c r="B60" s="71" t="s">
        <v>78</v>
      </c>
      <c r="C60" s="70" t="s">
        <v>20</v>
      </c>
      <c r="D60" s="39">
        <f t="shared" si="24"/>
        <v>907500</v>
      </c>
      <c r="E60" s="10">
        <v>907500</v>
      </c>
      <c r="F60" s="10">
        <v>0</v>
      </c>
      <c r="G60" s="39">
        <f t="shared" si="25"/>
        <v>907500</v>
      </c>
      <c r="H60" s="39">
        <v>907500</v>
      </c>
      <c r="I60" s="39">
        <v>0</v>
      </c>
      <c r="J60" s="30">
        <f t="shared" si="23"/>
        <v>100</v>
      </c>
      <c r="K60" s="32">
        <f>H60/E60*100</f>
        <v>100</v>
      </c>
      <c r="L60" s="65">
        <v>0</v>
      </c>
      <c r="M60" s="44"/>
    </row>
    <row r="61" spans="1:13" s="1" customFormat="1" ht="41.25" hidden="1" customHeight="1" x14ac:dyDescent="0.3">
      <c r="A61" s="31" t="s">
        <v>162</v>
      </c>
      <c r="B61" s="71" t="s">
        <v>47</v>
      </c>
      <c r="C61" s="70" t="s">
        <v>20</v>
      </c>
      <c r="D61" s="39">
        <f t="shared" si="24"/>
        <v>3108000</v>
      </c>
      <c r="E61" s="10">
        <v>3108000</v>
      </c>
      <c r="F61" s="10">
        <v>0</v>
      </c>
      <c r="G61" s="39">
        <f t="shared" si="25"/>
        <v>2285000</v>
      </c>
      <c r="H61" s="39">
        <v>2285000</v>
      </c>
      <c r="I61" s="39">
        <v>0</v>
      </c>
      <c r="J61" s="30">
        <f t="shared" si="23"/>
        <v>73.519948519948514</v>
      </c>
      <c r="K61" s="32">
        <f>H61/E61*100</f>
        <v>73.519948519948514</v>
      </c>
      <c r="L61" s="65">
        <v>0</v>
      </c>
      <c r="M61" s="44"/>
    </row>
    <row r="62" spans="1:13" s="2" customFormat="1" ht="43.5" hidden="1" customHeight="1" x14ac:dyDescent="0.3">
      <c r="A62" s="61" t="s">
        <v>163</v>
      </c>
      <c r="B62" s="16" t="s">
        <v>50</v>
      </c>
      <c r="C62" s="18"/>
      <c r="D62" s="62">
        <f t="shared" ref="D62:I62" si="26">D63</f>
        <v>21661600</v>
      </c>
      <c r="E62" s="62">
        <f t="shared" si="26"/>
        <v>0</v>
      </c>
      <c r="F62" s="62">
        <f t="shared" si="26"/>
        <v>21661600</v>
      </c>
      <c r="G62" s="62">
        <f t="shared" si="26"/>
        <v>18135550.23</v>
      </c>
      <c r="H62" s="62">
        <f t="shared" si="26"/>
        <v>0</v>
      </c>
      <c r="I62" s="62">
        <f t="shared" si="26"/>
        <v>18135550.23</v>
      </c>
      <c r="J62" s="69">
        <f t="shared" si="23"/>
        <v>83.722117618273813</v>
      </c>
      <c r="K62" s="14">
        <v>0</v>
      </c>
      <c r="L62" s="41">
        <f>I62/F62*100</f>
        <v>83.722117618273813</v>
      </c>
      <c r="M62" s="44"/>
    </row>
    <row r="63" spans="1:13" s="1" customFormat="1" ht="52.5" hidden="1" customHeight="1" x14ac:dyDescent="0.3">
      <c r="A63" s="31" t="s">
        <v>164</v>
      </c>
      <c r="B63" s="71" t="s">
        <v>52</v>
      </c>
      <c r="C63" s="70" t="s">
        <v>20</v>
      </c>
      <c r="D63" s="10">
        <f>E63+F63</f>
        <v>21661600</v>
      </c>
      <c r="E63" s="10">
        <v>0</v>
      </c>
      <c r="F63" s="10">
        <v>21661600</v>
      </c>
      <c r="G63" s="39">
        <f>H63+I63</f>
        <v>18135550.23</v>
      </c>
      <c r="H63" s="39">
        <v>0</v>
      </c>
      <c r="I63" s="39">
        <v>18135550.23</v>
      </c>
      <c r="J63" s="30">
        <f t="shared" si="23"/>
        <v>83.722117618273813</v>
      </c>
      <c r="K63" s="32">
        <v>0</v>
      </c>
      <c r="L63" s="65">
        <f>I63/F63*100</f>
        <v>83.722117618273813</v>
      </c>
      <c r="M63" s="44"/>
    </row>
    <row r="64" spans="1:13" s="2" customFormat="1" ht="31.5" hidden="1" customHeight="1" x14ac:dyDescent="0.3">
      <c r="A64" s="86" t="s">
        <v>11</v>
      </c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8"/>
      <c r="M64" s="44"/>
    </row>
    <row r="65" spans="1:13" s="1" customFormat="1" ht="46.5" hidden="1" customHeight="1" x14ac:dyDescent="0.3">
      <c r="A65" s="61" t="s">
        <v>193</v>
      </c>
      <c r="B65" s="89" t="s">
        <v>24</v>
      </c>
      <c r="C65" s="90"/>
      <c r="D65" s="13">
        <f t="shared" ref="D65:I65" si="27">D66+D98+D99+D103+D110</f>
        <v>3150009334</v>
      </c>
      <c r="E65" s="13">
        <f t="shared" si="27"/>
        <v>2146071257</v>
      </c>
      <c r="F65" s="13">
        <f t="shared" si="27"/>
        <v>1003938077</v>
      </c>
      <c r="G65" s="13">
        <f t="shared" si="27"/>
        <v>2501336397.9299998</v>
      </c>
      <c r="H65" s="13">
        <f t="shared" si="27"/>
        <v>1739519150.2300005</v>
      </c>
      <c r="I65" s="13">
        <f t="shared" si="27"/>
        <v>761817247.70000017</v>
      </c>
      <c r="J65" s="14">
        <f t="shared" ref="J65:L80" si="28">G65/D65*100</f>
        <v>79.407269398586479</v>
      </c>
      <c r="K65" s="21">
        <f t="shared" si="28"/>
        <v>81.055982859659565</v>
      </c>
      <c r="L65" s="42">
        <f t="shared" si="28"/>
        <v>75.882892097935652</v>
      </c>
      <c r="M65" s="44"/>
    </row>
    <row r="66" spans="1:13" s="2" customFormat="1" ht="42" hidden="1" customHeight="1" x14ac:dyDescent="0.3">
      <c r="A66" s="61" t="s">
        <v>194</v>
      </c>
      <c r="B66" s="52" t="s">
        <v>79</v>
      </c>
      <c r="C66" s="55"/>
      <c r="D66" s="62">
        <f t="shared" ref="D66:I66" si="29">D67+D68+D69+D70+D78+D89+D90+D91+D92+D93+D94+D95+D96+D97</f>
        <v>2965450763</v>
      </c>
      <c r="E66" s="62">
        <f t="shared" si="29"/>
        <v>2115117435</v>
      </c>
      <c r="F66" s="62">
        <f t="shared" si="29"/>
        <v>850333328</v>
      </c>
      <c r="G66" s="62">
        <f t="shared" si="29"/>
        <v>2338866794.9399996</v>
      </c>
      <c r="H66" s="62">
        <f t="shared" si="29"/>
        <v>1709859622.5200005</v>
      </c>
      <c r="I66" s="62">
        <f t="shared" si="29"/>
        <v>629007172.42000008</v>
      </c>
      <c r="J66" s="14">
        <f t="shared" si="28"/>
        <v>78.870532066224001</v>
      </c>
      <c r="K66" s="21">
        <f t="shared" si="28"/>
        <v>80.839937973467684</v>
      </c>
      <c r="L66" s="42">
        <f t="shared" si="28"/>
        <v>73.971835715229091</v>
      </c>
      <c r="M66" s="44"/>
    </row>
    <row r="67" spans="1:13" s="1" customFormat="1" ht="46.15" hidden="1" customHeight="1" x14ac:dyDescent="0.3">
      <c r="A67" s="31" t="s">
        <v>195</v>
      </c>
      <c r="B67" s="71" t="s">
        <v>51</v>
      </c>
      <c r="C67" s="15" t="s">
        <v>7</v>
      </c>
      <c r="D67" s="10">
        <f>E67+F67</f>
        <v>779045633</v>
      </c>
      <c r="E67" s="10">
        <v>0</v>
      </c>
      <c r="F67" s="10">
        <v>779045633</v>
      </c>
      <c r="G67" s="10">
        <f>H67+I67</f>
        <v>594556291.70000005</v>
      </c>
      <c r="H67" s="10">
        <v>0</v>
      </c>
      <c r="I67" s="10">
        <v>594556291.70000005</v>
      </c>
      <c r="J67" s="32">
        <f t="shared" si="28"/>
        <v>76.318544962564488</v>
      </c>
      <c r="K67" s="20">
        <v>0</v>
      </c>
      <c r="L67" s="43">
        <f t="shared" si="28"/>
        <v>76.318544962564488</v>
      </c>
      <c r="M67" s="44"/>
    </row>
    <row r="68" spans="1:13" s="1" customFormat="1" ht="42" hidden="1" customHeight="1" x14ac:dyDescent="0.3">
      <c r="A68" s="31" t="s">
        <v>196</v>
      </c>
      <c r="B68" s="71" t="s">
        <v>80</v>
      </c>
      <c r="C68" s="15" t="s">
        <v>7</v>
      </c>
      <c r="D68" s="10">
        <f t="shared" ref="D68:D97" si="30">E68+F68</f>
        <v>3979192</v>
      </c>
      <c r="E68" s="10">
        <v>0</v>
      </c>
      <c r="F68" s="10">
        <v>3979192</v>
      </c>
      <c r="G68" s="10">
        <f t="shared" ref="G68:G97" si="31">H68+I68</f>
        <v>2679201.6</v>
      </c>
      <c r="H68" s="10">
        <v>0</v>
      </c>
      <c r="I68" s="10">
        <v>2679201.6</v>
      </c>
      <c r="J68" s="32">
        <f t="shared" si="28"/>
        <v>67.330292179919951</v>
      </c>
      <c r="K68" s="20">
        <v>0</v>
      </c>
      <c r="L68" s="43">
        <f t="shared" si="28"/>
        <v>67.330292179919951</v>
      </c>
      <c r="M68" s="44"/>
    </row>
    <row r="69" spans="1:13" s="1" customFormat="1" ht="62.25" hidden="1" customHeight="1" x14ac:dyDescent="0.3">
      <c r="A69" s="31" t="s">
        <v>197</v>
      </c>
      <c r="B69" s="71" t="s">
        <v>81</v>
      </c>
      <c r="C69" s="15" t="s">
        <v>7</v>
      </c>
      <c r="D69" s="10">
        <f t="shared" si="30"/>
        <v>90000</v>
      </c>
      <c r="E69" s="10">
        <v>0</v>
      </c>
      <c r="F69" s="10">
        <v>90000</v>
      </c>
      <c r="G69" s="10">
        <f t="shared" si="31"/>
        <v>90000</v>
      </c>
      <c r="H69" s="10">
        <v>0</v>
      </c>
      <c r="I69" s="10">
        <v>90000</v>
      </c>
      <c r="J69" s="32">
        <f t="shared" si="28"/>
        <v>100</v>
      </c>
      <c r="K69" s="20">
        <v>0</v>
      </c>
      <c r="L69" s="43">
        <f t="shared" si="28"/>
        <v>100</v>
      </c>
      <c r="M69" s="44"/>
    </row>
    <row r="70" spans="1:13" s="1" customFormat="1" ht="47.25" hidden="1" customHeight="1" x14ac:dyDescent="0.3">
      <c r="A70" s="31" t="s">
        <v>198</v>
      </c>
      <c r="B70" s="71" t="s">
        <v>82</v>
      </c>
      <c r="C70" s="15" t="s">
        <v>7</v>
      </c>
      <c r="D70" s="10">
        <f t="shared" ref="D70:I70" si="32">SUM(D71:D77)</f>
        <v>149598931</v>
      </c>
      <c r="E70" s="10">
        <f t="shared" si="32"/>
        <v>146041235</v>
      </c>
      <c r="F70" s="10">
        <f t="shared" si="32"/>
        <v>3557696</v>
      </c>
      <c r="G70" s="10">
        <f t="shared" si="32"/>
        <v>131349859.50000001</v>
      </c>
      <c r="H70" s="10">
        <f t="shared" si="32"/>
        <v>129189853.21000001</v>
      </c>
      <c r="I70" s="10">
        <f t="shared" si="32"/>
        <v>2160006.29</v>
      </c>
      <c r="J70" s="32">
        <f t="shared" si="28"/>
        <v>87.801335625854179</v>
      </c>
      <c r="K70" s="20">
        <f>H70/E70*100</f>
        <v>88.461216594066741</v>
      </c>
      <c r="L70" s="43">
        <f t="shared" si="28"/>
        <v>60.71362730261383</v>
      </c>
      <c r="M70" s="44"/>
    </row>
    <row r="71" spans="1:13" s="1" customFormat="1" ht="30" hidden="1" customHeight="1" x14ac:dyDescent="0.3">
      <c r="A71" s="91"/>
      <c r="B71" s="71" t="s">
        <v>230</v>
      </c>
      <c r="C71" s="15" t="s">
        <v>4</v>
      </c>
      <c r="D71" s="10">
        <f t="shared" si="30"/>
        <v>494037</v>
      </c>
      <c r="E71" s="10">
        <v>0</v>
      </c>
      <c r="F71" s="10">
        <v>494037</v>
      </c>
      <c r="G71" s="10">
        <f t="shared" si="31"/>
        <v>0</v>
      </c>
      <c r="H71" s="10">
        <v>0</v>
      </c>
      <c r="I71" s="10">
        <v>0</v>
      </c>
      <c r="J71" s="32">
        <f t="shared" si="28"/>
        <v>0</v>
      </c>
      <c r="K71" s="20">
        <v>0</v>
      </c>
      <c r="L71" s="43">
        <f t="shared" si="28"/>
        <v>0</v>
      </c>
      <c r="M71" s="44"/>
    </row>
    <row r="72" spans="1:13" s="1" customFormat="1" ht="29.25" hidden="1" customHeight="1" x14ac:dyDescent="0.3">
      <c r="A72" s="92"/>
      <c r="B72" s="71" t="s">
        <v>84</v>
      </c>
      <c r="C72" s="15" t="s">
        <v>4</v>
      </c>
      <c r="D72" s="10">
        <f t="shared" si="30"/>
        <v>1115501</v>
      </c>
      <c r="E72" s="10">
        <v>0</v>
      </c>
      <c r="F72" s="10">
        <v>1115501</v>
      </c>
      <c r="G72" s="10">
        <f t="shared" si="31"/>
        <v>738592</v>
      </c>
      <c r="H72" s="10">
        <v>0</v>
      </c>
      <c r="I72" s="10">
        <v>738592</v>
      </c>
      <c r="J72" s="32">
        <f t="shared" si="28"/>
        <v>66.211684256670324</v>
      </c>
      <c r="K72" s="20">
        <v>0</v>
      </c>
      <c r="L72" s="43">
        <f t="shared" si="28"/>
        <v>66.211684256670324</v>
      </c>
      <c r="M72" s="44"/>
    </row>
    <row r="73" spans="1:13" s="2" customFormat="1" ht="28.15" hidden="1" customHeight="1" x14ac:dyDescent="0.3">
      <c r="A73" s="92"/>
      <c r="B73" s="71" t="s">
        <v>85</v>
      </c>
      <c r="C73" s="15" t="s">
        <v>4</v>
      </c>
      <c r="D73" s="10">
        <f t="shared" si="30"/>
        <v>681784</v>
      </c>
      <c r="E73" s="10">
        <v>0</v>
      </c>
      <c r="F73" s="10">
        <v>681784</v>
      </c>
      <c r="G73" s="10">
        <f t="shared" si="31"/>
        <v>681784</v>
      </c>
      <c r="H73" s="10">
        <v>0</v>
      </c>
      <c r="I73" s="10">
        <v>681784</v>
      </c>
      <c r="J73" s="32">
        <f t="shared" si="28"/>
        <v>100</v>
      </c>
      <c r="K73" s="20">
        <v>0</v>
      </c>
      <c r="L73" s="43">
        <f t="shared" si="28"/>
        <v>100</v>
      </c>
      <c r="M73" s="44"/>
    </row>
    <row r="74" spans="1:13" s="2" customFormat="1" ht="28.15" hidden="1" customHeight="1" x14ac:dyDescent="0.3">
      <c r="A74" s="92"/>
      <c r="B74" s="71" t="s">
        <v>83</v>
      </c>
      <c r="C74" s="15" t="s">
        <v>4</v>
      </c>
      <c r="D74" s="10">
        <f t="shared" si="30"/>
        <v>1266374</v>
      </c>
      <c r="E74" s="10">
        <v>0</v>
      </c>
      <c r="F74" s="10">
        <v>1266374</v>
      </c>
      <c r="G74" s="10">
        <f t="shared" si="31"/>
        <v>739630.29</v>
      </c>
      <c r="H74" s="10">
        <v>0</v>
      </c>
      <c r="I74" s="10">
        <v>739630.29</v>
      </c>
      <c r="J74" s="32">
        <f t="shared" si="28"/>
        <v>58.405359712059791</v>
      </c>
      <c r="K74" s="20">
        <v>0</v>
      </c>
      <c r="L74" s="43">
        <f t="shared" si="28"/>
        <v>58.405359712059791</v>
      </c>
      <c r="M74" s="44"/>
    </row>
    <row r="75" spans="1:13" s="2" customFormat="1" ht="41.25" hidden="1" customHeight="1" x14ac:dyDescent="0.3">
      <c r="A75" s="92"/>
      <c r="B75" s="71" t="s">
        <v>92</v>
      </c>
      <c r="C75" s="15" t="s">
        <v>3</v>
      </c>
      <c r="D75" s="10">
        <f t="shared" si="30"/>
        <v>92670786</v>
      </c>
      <c r="E75" s="10">
        <v>92670786</v>
      </c>
      <c r="F75" s="10">
        <v>0</v>
      </c>
      <c r="G75" s="10">
        <f t="shared" si="31"/>
        <v>85777611.180000007</v>
      </c>
      <c r="H75" s="10">
        <v>85777611.180000007</v>
      </c>
      <c r="I75" s="10">
        <v>0</v>
      </c>
      <c r="J75" s="32">
        <f t="shared" si="28"/>
        <v>92.56165279530488</v>
      </c>
      <c r="K75" s="20">
        <f>H75/E75*100</f>
        <v>92.56165279530488</v>
      </c>
      <c r="L75" s="43">
        <v>0</v>
      </c>
      <c r="M75" s="44"/>
    </row>
    <row r="76" spans="1:13" s="2" customFormat="1" ht="34.5" hidden="1" customHeight="1" x14ac:dyDescent="0.3">
      <c r="A76" s="92"/>
      <c r="B76" s="71" t="s">
        <v>91</v>
      </c>
      <c r="C76" s="15" t="s">
        <v>3</v>
      </c>
      <c r="D76" s="10">
        <f t="shared" si="30"/>
        <v>39930449</v>
      </c>
      <c r="E76" s="10">
        <v>39930449</v>
      </c>
      <c r="F76" s="10">
        <v>0</v>
      </c>
      <c r="G76" s="10">
        <f t="shared" si="31"/>
        <v>37986267.030000001</v>
      </c>
      <c r="H76" s="10">
        <v>37986267.030000001</v>
      </c>
      <c r="I76" s="10">
        <v>0</v>
      </c>
      <c r="J76" s="32">
        <f t="shared" si="28"/>
        <v>95.131079117091815</v>
      </c>
      <c r="K76" s="20">
        <f>H76/E76*100</f>
        <v>95.131079117091815</v>
      </c>
      <c r="L76" s="43">
        <v>0</v>
      </c>
      <c r="M76" s="44"/>
    </row>
    <row r="77" spans="1:13" s="2" customFormat="1" ht="44.25" hidden="1" customHeight="1" x14ac:dyDescent="0.3">
      <c r="A77" s="93"/>
      <c r="B77" s="71" t="s">
        <v>189</v>
      </c>
      <c r="C77" s="15" t="s">
        <v>3</v>
      </c>
      <c r="D77" s="10">
        <f t="shared" si="30"/>
        <v>13440000</v>
      </c>
      <c r="E77" s="10">
        <v>13440000</v>
      </c>
      <c r="F77" s="10">
        <v>0</v>
      </c>
      <c r="G77" s="10">
        <f t="shared" si="31"/>
        <v>5425975</v>
      </c>
      <c r="H77" s="10">
        <v>5425975</v>
      </c>
      <c r="I77" s="10">
        <v>0</v>
      </c>
      <c r="J77" s="32">
        <f t="shared" si="28"/>
        <v>40.371837797619051</v>
      </c>
      <c r="K77" s="20">
        <f>H77/E77*100</f>
        <v>40.371837797619051</v>
      </c>
      <c r="L77" s="43">
        <v>0</v>
      </c>
      <c r="M77" s="44"/>
    </row>
    <row r="78" spans="1:13" s="1" customFormat="1" ht="63.75" hidden="1" customHeight="1" x14ac:dyDescent="0.3">
      <c r="A78" s="31" t="s">
        <v>199</v>
      </c>
      <c r="B78" s="71" t="s">
        <v>86</v>
      </c>
      <c r="C78" s="15"/>
      <c r="D78" s="10">
        <f t="shared" ref="D78:I78" si="33">SUM(D79:D88)</f>
        <v>63660807</v>
      </c>
      <c r="E78" s="10">
        <f t="shared" si="33"/>
        <v>0</v>
      </c>
      <c r="F78" s="10">
        <f t="shared" si="33"/>
        <v>63660807</v>
      </c>
      <c r="G78" s="10">
        <f t="shared" si="33"/>
        <v>29521672.830000002</v>
      </c>
      <c r="H78" s="10">
        <f t="shared" si="33"/>
        <v>0</v>
      </c>
      <c r="I78" s="10">
        <f t="shared" si="33"/>
        <v>29521672.830000002</v>
      </c>
      <c r="J78" s="32">
        <f t="shared" si="28"/>
        <v>46.373387679487003</v>
      </c>
      <c r="K78" s="20">
        <v>0</v>
      </c>
      <c r="L78" s="43">
        <f t="shared" ref="L78:L88" si="34">I78/F78*100</f>
        <v>46.373387679487003</v>
      </c>
      <c r="M78" s="44"/>
    </row>
    <row r="79" spans="1:13" s="2" customFormat="1" ht="42.75" hidden="1" customHeight="1" x14ac:dyDescent="0.3">
      <c r="A79" s="91"/>
      <c r="B79" s="71" t="s">
        <v>89</v>
      </c>
      <c r="C79" s="15" t="s">
        <v>3</v>
      </c>
      <c r="D79" s="10">
        <f t="shared" si="30"/>
        <v>1915306</v>
      </c>
      <c r="E79" s="10">
        <v>0</v>
      </c>
      <c r="F79" s="10">
        <v>1915306</v>
      </c>
      <c r="G79" s="10">
        <f t="shared" si="31"/>
        <v>1254606</v>
      </c>
      <c r="H79" s="10">
        <v>0</v>
      </c>
      <c r="I79" s="10">
        <v>1254606</v>
      </c>
      <c r="J79" s="32">
        <f t="shared" si="28"/>
        <v>65.504206638521467</v>
      </c>
      <c r="K79" s="20">
        <v>0</v>
      </c>
      <c r="L79" s="43">
        <f t="shared" si="34"/>
        <v>65.504206638521467</v>
      </c>
      <c r="M79" s="44"/>
    </row>
    <row r="80" spans="1:13" s="2" customFormat="1" ht="42" hidden="1" customHeight="1" x14ac:dyDescent="0.3">
      <c r="A80" s="92"/>
      <c r="B80" s="71" t="s">
        <v>90</v>
      </c>
      <c r="C80" s="15" t="s">
        <v>3</v>
      </c>
      <c r="D80" s="10">
        <f t="shared" si="30"/>
        <v>419600</v>
      </c>
      <c r="E80" s="10">
        <v>0</v>
      </c>
      <c r="F80" s="10">
        <v>419600</v>
      </c>
      <c r="G80" s="10">
        <f t="shared" si="31"/>
        <v>419600</v>
      </c>
      <c r="H80" s="10">
        <v>0</v>
      </c>
      <c r="I80" s="10">
        <v>419600</v>
      </c>
      <c r="J80" s="32">
        <f t="shared" si="28"/>
        <v>100</v>
      </c>
      <c r="K80" s="20">
        <v>0</v>
      </c>
      <c r="L80" s="43">
        <f t="shared" si="34"/>
        <v>100</v>
      </c>
      <c r="M80" s="44"/>
    </row>
    <row r="81" spans="1:13" s="2" customFormat="1" ht="60.6" hidden="1" customHeight="1" x14ac:dyDescent="0.3">
      <c r="A81" s="92"/>
      <c r="B81" s="71" t="s">
        <v>113</v>
      </c>
      <c r="C81" s="15" t="s">
        <v>3</v>
      </c>
      <c r="D81" s="10">
        <f t="shared" si="30"/>
        <v>128766</v>
      </c>
      <c r="E81" s="10">
        <v>0</v>
      </c>
      <c r="F81" s="10">
        <v>128766</v>
      </c>
      <c r="G81" s="10">
        <f t="shared" si="31"/>
        <v>103012.8</v>
      </c>
      <c r="H81" s="10">
        <v>0</v>
      </c>
      <c r="I81" s="10">
        <v>103012.8</v>
      </c>
      <c r="J81" s="32">
        <f t="shared" ref="J81:J87" si="35">G81/D81*100</f>
        <v>80</v>
      </c>
      <c r="K81" s="20">
        <v>0</v>
      </c>
      <c r="L81" s="43">
        <f t="shared" si="34"/>
        <v>80</v>
      </c>
      <c r="M81" s="44"/>
    </row>
    <row r="82" spans="1:13" s="2" customFormat="1" ht="38.25" hidden="1" customHeight="1" x14ac:dyDescent="0.3">
      <c r="A82" s="92"/>
      <c r="B82" s="71" t="s">
        <v>114</v>
      </c>
      <c r="C82" s="15" t="s">
        <v>3</v>
      </c>
      <c r="D82" s="10">
        <f t="shared" si="30"/>
        <v>11935293</v>
      </c>
      <c r="E82" s="10">
        <v>0</v>
      </c>
      <c r="F82" s="10">
        <v>11935293</v>
      </c>
      <c r="G82" s="10">
        <f t="shared" si="31"/>
        <v>6616280.9900000002</v>
      </c>
      <c r="H82" s="10">
        <v>0</v>
      </c>
      <c r="I82" s="10">
        <v>6616280.9900000002</v>
      </c>
      <c r="J82" s="32">
        <f t="shared" si="35"/>
        <v>55.434592095895766</v>
      </c>
      <c r="K82" s="20">
        <v>0</v>
      </c>
      <c r="L82" s="43">
        <f t="shared" si="34"/>
        <v>55.434592095895766</v>
      </c>
      <c r="M82" s="44"/>
    </row>
    <row r="83" spans="1:13" s="2" customFormat="1" ht="45.75" hidden="1" customHeight="1" x14ac:dyDescent="0.3">
      <c r="A83" s="92"/>
      <c r="B83" s="71" t="s">
        <v>92</v>
      </c>
      <c r="C83" s="15" t="s">
        <v>3</v>
      </c>
      <c r="D83" s="10">
        <f t="shared" si="30"/>
        <v>28034000</v>
      </c>
      <c r="E83" s="10">
        <v>0</v>
      </c>
      <c r="F83" s="10">
        <v>28034000</v>
      </c>
      <c r="G83" s="10">
        <f t="shared" si="31"/>
        <v>17410319.949999999</v>
      </c>
      <c r="H83" s="10">
        <v>0</v>
      </c>
      <c r="I83" s="10">
        <v>17410319.949999999</v>
      </c>
      <c r="J83" s="32">
        <f t="shared" si="35"/>
        <v>62.104301740743381</v>
      </c>
      <c r="K83" s="20">
        <v>0</v>
      </c>
      <c r="L83" s="43">
        <f t="shared" si="34"/>
        <v>62.104301740743381</v>
      </c>
      <c r="M83" s="44"/>
    </row>
    <row r="84" spans="1:13" s="2" customFormat="1" ht="45" hidden="1" customHeight="1" x14ac:dyDescent="0.3">
      <c r="A84" s="92"/>
      <c r="B84" s="71" t="s">
        <v>115</v>
      </c>
      <c r="C84" s="15" t="s">
        <v>3</v>
      </c>
      <c r="D84" s="10">
        <f t="shared" si="30"/>
        <v>1228360</v>
      </c>
      <c r="E84" s="10">
        <v>0</v>
      </c>
      <c r="F84" s="10">
        <v>1228360</v>
      </c>
      <c r="G84" s="10">
        <f t="shared" si="31"/>
        <v>956636.98</v>
      </c>
      <c r="H84" s="10">
        <v>0</v>
      </c>
      <c r="I84" s="10">
        <v>956636.98</v>
      </c>
      <c r="J84" s="32">
        <f t="shared" si="35"/>
        <v>77.879203165195861</v>
      </c>
      <c r="K84" s="20">
        <v>0</v>
      </c>
      <c r="L84" s="43">
        <f t="shared" si="34"/>
        <v>77.879203165195861</v>
      </c>
      <c r="M84" s="44"/>
    </row>
    <row r="85" spans="1:13" s="2" customFormat="1" ht="23.25" hidden="1" customHeight="1" x14ac:dyDescent="0.3">
      <c r="A85" s="92"/>
      <c r="B85" s="71" t="s">
        <v>87</v>
      </c>
      <c r="C85" s="15" t="s">
        <v>3</v>
      </c>
      <c r="D85" s="10">
        <f t="shared" si="30"/>
        <v>73567</v>
      </c>
      <c r="E85" s="10">
        <v>0</v>
      </c>
      <c r="F85" s="10">
        <v>73567</v>
      </c>
      <c r="G85" s="10">
        <f t="shared" si="31"/>
        <v>73567</v>
      </c>
      <c r="H85" s="10">
        <v>0</v>
      </c>
      <c r="I85" s="10">
        <v>73567</v>
      </c>
      <c r="J85" s="32">
        <f t="shared" si="35"/>
        <v>100</v>
      </c>
      <c r="K85" s="20">
        <v>0</v>
      </c>
      <c r="L85" s="43">
        <f t="shared" si="34"/>
        <v>100</v>
      </c>
      <c r="M85" s="44"/>
    </row>
    <row r="86" spans="1:13" s="2" customFormat="1" ht="60" hidden="1" customHeight="1" x14ac:dyDescent="0.3">
      <c r="A86" s="92"/>
      <c r="B86" s="71" t="s">
        <v>88</v>
      </c>
      <c r="C86" s="15" t="s">
        <v>3</v>
      </c>
      <c r="D86" s="10">
        <f t="shared" si="30"/>
        <v>2687650</v>
      </c>
      <c r="E86" s="10">
        <v>0</v>
      </c>
      <c r="F86" s="10">
        <v>2687650</v>
      </c>
      <c r="G86" s="10">
        <f t="shared" si="31"/>
        <v>2687649.11</v>
      </c>
      <c r="H86" s="10">
        <v>0</v>
      </c>
      <c r="I86" s="10">
        <v>2687649.11</v>
      </c>
      <c r="J86" s="32">
        <f t="shared" si="35"/>
        <v>99.999966885569165</v>
      </c>
      <c r="K86" s="20">
        <v>0</v>
      </c>
      <c r="L86" s="43">
        <f t="shared" si="34"/>
        <v>99.999966885569165</v>
      </c>
      <c r="M86" s="44"/>
    </row>
    <row r="87" spans="1:13" s="2" customFormat="1" ht="60" hidden="1" customHeight="1" x14ac:dyDescent="0.3">
      <c r="A87" s="92"/>
      <c r="B87" s="71" t="s">
        <v>188</v>
      </c>
      <c r="C87" s="15" t="s">
        <v>3</v>
      </c>
      <c r="D87" s="10">
        <f t="shared" si="30"/>
        <v>5023059</v>
      </c>
      <c r="E87" s="10">
        <v>0</v>
      </c>
      <c r="F87" s="10">
        <v>5023059</v>
      </c>
      <c r="G87" s="10">
        <f t="shared" si="31"/>
        <v>0</v>
      </c>
      <c r="H87" s="10">
        <v>0</v>
      </c>
      <c r="I87" s="10">
        <v>0</v>
      </c>
      <c r="J87" s="32">
        <f t="shared" si="35"/>
        <v>0</v>
      </c>
      <c r="K87" s="20">
        <v>0</v>
      </c>
      <c r="L87" s="43">
        <f t="shared" si="34"/>
        <v>0</v>
      </c>
      <c r="M87" s="44"/>
    </row>
    <row r="88" spans="1:13" s="2" customFormat="1" ht="24.75" hidden="1" customHeight="1" x14ac:dyDescent="0.3">
      <c r="A88" s="93"/>
      <c r="B88" s="71" t="s">
        <v>91</v>
      </c>
      <c r="C88" s="15"/>
      <c r="D88" s="10">
        <f t="shared" si="30"/>
        <v>12215206</v>
      </c>
      <c r="E88" s="10">
        <v>0</v>
      </c>
      <c r="F88" s="10">
        <v>12215206</v>
      </c>
      <c r="G88" s="10">
        <f t="shared" si="31"/>
        <v>0</v>
      </c>
      <c r="H88" s="10">
        <v>0</v>
      </c>
      <c r="I88" s="10">
        <v>0</v>
      </c>
      <c r="J88" s="32"/>
      <c r="K88" s="20"/>
      <c r="L88" s="43">
        <f t="shared" si="34"/>
        <v>0</v>
      </c>
      <c r="M88" s="44"/>
    </row>
    <row r="89" spans="1:13" s="2" customFormat="1" ht="42.75" hidden="1" customHeight="1" x14ac:dyDescent="0.3">
      <c r="A89" s="31" t="s">
        <v>200</v>
      </c>
      <c r="B89" s="71" t="s">
        <v>190</v>
      </c>
      <c r="C89" s="15" t="s">
        <v>7</v>
      </c>
      <c r="D89" s="10">
        <f t="shared" si="30"/>
        <v>2581000</v>
      </c>
      <c r="E89" s="10">
        <v>2581000</v>
      </c>
      <c r="F89" s="10">
        <v>0</v>
      </c>
      <c r="G89" s="10">
        <f t="shared" si="31"/>
        <v>1895450</v>
      </c>
      <c r="H89" s="10">
        <v>1895450</v>
      </c>
      <c r="I89" s="10">
        <v>0</v>
      </c>
      <c r="J89" s="32">
        <f t="shared" ref="J89:K104" si="36">G89/D89*100</f>
        <v>73.438589693917095</v>
      </c>
      <c r="K89" s="20">
        <f t="shared" si="36"/>
        <v>73.438589693917095</v>
      </c>
      <c r="L89" s="43">
        <v>0</v>
      </c>
      <c r="M89" s="44"/>
    </row>
    <row r="90" spans="1:13" s="2" customFormat="1" ht="43.5" hidden="1" customHeight="1" x14ac:dyDescent="0.3">
      <c r="A90" s="31" t="s">
        <v>201</v>
      </c>
      <c r="B90" s="71" t="s">
        <v>93</v>
      </c>
      <c r="C90" s="15" t="s">
        <v>7</v>
      </c>
      <c r="D90" s="10">
        <f t="shared" si="30"/>
        <v>1349493000</v>
      </c>
      <c r="E90" s="10">
        <v>1349493000</v>
      </c>
      <c r="F90" s="10">
        <v>0</v>
      </c>
      <c r="G90" s="10">
        <f t="shared" si="31"/>
        <v>1089064511.4200001</v>
      </c>
      <c r="H90" s="10">
        <v>1089064511.4200001</v>
      </c>
      <c r="I90" s="10">
        <v>0</v>
      </c>
      <c r="J90" s="32">
        <f t="shared" si="36"/>
        <v>80.701753282158563</v>
      </c>
      <c r="K90" s="20">
        <f t="shared" si="36"/>
        <v>80.701753282158563</v>
      </c>
      <c r="L90" s="43">
        <v>0</v>
      </c>
      <c r="M90" s="44"/>
    </row>
    <row r="91" spans="1:13" s="2" customFormat="1" ht="45" hidden="1" customHeight="1" x14ac:dyDescent="0.3">
      <c r="A91" s="31" t="s">
        <v>202</v>
      </c>
      <c r="B91" s="71" t="s">
        <v>94</v>
      </c>
      <c r="C91" s="15" t="s">
        <v>7</v>
      </c>
      <c r="D91" s="10">
        <f t="shared" si="30"/>
        <v>433311000</v>
      </c>
      <c r="E91" s="10">
        <v>433311000</v>
      </c>
      <c r="F91" s="10">
        <v>0</v>
      </c>
      <c r="G91" s="10">
        <f t="shared" si="31"/>
        <v>343045685.13</v>
      </c>
      <c r="H91" s="10">
        <v>343045685.13</v>
      </c>
      <c r="I91" s="10">
        <v>0</v>
      </c>
      <c r="J91" s="32">
        <f t="shared" si="36"/>
        <v>79.168469097253464</v>
      </c>
      <c r="K91" s="20">
        <f t="shared" si="36"/>
        <v>79.168469097253464</v>
      </c>
      <c r="L91" s="43">
        <v>0</v>
      </c>
      <c r="M91" s="44"/>
    </row>
    <row r="92" spans="1:13" s="2" customFormat="1" ht="51" hidden="1" customHeight="1" x14ac:dyDescent="0.3">
      <c r="A92" s="31" t="s">
        <v>203</v>
      </c>
      <c r="B92" s="71" t="s">
        <v>95</v>
      </c>
      <c r="C92" s="15" t="s">
        <v>7</v>
      </c>
      <c r="D92" s="10">
        <f t="shared" si="30"/>
        <v>108764000</v>
      </c>
      <c r="E92" s="10">
        <v>108764000</v>
      </c>
      <c r="F92" s="10">
        <v>0</v>
      </c>
      <c r="G92" s="10">
        <f t="shared" si="31"/>
        <v>82362323.430000007</v>
      </c>
      <c r="H92" s="10">
        <v>82362323.430000007</v>
      </c>
      <c r="I92" s="10">
        <v>0</v>
      </c>
      <c r="J92" s="32">
        <f t="shared" si="36"/>
        <v>75.725721222095558</v>
      </c>
      <c r="K92" s="20">
        <f t="shared" si="36"/>
        <v>75.725721222095558</v>
      </c>
      <c r="L92" s="43">
        <v>0</v>
      </c>
      <c r="M92" s="44"/>
    </row>
    <row r="93" spans="1:13" s="2" customFormat="1" ht="45" hidden="1" customHeight="1" x14ac:dyDescent="0.3">
      <c r="A93" s="31" t="s">
        <v>204</v>
      </c>
      <c r="B93" s="71" t="s">
        <v>96</v>
      </c>
      <c r="C93" s="15" t="s">
        <v>7</v>
      </c>
      <c r="D93" s="10">
        <f t="shared" si="30"/>
        <v>2385000</v>
      </c>
      <c r="E93" s="10">
        <v>2385000</v>
      </c>
      <c r="F93" s="10">
        <v>0</v>
      </c>
      <c r="G93" s="10">
        <f t="shared" si="31"/>
        <v>1987611.52</v>
      </c>
      <c r="H93" s="10">
        <v>1987611.52</v>
      </c>
      <c r="I93" s="10">
        <v>0</v>
      </c>
      <c r="J93" s="32">
        <f t="shared" si="36"/>
        <v>83.338009224318654</v>
      </c>
      <c r="K93" s="20">
        <f t="shared" si="36"/>
        <v>83.338009224318654</v>
      </c>
      <c r="L93" s="43">
        <v>0</v>
      </c>
      <c r="M93" s="44"/>
    </row>
    <row r="94" spans="1:13" s="2" customFormat="1" ht="80.25" hidden="1" customHeight="1" x14ac:dyDescent="0.3">
      <c r="A94" s="31" t="s">
        <v>205</v>
      </c>
      <c r="B94" s="71" t="s">
        <v>97</v>
      </c>
      <c r="C94" s="15" t="s">
        <v>7</v>
      </c>
      <c r="D94" s="10">
        <f t="shared" si="30"/>
        <v>54845000</v>
      </c>
      <c r="E94" s="10">
        <v>54845000</v>
      </c>
      <c r="F94" s="10">
        <v>0</v>
      </c>
      <c r="G94" s="10">
        <f t="shared" si="31"/>
        <v>47634225.969999999</v>
      </c>
      <c r="H94" s="10">
        <v>47634225.969999999</v>
      </c>
      <c r="I94" s="10">
        <v>0</v>
      </c>
      <c r="J94" s="32">
        <f t="shared" si="36"/>
        <v>86.852449576078044</v>
      </c>
      <c r="K94" s="20">
        <f t="shared" si="36"/>
        <v>86.852449576078044</v>
      </c>
      <c r="L94" s="43">
        <v>0</v>
      </c>
      <c r="M94" s="44"/>
    </row>
    <row r="95" spans="1:13" s="2" customFormat="1" ht="60" hidden="1" customHeight="1" x14ac:dyDescent="0.3">
      <c r="A95" s="31" t="s">
        <v>206</v>
      </c>
      <c r="B95" s="71" t="s">
        <v>191</v>
      </c>
      <c r="C95" s="15" t="s">
        <v>7</v>
      </c>
      <c r="D95" s="10">
        <f t="shared" si="30"/>
        <v>2253000</v>
      </c>
      <c r="E95" s="10">
        <v>2253000</v>
      </c>
      <c r="F95" s="10">
        <v>0</v>
      </c>
      <c r="G95" s="10">
        <f t="shared" si="31"/>
        <v>1803000</v>
      </c>
      <c r="H95" s="10">
        <v>1803000</v>
      </c>
      <c r="I95" s="10">
        <v>0</v>
      </c>
      <c r="J95" s="32">
        <f t="shared" si="36"/>
        <v>80.026631158455402</v>
      </c>
      <c r="K95" s="20">
        <f t="shared" si="36"/>
        <v>80.026631158455402</v>
      </c>
      <c r="L95" s="43">
        <v>0</v>
      </c>
      <c r="M95" s="44"/>
    </row>
    <row r="96" spans="1:13" s="2" customFormat="1" ht="37.5" hidden="1" customHeight="1" x14ac:dyDescent="0.3">
      <c r="A96" s="31" t="s">
        <v>207</v>
      </c>
      <c r="B96" s="71" t="s">
        <v>119</v>
      </c>
      <c r="C96" s="15" t="s">
        <v>7</v>
      </c>
      <c r="D96" s="10">
        <f t="shared" si="30"/>
        <v>2312300</v>
      </c>
      <c r="E96" s="10">
        <v>2312300</v>
      </c>
      <c r="F96" s="10">
        <v>0</v>
      </c>
      <c r="G96" s="10">
        <f t="shared" si="31"/>
        <v>2312299.2000000002</v>
      </c>
      <c r="H96" s="10">
        <v>2312299.2000000002</v>
      </c>
      <c r="I96" s="10">
        <v>0</v>
      </c>
      <c r="J96" s="32">
        <f t="shared" si="36"/>
        <v>99.999965402413196</v>
      </c>
      <c r="K96" s="20">
        <f t="shared" si="36"/>
        <v>99.999965402413196</v>
      </c>
      <c r="L96" s="43">
        <v>0</v>
      </c>
      <c r="M96" s="44"/>
    </row>
    <row r="97" spans="1:13" s="2" customFormat="1" ht="42.75" hidden="1" customHeight="1" x14ac:dyDescent="0.3">
      <c r="A97" s="31" t="s">
        <v>208</v>
      </c>
      <c r="B97" s="71" t="s">
        <v>192</v>
      </c>
      <c r="C97" s="15" t="s">
        <v>7</v>
      </c>
      <c r="D97" s="10">
        <f t="shared" si="30"/>
        <v>13131900</v>
      </c>
      <c r="E97" s="10">
        <v>13131900</v>
      </c>
      <c r="F97" s="10">
        <v>0</v>
      </c>
      <c r="G97" s="10">
        <f t="shared" si="31"/>
        <v>10564662.640000001</v>
      </c>
      <c r="H97" s="10">
        <v>10564662.640000001</v>
      </c>
      <c r="I97" s="10">
        <v>0</v>
      </c>
      <c r="J97" s="32">
        <f t="shared" si="36"/>
        <v>80.450373822523773</v>
      </c>
      <c r="K97" s="20">
        <f t="shared" si="36"/>
        <v>80.450373822523773</v>
      </c>
      <c r="L97" s="43">
        <v>0</v>
      </c>
      <c r="M97" s="44"/>
    </row>
    <row r="98" spans="1:13" s="2" customFormat="1" ht="71.25" hidden="1" customHeight="1" x14ac:dyDescent="0.3">
      <c r="A98" s="61" t="s">
        <v>209</v>
      </c>
      <c r="B98" s="16" t="s">
        <v>98</v>
      </c>
      <c r="C98" s="55" t="s">
        <v>7</v>
      </c>
      <c r="D98" s="62">
        <f>E98+F98</f>
        <v>320000</v>
      </c>
      <c r="E98" s="62">
        <v>0</v>
      </c>
      <c r="F98" s="62">
        <v>320000</v>
      </c>
      <c r="G98" s="62">
        <f>H98+I98</f>
        <v>269995.74</v>
      </c>
      <c r="H98" s="62">
        <v>0</v>
      </c>
      <c r="I98" s="62">
        <v>269995.74</v>
      </c>
      <c r="J98" s="14">
        <f t="shared" si="36"/>
        <v>84.373668749999993</v>
      </c>
      <c r="K98" s="21">
        <v>0</v>
      </c>
      <c r="L98" s="42">
        <f>I98/F98*100</f>
        <v>84.373668749999993</v>
      </c>
      <c r="M98" s="44"/>
    </row>
    <row r="99" spans="1:13" s="2" customFormat="1" ht="36" hidden="1" customHeight="1" x14ac:dyDescent="0.3">
      <c r="A99" s="61" t="s">
        <v>210</v>
      </c>
      <c r="B99" s="16" t="s">
        <v>99</v>
      </c>
      <c r="C99" s="55"/>
      <c r="D99" s="62">
        <f t="shared" ref="D99:I99" si="37">SUM(D100:D102)</f>
        <v>35531512</v>
      </c>
      <c r="E99" s="62">
        <f t="shared" si="37"/>
        <v>27389868</v>
      </c>
      <c r="F99" s="62">
        <f t="shared" si="37"/>
        <v>8141644</v>
      </c>
      <c r="G99" s="62">
        <f t="shared" si="37"/>
        <v>35395254.57</v>
      </c>
      <c r="H99" s="62">
        <f t="shared" si="37"/>
        <v>27380466.219999999</v>
      </c>
      <c r="I99" s="62">
        <f t="shared" si="37"/>
        <v>8014788.3499999996</v>
      </c>
      <c r="J99" s="14">
        <f t="shared" si="36"/>
        <v>99.616516657101457</v>
      </c>
      <c r="K99" s="21">
        <f>H99/E99*100</f>
        <v>99.965674241292433</v>
      </c>
      <c r="L99" s="42">
        <f>I99/F99*100</f>
        <v>98.441891465654834</v>
      </c>
      <c r="M99" s="44"/>
    </row>
    <row r="100" spans="1:13" s="2" customFormat="1" ht="33" hidden="1" customHeight="1" x14ac:dyDescent="0.3">
      <c r="A100" s="31" t="s">
        <v>211</v>
      </c>
      <c r="B100" s="71" t="s">
        <v>68</v>
      </c>
      <c r="C100" s="15" t="s">
        <v>7</v>
      </c>
      <c r="D100" s="10">
        <f>E100+F100</f>
        <v>8141644</v>
      </c>
      <c r="E100" s="10">
        <v>0</v>
      </c>
      <c r="F100" s="10">
        <v>8141644</v>
      </c>
      <c r="G100" s="10">
        <f>H100+I100</f>
        <v>8014788.3499999996</v>
      </c>
      <c r="H100" s="10">
        <v>0</v>
      </c>
      <c r="I100" s="10">
        <v>8014788.3499999996</v>
      </c>
      <c r="J100" s="32">
        <f t="shared" si="36"/>
        <v>98.441891465654834</v>
      </c>
      <c r="K100" s="20">
        <v>0</v>
      </c>
      <c r="L100" s="43">
        <f>I100/F100*100</f>
        <v>98.441891465654834</v>
      </c>
      <c r="M100" s="44"/>
    </row>
    <row r="101" spans="1:13" s="2" customFormat="1" ht="63.75" hidden="1" customHeight="1" x14ac:dyDescent="0.3">
      <c r="A101" s="31" t="s">
        <v>212</v>
      </c>
      <c r="B101" s="71" t="s">
        <v>100</v>
      </c>
      <c r="C101" s="15" t="s">
        <v>7</v>
      </c>
      <c r="D101" s="10">
        <f>E101+F101</f>
        <v>8115068</v>
      </c>
      <c r="E101" s="10">
        <v>8115068</v>
      </c>
      <c r="F101" s="10">
        <v>0</v>
      </c>
      <c r="G101" s="10">
        <f>H101+I101</f>
        <v>8115047</v>
      </c>
      <c r="H101" s="10">
        <v>8115047</v>
      </c>
      <c r="I101" s="10">
        <v>0</v>
      </c>
      <c r="J101" s="32">
        <f t="shared" si="36"/>
        <v>99.999741222131476</v>
      </c>
      <c r="K101" s="20">
        <f>H101/E101*100</f>
        <v>99.999741222131476</v>
      </c>
      <c r="L101" s="43">
        <v>0</v>
      </c>
      <c r="M101" s="44"/>
    </row>
    <row r="102" spans="1:13" s="2" customFormat="1" ht="33" hidden="1" customHeight="1" x14ac:dyDescent="0.3">
      <c r="A102" s="31" t="s">
        <v>213</v>
      </c>
      <c r="B102" s="71" t="s">
        <v>101</v>
      </c>
      <c r="C102" s="15" t="s">
        <v>7</v>
      </c>
      <c r="D102" s="10">
        <f>E102+F102</f>
        <v>19274800</v>
      </c>
      <c r="E102" s="10">
        <v>19274800</v>
      </c>
      <c r="F102" s="10">
        <v>0</v>
      </c>
      <c r="G102" s="10">
        <f>H102+I102</f>
        <v>19265419.219999999</v>
      </c>
      <c r="H102" s="10">
        <v>19265419.219999999</v>
      </c>
      <c r="I102" s="10">
        <v>0</v>
      </c>
      <c r="J102" s="32">
        <f t="shared" si="36"/>
        <v>99.95133137568223</v>
      </c>
      <c r="K102" s="20">
        <f>H102/E102*100</f>
        <v>99.95133137568223</v>
      </c>
      <c r="L102" s="43">
        <v>0</v>
      </c>
      <c r="M102" s="44"/>
    </row>
    <row r="103" spans="1:13" s="2" customFormat="1" ht="32.25" hidden="1" customHeight="1" x14ac:dyDescent="0.3">
      <c r="A103" s="61" t="s">
        <v>214</v>
      </c>
      <c r="B103" s="16" t="s">
        <v>102</v>
      </c>
      <c r="C103" s="55"/>
      <c r="D103" s="62">
        <f t="shared" ref="D103:I103" si="38">SUM(D104:D109)</f>
        <v>39165359</v>
      </c>
      <c r="E103" s="62">
        <f t="shared" si="38"/>
        <v>3563954</v>
      </c>
      <c r="F103" s="62">
        <f t="shared" si="38"/>
        <v>35601405</v>
      </c>
      <c r="G103" s="62">
        <f t="shared" si="38"/>
        <v>31762798.57</v>
      </c>
      <c r="H103" s="62">
        <f t="shared" si="38"/>
        <v>2279061.4900000002</v>
      </c>
      <c r="I103" s="62">
        <f t="shared" si="38"/>
        <v>29483737.079999998</v>
      </c>
      <c r="J103" s="14">
        <f t="shared" si="36"/>
        <v>81.099214665694745</v>
      </c>
      <c r="K103" s="21">
        <f>H103/E103*100</f>
        <v>63.947556281590622</v>
      </c>
      <c r="L103" s="42">
        <f>I103/F103*100</f>
        <v>82.816217730732816</v>
      </c>
      <c r="M103" s="44"/>
    </row>
    <row r="104" spans="1:13" s="2" customFormat="1" ht="41.25" hidden="1" customHeight="1" x14ac:dyDescent="0.3">
      <c r="A104" s="31" t="s">
        <v>215</v>
      </c>
      <c r="B104" s="71" t="s">
        <v>51</v>
      </c>
      <c r="C104" s="15" t="s">
        <v>7</v>
      </c>
      <c r="D104" s="10">
        <f t="shared" ref="D104:D109" si="39">E104+F104</f>
        <v>30118000</v>
      </c>
      <c r="E104" s="10">
        <v>0</v>
      </c>
      <c r="F104" s="10">
        <v>30118000</v>
      </c>
      <c r="G104" s="10">
        <f t="shared" ref="G104:G109" si="40">H104+I104</f>
        <v>24320662</v>
      </c>
      <c r="H104" s="10">
        <v>0</v>
      </c>
      <c r="I104" s="10">
        <v>24320662</v>
      </c>
      <c r="J104" s="32">
        <f t="shared" si="36"/>
        <v>80.751251743143641</v>
      </c>
      <c r="K104" s="20">
        <v>0</v>
      </c>
      <c r="L104" s="43">
        <f>I104/F104*100</f>
        <v>80.751251743143641</v>
      </c>
      <c r="M104" s="44"/>
    </row>
    <row r="105" spans="1:13" s="2" customFormat="1" ht="41.25" hidden="1" customHeight="1" x14ac:dyDescent="0.3">
      <c r="A105" s="31" t="s">
        <v>216</v>
      </c>
      <c r="B105" s="71" t="s">
        <v>103</v>
      </c>
      <c r="C105" s="15" t="s">
        <v>7</v>
      </c>
      <c r="D105" s="10">
        <f t="shared" si="39"/>
        <v>867635</v>
      </c>
      <c r="E105" s="10">
        <v>0</v>
      </c>
      <c r="F105" s="10">
        <v>867635</v>
      </c>
      <c r="G105" s="10">
        <f t="shared" si="40"/>
        <v>602805</v>
      </c>
      <c r="H105" s="10">
        <v>0</v>
      </c>
      <c r="I105" s="10">
        <v>602805</v>
      </c>
      <c r="J105" s="32">
        <f t="shared" ref="J105:J144" si="41">G105/D105*100</f>
        <v>69.47679611818333</v>
      </c>
      <c r="K105" s="20">
        <v>0</v>
      </c>
      <c r="L105" s="43">
        <f>I105/F105*100</f>
        <v>69.47679611818333</v>
      </c>
      <c r="M105" s="44"/>
    </row>
    <row r="106" spans="1:13" s="2" customFormat="1" ht="33.75" hidden="1" customHeight="1" x14ac:dyDescent="0.3">
      <c r="A106" s="31" t="s">
        <v>217</v>
      </c>
      <c r="B106" s="71" t="s">
        <v>104</v>
      </c>
      <c r="C106" s="15" t="s">
        <v>7</v>
      </c>
      <c r="D106" s="10">
        <f t="shared" si="39"/>
        <v>4615770</v>
      </c>
      <c r="E106" s="10">
        <v>0</v>
      </c>
      <c r="F106" s="10">
        <v>4615770</v>
      </c>
      <c r="G106" s="10">
        <f t="shared" si="40"/>
        <v>4560270.08</v>
      </c>
      <c r="H106" s="10">
        <v>0</v>
      </c>
      <c r="I106" s="10">
        <v>4560270.08</v>
      </c>
      <c r="J106" s="32">
        <f t="shared" si="41"/>
        <v>98.797602133555188</v>
      </c>
      <c r="K106" s="20">
        <v>0</v>
      </c>
      <c r="L106" s="43">
        <f>I106/F106*100</f>
        <v>98.797602133555188</v>
      </c>
      <c r="M106" s="44"/>
    </row>
    <row r="107" spans="1:13" s="2" customFormat="1" ht="63.75" hidden="1" customHeight="1" x14ac:dyDescent="0.3">
      <c r="A107" s="31" t="s">
        <v>218</v>
      </c>
      <c r="B107" s="71" t="s">
        <v>105</v>
      </c>
      <c r="C107" s="15" t="s">
        <v>7</v>
      </c>
      <c r="D107" s="10">
        <f t="shared" si="39"/>
        <v>230000</v>
      </c>
      <c r="E107" s="10">
        <v>230000</v>
      </c>
      <c r="F107" s="10">
        <v>0</v>
      </c>
      <c r="G107" s="10">
        <f t="shared" si="40"/>
        <v>230000</v>
      </c>
      <c r="H107" s="10">
        <v>230000</v>
      </c>
      <c r="I107" s="10">
        <v>0</v>
      </c>
      <c r="J107" s="32">
        <f t="shared" si="41"/>
        <v>100</v>
      </c>
      <c r="K107" s="20">
        <f>H107/E107*100</f>
        <v>100</v>
      </c>
      <c r="L107" s="43">
        <v>0</v>
      </c>
      <c r="M107" s="44"/>
    </row>
    <row r="108" spans="1:13" s="2" customFormat="1" ht="42" hidden="1" customHeight="1" x14ac:dyDescent="0.3">
      <c r="A108" s="31" t="s">
        <v>219</v>
      </c>
      <c r="B108" s="71" t="s">
        <v>106</v>
      </c>
      <c r="C108" s="15" t="s">
        <v>7</v>
      </c>
      <c r="D108" s="10">
        <f t="shared" si="39"/>
        <v>1683854</v>
      </c>
      <c r="E108" s="10">
        <v>1683854</v>
      </c>
      <c r="F108" s="10">
        <v>0</v>
      </c>
      <c r="G108" s="10">
        <f t="shared" si="40"/>
        <v>1649062.96</v>
      </c>
      <c r="H108" s="10">
        <v>1649062.96</v>
      </c>
      <c r="I108" s="10">
        <v>0</v>
      </c>
      <c r="J108" s="32">
        <f t="shared" si="41"/>
        <v>97.93384462073314</v>
      </c>
      <c r="K108" s="20">
        <f>H108/E108*100</f>
        <v>97.93384462073314</v>
      </c>
      <c r="L108" s="43">
        <v>0</v>
      </c>
      <c r="M108" s="44"/>
    </row>
    <row r="109" spans="1:13" s="2" customFormat="1" ht="42" hidden="1" customHeight="1" x14ac:dyDescent="0.3">
      <c r="A109" s="31" t="s">
        <v>220</v>
      </c>
      <c r="B109" s="71" t="s">
        <v>47</v>
      </c>
      <c r="C109" s="15" t="s">
        <v>7</v>
      </c>
      <c r="D109" s="10">
        <f t="shared" si="39"/>
        <v>1650100</v>
      </c>
      <c r="E109" s="10">
        <v>1650100</v>
      </c>
      <c r="F109" s="10">
        <v>0</v>
      </c>
      <c r="G109" s="10">
        <f t="shared" si="40"/>
        <v>399998.53</v>
      </c>
      <c r="H109" s="10">
        <v>399998.53</v>
      </c>
      <c r="I109" s="10">
        <v>0</v>
      </c>
      <c r="J109" s="32">
        <f t="shared" si="41"/>
        <v>24.240866008120719</v>
      </c>
      <c r="K109" s="20">
        <f>H109/E109*100</f>
        <v>24.240866008120719</v>
      </c>
      <c r="L109" s="43">
        <v>0</v>
      </c>
      <c r="M109" s="44"/>
    </row>
    <row r="110" spans="1:13" s="2" customFormat="1" ht="41.25" hidden="1" customHeight="1" x14ac:dyDescent="0.3">
      <c r="A110" s="61" t="s">
        <v>221</v>
      </c>
      <c r="B110" s="16" t="s">
        <v>107</v>
      </c>
      <c r="C110" s="55"/>
      <c r="D110" s="62">
        <f t="shared" ref="D110:I110" si="42">SUM(D111:D113)</f>
        <v>109541700</v>
      </c>
      <c r="E110" s="62">
        <f t="shared" si="42"/>
        <v>0</v>
      </c>
      <c r="F110" s="62">
        <f t="shared" si="42"/>
        <v>109541700</v>
      </c>
      <c r="G110" s="62">
        <f t="shared" si="42"/>
        <v>95041554.109999999</v>
      </c>
      <c r="H110" s="62">
        <f t="shared" si="42"/>
        <v>0</v>
      </c>
      <c r="I110" s="62">
        <f t="shared" si="42"/>
        <v>95041554.109999999</v>
      </c>
      <c r="J110" s="14">
        <f t="shared" si="41"/>
        <v>86.762898613039596</v>
      </c>
      <c r="K110" s="21">
        <v>0</v>
      </c>
      <c r="L110" s="42">
        <f t="shared" ref="L110:L118" si="43">I110/F110*100</f>
        <v>86.762898613039596</v>
      </c>
      <c r="M110" s="44"/>
    </row>
    <row r="111" spans="1:13" s="2" customFormat="1" ht="44.25" hidden="1" customHeight="1" x14ac:dyDescent="0.3">
      <c r="A111" s="31" t="s">
        <v>222</v>
      </c>
      <c r="B111" s="71" t="s">
        <v>51</v>
      </c>
      <c r="C111" s="15" t="s">
        <v>7</v>
      </c>
      <c r="D111" s="10">
        <f>E111+F111</f>
        <v>60759000</v>
      </c>
      <c r="E111" s="10">
        <v>0</v>
      </c>
      <c r="F111" s="10">
        <v>60759000</v>
      </c>
      <c r="G111" s="10">
        <f>H111+I111</f>
        <v>52264925.689999998</v>
      </c>
      <c r="H111" s="10">
        <v>0</v>
      </c>
      <c r="I111" s="10">
        <v>52264925.689999998</v>
      </c>
      <c r="J111" s="32">
        <f t="shared" si="41"/>
        <v>86.020055777744858</v>
      </c>
      <c r="K111" s="20">
        <v>0</v>
      </c>
      <c r="L111" s="43">
        <f t="shared" si="43"/>
        <v>86.020055777744858</v>
      </c>
      <c r="M111" s="44"/>
    </row>
    <row r="112" spans="1:13" s="2" customFormat="1" ht="44.25" hidden="1" customHeight="1" x14ac:dyDescent="0.3">
      <c r="A112" s="31" t="s">
        <v>223</v>
      </c>
      <c r="B112" s="71" t="s">
        <v>52</v>
      </c>
      <c r="C112" s="15" t="s">
        <v>7</v>
      </c>
      <c r="D112" s="10">
        <f>E112+F112</f>
        <v>48602700</v>
      </c>
      <c r="E112" s="10">
        <v>0</v>
      </c>
      <c r="F112" s="10">
        <v>48602700</v>
      </c>
      <c r="G112" s="10">
        <f>H112+I112</f>
        <v>42596628.420000002</v>
      </c>
      <c r="H112" s="10">
        <v>0</v>
      </c>
      <c r="I112" s="10">
        <v>42596628.420000002</v>
      </c>
      <c r="J112" s="32">
        <f t="shared" si="41"/>
        <v>87.64251455166071</v>
      </c>
      <c r="K112" s="20">
        <v>0</v>
      </c>
      <c r="L112" s="43">
        <f t="shared" si="43"/>
        <v>87.64251455166071</v>
      </c>
      <c r="M112" s="44"/>
    </row>
    <row r="113" spans="1:13" s="2" customFormat="1" ht="49.5" hidden="1" customHeight="1" x14ac:dyDescent="0.3">
      <c r="A113" s="31" t="s">
        <v>224</v>
      </c>
      <c r="B113" s="71" t="s">
        <v>108</v>
      </c>
      <c r="C113" s="15" t="s">
        <v>7</v>
      </c>
      <c r="D113" s="10">
        <f>E113+F113</f>
        <v>180000</v>
      </c>
      <c r="E113" s="10">
        <v>0</v>
      </c>
      <c r="F113" s="10">
        <v>180000</v>
      </c>
      <c r="G113" s="10">
        <f>H113+I113</f>
        <v>180000</v>
      </c>
      <c r="H113" s="10">
        <v>0</v>
      </c>
      <c r="I113" s="10">
        <v>180000</v>
      </c>
      <c r="J113" s="32">
        <f t="shared" si="41"/>
        <v>100</v>
      </c>
      <c r="K113" s="20">
        <v>0</v>
      </c>
      <c r="L113" s="43">
        <f t="shared" si="43"/>
        <v>100</v>
      </c>
      <c r="M113" s="44"/>
    </row>
    <row r="114" spans="1:13" s="1" customFormat="1" ht="48.75" hidden="1" customHeight="1" x14ac:dyDescent="0.3">
      <c r="A114" s="61" t="s">
        <v>18</v>
      </c>
      <c r="B114" s="52" t="s">
        <v>109</v>
      </c>
      <c r="C114" s="52"/>
      <c r="D114" s="62">
        <f t="shared" ref="D114:I114" si="44">SUM(D115:D119)</f>
        <v>99515209</v>
      </c>
      <c r="E114" s="62">
        <f t="shared" si="44"/>
        <v>1884500</v>
      </c>
      <c r="F114" s="62">
        <f t="shared" si="44"/>
        <v>97630709</v>
      </c>
      <c r="G114" s="62">
        <f t="shared" si="44"/>
        <v>73732609.829999998</v>
      </c>
      <c r="H114" s="62">
        <f t="shared" si="44"/>
        <v>1884430</v>
      </c>
      <c r="I114" s="62">
        <f t="shared" si="44"/>
        <v>71848179.829999998</v>
      </c>
      <c r="J114" s="69">
        <f t="shared" si="41"/>
        <v>74.091800209151941</v>
      </c>
      <c r="K114" s="21">
        <v>0</v>
      </c>
      <c r="L114" s="42">
        <f t="shared" si="43"/>
        <v>73.591783329157224</v>
      </c>
      <c r="M114" s="44"/>
    </row>
    <row r="115" spans="1:13" s="1" customFormat="1" ht="42.75" hidden="1" customHeight="1" x14ac:dyDescent="0.3">
      <c r="A115" s="31" t="s">
        <v>62</v>
      </c>
      <c r="B115" s="34" t="s">
        <v>51</v>
      </c>
      <c r="C115" s="17" t="s">
        <v>3</v>
      </c>
      <c r="D115" s="10">
        <f>E115+F115</f>
        <v>33682321</v>
      </c>
      <c r="E115" s="10">
        <v>0</v>
      </c>
      <c r="F115" s="10">
        <v>33682321</v>
      </c>
      <c r="G115" s="72">
        <f>H115+I115</f>
        <v>28295366.059999999</v>
      </c>
      <c r="H115" s="72">
        <v>0</v>
      </c>
      <c r="I115" s="72">
        <v>28295366.059999999</v>
      </c>
      <c r="J115" s="30">
        <f t="shared" si="41"/>
        <v>84.00658036600268</v>
      </c>
      <c r="K115" s="20">
        <v>0</v>
      </c>
      <c r="L115" s="43">
        <f t="shared" si="43"/>
        <v>84.00658036600268</v>
      </c>
      <c r="M115" s="44"/>
    </row>
    <row r="116" spans="1:13" s="1" customFormat="1" ht="39" hidden="1" customHeight="1" x14ac:dyDescent="0.3">
      <c r="A116" s="31" t="s">
        <v>165</v>
      </c>
      <c r="B116" s="34" t="s">
        <v>52</v>
      </c>
      <c r="C116" s="17" t="s">
        <v>3</v>
      </c>
      <c r="D116" s="10">
        <f>E116+F116</f>
        <v>42828470</v>
      </c>
      <c r="E116" s="10">
        <v>0</v>
      </c>
      <c r="F116" s="10">
        <v>42828470</v>
      </c>
      <c r="G116" s="72">
        <f>H116+I116</f>
        <v>37135185.990000002</v>
      </c>
      <c r="H116" s="10">
        <v>0</v>
      </c>
      <c r="I116" s="10">
        <v>37135185.990000002</v>
      </c>
      <c r="J116" s="30">
        <f t="shared" si="41"/>
        <v>86.706777034061687</v>
      </c>
      <c r="K116" s="20">
        <v>0</v>
      </c>
      <c r="L116" s="43">
        <f t="shared" si="43"/>
        <v>86.706777034061687</v>
      </c>
      <c r="M116" s="44"/>
    </row>
    <row r="117" spans="1:13" s="1" customFormat="1" ht="45" hidden="1" customHeight="1" x14ac:dyDescent="0.3">
      <c r="A117" s="31" t="s">
        <v>166</v>
      </c>
      <c r="B117" s="34" t="s">
        <v>108</v>
      </c>
      <c r="C117" s="17" t="s">
        <v>3</v>
      </c>
      <c r="D117" s="10">
        <f>E117+F117</f>
        <v>500000</v>
      </c>
      <c r="E117" s="10">
        <v>0</v>
      </c>
      <c r="F117" s="10">
        <v>500000</v>
      </c>
      <c r="G117" s="72">
        <f>H117+I117</f>
        <v>462781.2</v>
      </c>
      <c r="H117" s="10">
        <v>0</v>
      </c>
      <c r="I117" s="10">
        <v>462781.2</v>
      </c>
      <c r="J117" s="30">
        <f t="shared" si="41"/>
        <v>92.556240000000003</v>
      </c>
      <c r="K117" s="20">
        <v>0</v>
      </c>
      <c r="L117" s="43">
        <f t="shared" si="43"/>
        <v>92.556240000000003</v>
      </c>
      <c r="M117" s="44"/>
    </row>
    <row r="118" spans="1:13" s="1" customFormat="1" ht="48.75" hidden="1" customHeight="1" x14ac:dyDescent="0.3">
      <c r="A118" s="31" t="s">
        <v>167</v>
      </c>
      <c r="B118" s="34" t="s">
        <v>29</v>
      </c>
      <c r="C118" s="17" t="s">
        <v>3</v>
      </c>
      <c r="D118" s="10">
        <f>E118+F118</f>
        <v>20619918</v>
      </c>
      <c r="E118" s="10">
        <v>0</v>
      </c>
      <c r="F118" s="10">
        <v>20619918</v>
      </c>
      <c r="G118" s="72">
        <f>H118+I118</f>
        <v>5954846.5800000001</v>
      </c>
      <c r="H118" s="10">
        <v>0</v>
      </c>
      <c r="I118" s="10">
        <v>5954846.5800000001</v>
      </c>
      <c r="J118" s="30">
        <f t="shared" si="41"/>
        <v>28.879099228231652</v>
      </c>
      <c r="K118" s="20">
        <v>0</v>
      </c>
      <c r="L118" s="43">
        <f t="shared" si="43"/>
        <v>28.879099228231652</v>
      </c>
      <c r="M118" s="44"/>
    </row>
    <row r="119" spans="1:13" s="1" customFormat="1" ht="48.75" hidden="1" customHeight="1" x14ac:dyDescent="0.3">
      <c r="A119" s="31" t="s">
        <v>168</v>
      </c>
      <c r="B119" s="34" t="s">
        <v>110</v>
      </c>
      <c r="C119" s="17" t="s">
        <v>3</v>
      </c>
      <c r="D119" s="10">
        <f>E119+F119</f>
        <v>1884500</v>
      </c>
      <c r="E119" s="10">
        <v>1884500</v>
      </c>
      <c r="F119" s="10">
        <v>0</v>
      </c>
      <c r="G119" s="72">
        <f>H119+I119</f>
        <v>1884430</v>
      </c>
      <c r="H119" s="10">
        <v>1884430</v>
      </c>
      <c r="I119" s="10">
        <v>0</v>
      </c>
      <c r="J119" s="30">
        <f t="shared" si="41"/>
        <v>99.99628548686654</v>
      </c>
      <c r="K119" s="20">
        <v>0</v>
      </c>
      <c r="L119" s="43">
        <v>0</v>
      </c>
      <c r="M119" s="44"/>
    </row>
    <row r="120" spans="1:13" s="2" customFormat="1" ht="39" hidden="1" customHeight="1" x14ac:dyDescent="0.3">
      <c r="A120" s="61" t="s">
        <v>169</v>
      </c>
      <c r="B120" s="104" t="s">
        <v>32</v>
      </c>
      <c r="C120" s="105"/>
      <c r="D120" s="62">
        <f t="shared" ref="D120:I120" si="45">SUM(D121:D124)</f>
        <v>2306449</v>
      </c>
      <c r="E120" s="62">
        <f t="shared" si="45"/>
        <v>0</v>
      </c>
      <c r="F120" s="62">
        <f t="shared" si="45"/>
        <v>2306449</v>
      </c>
      <c r="G120" s="62">
        <f t="shared" si="45"/>
        <v>1668492.0699999998</v>
      </c>
      <c r="H120" s="62">
        <f t="shared" si="45"/>
        <v>0</v>
      </c>
      <c r="I120" s="62">
        <f t="shared" si="45"/>
        <v>1668492.0699999998</v>
      </c>
      <c r="J120" s="14">
        <f t="shared" si="41"/>
        <v>72.340297574323117</v>
      </c>
      <c r="K120" s="21">
        <v>0</v>
      </c>
      <c r="L120" s="42">
        <f t="shared" ref="L120:L136" si="46">I120/F120*100</f>
        <v>72.340297574323117</v>
      </c>
      <c r="M120" s="44"/>
    </row>
    <row r="121" spans="1:13" s="1" customFormat="1" ht="67.5" hidden="1" customHeight="1" x14ac:dyDescent="0.3">
      <c r="A121" s="31" t="s">
        <v>170</v>
      </c>
      <c r="B121" s="73" t="s">
        <v>33</v>
      </c>
      <c r="C121" s="17" t="s">
        <v>3</v>
      </c>
      <c r="D121" s="10">
        <f>E121+F121</f>
        <v>853882</v>
      </c>
      <c r="E121" s="10">
        <v>0</v>
      </c>
      <c r="F121" s="10">
        <v>853882</v>
      </c>
      <c r="G121" s="10">
        <f>H121+I121</f>
        <v>683105.48</v>
      </c>
      <c r="H121" s="10">
        <v>0</v>
      </c>
      <c r="I121" s="10">
        <v>683105.48</v>
      </c>
      <c r="J121" s="32">
        <f t="shared" si="41"/>
        <v>79.999985946535929</v>
      </c>
      <c r="K121" s="20">
        <v>0</v>
      </c>
      <c r="L121" s="43">
        <f t="shared" si="46"/>
        <v>79.999985946535929</v>
      </c>
      <c r="M121" s="44"/>
    </row>
    <row r="122" spans="1:13" s="1" customFormat="1" ht="61.5" hidden="1" customHeight="1" x14ac:dyDescent="0.3">
      <c r="A122" s="31" t="s">
        <v>171</v>
      </c>
      <c r="B122" s="73" t="s">
        <v>116</v>
      </c>
      <c r="C122" s="17" t="s">
        <v>3</v>
      </c>
      <c r="D122" s="10">
        <f>E122+F122</f>
        <v>884323</v>
      </c>
      <c r="E122" s="10">
        <v>0</v>
      </c>
      <c r="F122" s="10">
        <v>884323</v>
      </c>
      <c r="G122" s="10">
        <f>H122+I122</f>
        <v>544744.59</v>
      </c>
      <c r="H122" s="10">
        <v>0</v>
      </c>
      <c r="I122" s="10">
        <v>544744.59</v>
      </c>
      <c r="J122" s="32">
        <f t="shared" si="41"/>
        <v>61.600183417145097</v>
      </c>
      <c r="K122" s="20">
        <v>0</v>
      </c>
      <c r="L122" s="43">
        <f t="shared" si="46"/>
        <v>61.600183417145097</v>
      </c>
      <c r="M122" s="44"/>
    </row>
    <row r="123" spans="1:13" s="1" customFormat="1" ht="60.75" hidden="1" customHeight="1" x14ac:dyDescent="0.3">
      <c r="A123" s="31" t="s">
        <v>172</v>
      </c>
      <c r="B123" s="73" t="s">
        <v>34</v>
      </c>
      <c r="C123" s="17" t="s">
        <v>3</v>
      </c>
      <c r="D123" s="10">
        <f>E123+F123</f>
        <v>276354</v>
      </c>
      <c r="E123" s="10">
        <v>0</v>
      </c>
      <c r="F123" s="10">
        <v>276354</v>
      </c>
      <c r="G123" s="10">
        <f>H123+I123</f>
        <v>148752</v>
      </c>
      <c r="H123" s="10">
        <v>0</v>
      </c>
      <c r="I123" s="10">
        <v>148752</v>
      </c>
      <c r="J123" s="32">
        <f t="shared" si="41"/>
        <v>53.826613691135286</v>
      </c>
      <c r="K123" s="20">
        <v>0</v>
      </c>
      <c r="L123" s="43">
        <f t="shared" si="46"/>
        <v>53.826613691135286</v>
      </c>
      <c r="M123" s="44"/>
    </row>
    <row r="124" spans="1:13" s="1" customFormat="1" ht="79.5" hidden="1" customHeight="1" x14ac:dyDescent="0.3">
      <c r="A124" s="31" t="s">
        <v>173</v>
      </c>
      <c r="B124" s="73" t="s">
        <v>35</v>
      </c>
      <c r="C124" s="17" t="s">
        <v>3</v>
      </c>
      <c r="D124" s="10">
        <f>E124+F124</f>
        <v>291890</v>
      </c>
      <c r="E124" s="10">
        <v>0</v>
      </c>
      <c r="F124" s="10">
        <v>291890</v>
      </c>
      <c r="G124" s="10">
        <f>H124+I124</f>
        <v>291890</v>
      </c>
      <c r="H124" s="10">
        <v>0</v>
      </c>
      <c r="I124" s="10">
        <v>291890</v>
      </c>
      <c r="J124" s="32">
        <f t="shared" si="41"/>
        <v>100</v>
      </c>
      <c r="K124" s="20">
        <v>0</v>
      </c>
      <c r="L124" s="43">
        <f t="shared" si="46"/>
        <v>100</v>
      </c>
      <c r="M124" s="44"/>
    </row>
    <row r="125" spans="1:13" s="1" customFormat="1" ht="66" hidden="1" customHeight="1" x14ac:dyDescent="0.3">
      <c r="A125" s="61" t="s">
        <v>174</v>
      </c>
      <c r="B125" s="104" t="s">
        <v>36</v>
      </c>
      <c r="C125" s="105"/>
      <c r="D125" s="62">
        <f t="shared" ref="D125:I125" si="47">SUM(D126:D127)</f>
        <v>2091600</v>
      </c>
      <c r="E125" s="62">
        <f t="shared" si="47"/>
        <v>0</v>
      </c>
      <c r="F125" s="62">
        <f t="shared" si="47"/>
        <v>2091600</v>
      </c>
      <c r="G125" s="62">
        <f t="shared" si="47"/>
        <v>1771075.6</v>
      </c>
      <c r="H125" s="62">
        <f t="shared" si="47"/>
        <v>0</v>
      </c>
      <c r="I125" s="62">
        <f t="shared" si="47"/>
        <v>1771075.6</v>
      </c>
      <c r="J125" s="14">
        <f t="shared" si="41"/>
        <v>84.675635876840701</v>
      </c>
      <c r="K125" s="21">
        <v>0</v>
      </c>
      <c r="L125" s="42">
        <f t="shared" si="46"/>
        <v>84.675635876840701</v>
      </c>
      <c r="M125" s="44"/>
    </row>
    <row r="126" spans="1:13" s="1" customFormat="1" ht="43.5" hidden="1" customHeight="1" x14ac:dyDescent="0.3">
      <c r="A126" s="91" t="s">
        <v>19</v>
      </c>
      <c r="B126" s="109" t="s">
        <v>37</v>
      </c>
      <c r="C126" s="15" t="s">
        <v>25</v>
      </c>
      <c r="D126" s="10">
        <f>E126+F126</f>
        <v>1000000</v>
      </c>
      <c r="E126" s="10">
        <v>0</v>
      </c>
      <c r="F126" s="10">
        <v>1000000</v>
      </c>
      <c r="G126" s="10">
        <f>H126+I126</f>
        <v>1000000</v>
      </c>
      <c r="H126" s="10">
        <v>0</v>
      </c>
      <c r="I126" s="10">
        <v>1000000</v>
      </c>
      <c r="J126" s="32">
        <f t="shared" si="41"/>
        <v>100</v>
      </c>
      <c r="K126" s="20">
        <v>0</v>
      </c>
      <c r="L126" s="43">
        <f t="shared" si="46"/>
        <v>100</v>
      </c>
      <c r="M126" s="44"/>
    </row>
    <row r="127" spans="1:13" s="1" customFormat="1" ht="41.25" hidden="1" customHeight="1" x14ac:dyDescent="0.3">
      <c r="A127" s="93"/>
      <c r="B127" s="110"/>
      <c r="C127" s="15" t="s">
        <v>7</v>
      </c>
      <c r="D127" s="10">
        <f>E127+F127</f>
        <v>1091600</v>
      </c>
      <c r="E127" s="10">
        <v>0</v>
      </c>
      <c r="F127" s="10">
        <v>1091600</v>
      </c>
      <c r="G127" s="10">
        <f>H127+I127</f>
        <v>771075.6</v>
      </c>
      <c r="H127" s="10">
        <v>0</v>
      </c>
      <c r="I127" s="10">
        <v>771075.6</v>
      </c>
      <c r="J127" s="32">
        <f t="shared" si="41"/>
        <v>70.637193111029688</v>
      </c>
      <c r="K127" s="20">
        <v>0</v>
      </c>
      <c r="L127" s="43">
        <f t="shared" si="46"/>
        <v>70.637193111029688</v>
      </c>
      <c r="M127" s="44"/>
    </row>
    <row r="128" spans="1:13" s="1" customFormat="1" ht="48" hidden="1" customHeight="1" x14ac:dyDescent="0.3">
      <c r="A128" s="61" t="s">
        <v>175</v>
      </c>
      <c r="B128" s="104" t="s">
        <v>38</v>
      </c>
      <c r="C128" s="105"/>
      <c r="D128" s="62">
        <f t="shared" ref="D128:I128" si="48">D129+D135</f>
        <v>272584906</v>
      </c>
      <c r="E128" s="62">
        <f t="shared" si="48"/>
        <v>2589000</v>
      </c>
      <c r="F128" s="62">
        <f t="shared" si="48"/>
        <v>268833706</v>
      </c>
      <c r="G128" s="62">
        <f t="shared" si="48"/>
        <v>224438567.22</v>
      </c>
      <c r="H128" s="62">
        <f t="shared" si="48"/>
        <v>1350538.25</v>
      </c>
      <c r="I128" s="62">
        <f t="shared" si="48"/>
        <v>223088028.97</v>
      </c>
      <c r="J128" s="14">
        <f t="shared" si="41"/>
        <v>82.337122224955479</v>
      </c>
      <c r="K128" s="21">
        <f>H128/E128*100</f>
        <v>52.164474700656626</v>
      </c>
      <c r="L128" s="42">
        <f t="shared" si="46"/>
        <v>82.983652715779627</v>
      </c>
      <c r="M128" s="44"/>
    </row>
    <row r="129" spans="1:13" s="1" customFormat="1" ht="53.25" hidden="1" customHeight="1" x14ac:dyDescent="0.3">
      <c r="A129" s="61" t="s">
        <v>176</v>
      </c>
      <c r="B129" s="33" t="s">
        <v>111</v>
      </c>
      <c r="C129" s="33"/>
      <c r="D129" s="62">
        <f t="shared" ref="D129:I129" si="49">SUM(D130:D134)</f>
        <v>265333706</v>
      </c>
      <c r="E129" s="62">
        <f t="shared" si="49"/>
        <v>0</v>
      </c>
      <c r="F129" s="62">
        <f t="shared" si="49"/>
        <v>265333706</v>
      </c>
      <c r="G129" s="62">
        <f t="shared" si="49"/>
        <v>220313028.97</v>
      </c>
      <c r="H129" s="62">
        <f t="shared" si="49"/>
        <v>0</v>
      </c>
      <c r="I129" s="62">
        <f t="shared" si="49"/>
        <v>220313028.97</v>
      </c>
      <c r="J129" s="14">
        <f t="shared" si="41"/>
        <v>83.032431985855581</v>
      </c>
      <c r="K129" s="21">
        <v>0</v>
      </c>
      <c r="L129" s="42">
        <f t="shared" si="46"/>
        <v>83.032431985855581</v>
      </c>
      <c r="M129" s="44"/>
    </row>
    <row r="130" spans="1:13" s="1" customFormat="1" ht="63.6" hidden="1" customHeight="1" x14ac:dyDescent="0.3">
      <c r="A130" s="31" t="s">
        <v>177</v>
      </c>
      <c r="B130" s="73" t="s">
        <v>39</v>
      </c>
      <c r="C130" s="15" t="s">
        <v>25</v>
      </c>
      <c r="D130" s="10">
        <f>E130+F130</f>
        <v>64022769</v>
      </c>
      <c r="E130" s="10">
        <v>0</v>
      </c>
      <c r="F130" s="10">
        <v>64022769</v>
      </c>
      <c r="G130" s="10">
        <f>H130+I130</f>
        <v>51538702.310000002</v>
      </c>
      <c r="H130" s="10">
        <v>0</v>
      </c>
      <c r="I130" s="10">
        <v>51538702.310000002</v>
      </c>
      <c r="J130" s="32">
        <f t="shared" si="41"/>
        <v>80.500583019144329</v>
      </c>
      <c r="K130" s="20">
        <v>0</v>
      </c>
      <c r="L130" s="43">
        <f t="shared" si="46"/>
        <v>80.500583019144329</v>
      </c>
      <c r="M130" s="44"/>
    </row>
    <row r="131" spans="1:13" s="1" customFormat="1" ht="64.5" hidden="1" customHeight="1" x14ac:dyDescent="0.3">
      <c r="A131" s="31" t="s">
        <v>178</v>
      </c>
      <c r="B131" s="73" t="s">
        <v>40</v>
      </c>
      <c r="C131" s="15" t="s">
        <v>25</v>
      </c>
      <c r="D131" s="10">
        <f>E131+F131</f>
        <v>158179936</v>
      </c>
      <c r="E131" s="10">
        <v>0</v>
      </c>
      <c r="F131" s="10">
        <v>158179936</v>
      </c>
      <c r="G131" s="10">
        <f>H131+I131</f>
        <v>136911912.18000001</v>
      </c>
      <c r="H131" s="10">
        <v>0</v>
      </c>
      <c r="I131" s="10">
        <v>136911912.18000001</v>
      </c>
      <c r="J131" s="32">
        <f t="shared" si="41"/>
        <v>86.554537599509459</v>
      </c>
      <c r="K131" s="20">
        <v>0</v>
      </c>
      <c r="L131" s="43">
        <f t="shared" si="46"/>
        <v>86.554537599509459</v>
      </c>
      <c r="M131" s="44"/>
    </row>
    <row r="132" spans="1:13" s="1" customFormat="1" ht="64.5" hidden="1" customHeight="1" x14ac:dyDescent="0.3">
      <c r="A132" s="31" t="s">
        <v>179</v>
      </c>
      <c r="B132" s="73" t="s">
        <v>41</v>
      </c>
      <c r="C132" s="15" t="s">
        <v>25</v>
      </c>
      <c r="D132" s="10">
        <f>E132+F132</f>
        <v>38887242</v>
      </c>
      <c r="E132" s="10">
        <v>0</v>
      </c>
      <c r="F132" s="10">
        <v>38887242</v>
      </c>
      <c r="G132" s="10">
        <f>H132+I132</f>
        <v>31862414.48</v>
      </c>
      <c r="H132" s="10">
        <v>0</v>
      </c>
      <c r="I132" s="10">
        <v>31862414.48</v>
      </c>
      <c r="J132" s="32">
        <f t="shared" si="41"/>
        <v>81.935392795405761</v>
      </c>
      <c r="K132" s="20">
        <v>0</v>
      </c>
      <c r="L132" s="43">
        <f t="shared" si="46"/>
        <v>81.935392795405761</v>
      </c>
      <c r="M132" s="44"/>
    </row>
    <row r="133" spans="1:13" s="1" customFormat="1" ht="44.25" hidden="1" customHeight="1" x14ac:dyDescent="0.3">
      <c r="A133" s="31" t="s">
        <v>180</v>
      </c>
      <c r="B133" s="73" t="s">
        <v>117</v>
      </c>
      <c r="C133" s="15" t="s">
        <v>25</v>
      </c>
      <c r="D133" s="10">
        <f>E133+F133</f>
        <v>257271</v>
      </c>
      <c r="E133" s="10">
        <v>0</v>
      </c>
      <c r="F133" s="10">
        <v>257271</v>
      </c>
      <c r="G133" s="10">
        <f>H133+I133</f>
        <v>0</v>
      </c>
      <c r="H133" s="10">
        <v>0</v>
      </c>
      <c r="I133" s="10">
        <v>0</v>
      </c>
      <c r="J133" s="32">
        <f t="shared" si="41"/>
        <v>0</v>
      </c>
      <c r="K133" s="20">
        <v>0</v>
      </c>
      <c r="L133" s="43">
        <f t="shared" si="46"/>
        <v>0</v>
      </c>
      <c r="M133" s="44"/>
    </row>
    <row r="134" spans="1:13" s="1" customFormat="1" ht="44.25" hidden="1" customHeight="1" x14ac:dyDescent="0.3">
      <c r="A134" s="31" t="s">
        <v>183</v>
      </c>
      <c r="B134" s="73" t="s">
        <v>184</v>
      </c>
      <c r="C134" s="15" t="s">
        <v>25</v>
      </c>
      <c r="D134" s="10">
        <f>E134+F134</f>
        <v>3986488</v>
      </c>
      <c r="E134" s="10">
        <v>0</v>
      </c>
      <c r="F134" s="10">
        <v>3986488</v>
      </c>
      <c r="G134" s="10">
        <f>H134+I134</f>
        <v>0</v>
      </c>
      <c r="H134" s="10">
        <v>0</v>
      </c>
      <c r="I134" s="10">
        <v>0</v>
      </c>
      <c r="J134" s="32">
        <f t="shared" si="41"/>
        <v>0</v>
      </c>
      <c r="K134" s="20">
        <v>0</v>
      </c>
      <c r="L134" s="43">
        <f t="shared" si="46"/>
        <v>0</v>
      </c>
      <c r="M134" s="44"/>
    </row>
    <row r="135" spans="1:13" s="2" customFormat="1" ht="48" hidden="1" customHeight="1" x14ac:dyDescent="0.3">
      <c r="A135" s="61" t="s">
        <v>181</v>
      </c>
      <c r="B135" s="33" t="s">
        <v>112</v>
      </c>
      <c r="C135" s="55"/>
      <c r="D135" s="62">
        <f t="shared" ref="D135:I135" si="50">D136+D137</f>
        <v>7251200</v>
      </c>
      <c r="E135" s="62">
        <f t="shared" si="50"/>
        <v>2589000</v>
      </c>
      <c r="F135" s="62">
        <f t="shared" si="50"/>
        <v>3500000</v>
      </c>
      <c r="G135" s="62">
        <f t="shared" si="50"/>
        <v>4125538.25</v>
      </c>
      <c r="H135" s="62">
        <f t="shared" si="50"/>
        <v>1350538.25</v>
      </c>
      <c r="I135" s="62">
        <f t="shared" si="50"/>
        <v>2775000</v>
      </c>
      <c r="J135" s="14">
        <f t="shared" si="41"/>
        <v>56.89455883164166</v>
      </c>
      <c r="K135" s="21">
        <f>H135/E135*100</f>
        <v>52.164474700656626</v>
      </c>
      <c r="L135" s="42">
        <f t="shared" si="46"/>
        <v>79.285714285714278</v>
      </c>
      <c r="M135" s="44"/>
    </row>
    <row r="136" spans="1:13" s="1" customFormat="1" ht="58.5" hidden="1" customHeight="1" x14ac:dyDescent="0.3">
      <c r="A136" s="31" t="s">
        <v>182</v>
      </c>
      <c r="B136" s="73" t="s">
        <v>42</v>
      </c>
      <c r="C136" s="15" t="s">
        <v>25</v>
      </c>
      <c r="D136" s="10">
        <f>E136+F136</f>
        <v>6089000</v>
      </c>
      <c r="E136" s="10">
        <v>2589000</v>
      </c>
      <c r="F136" s="10">
        <v>3500000</v>
      </c>
      <c r="G136" s="10">
        <f>H136+I136</f>
        <v>4125538.25</v>
      </c>
      <c r="H136" s="10">
        <v>1350538.25</v>
      </c>
      <c r="I136" s="10">
        <v>2775000</v>
      </c>
      <c r="J136" s="32">
        <f t="shared" si="41"/>
        <v>67.7539538512071</v>
      </c>
      <c r="K136" s="20">
        <f>H136/E136*100</f>
        <v>52.164474700656626</v>
      </c>
      <c r="L136" s="43">
        <f t="shared" si="46"/>
        <v>79.285714285714278</v>
      </c>
      <c r="M136" s="44"/>
    </row>
    <row r="137" spans="1:13" s="1" customFormat="1" ht="58.5" hidden="1" customHeight="1" x14ac:dyDescent="0.3">
      <c r="A137" s="31" t="s">
        <v>231</v>
      </c>
      <c r="B137" s="73" t="s">
        <v>232</v>
      </c>
      <c r="C137" s="15" t="s">
        <v>25</v>
      </c>
      <c r="D137" s="10">
        <v>1162200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32">
        <f t="shared" si="41"/>
        <v>0</v>
      </c>
      <c r="K137" s="20">
        <v>0</v>
      </c>
      <c r="L137" s="43">
        <v>0</v>
      </c>
      <c r="M137" s="44"/>
    </row>
    <row r="138" spans="1:13" s="2" customFormat="1" ht="69.75" hidden="1" customHeight="1" x14ac:dyDescent="0.3">
      <c r="A138" s="61" t="s">
        <v>185</v>
      </c>
      <c r="B138" s="104" t="s">
        <v>44</v>
      </c>
      <c r="C138" s="105"/>
      <c r="D138" s="62">
        <f t="shared" ref="D138:I138" si="51">SUM(D139:D140)</f>
        <v>35947245</v>
      </c>
      <c r="E138" s="62">
        <f t="shared" si="51"/>
        <v>35947245</v>
      </c>
      <c r="F138" s="62">
        <f t="shared" si="51"/>
        <v>0</v>
      </c>
      <c r="G138" s="62">
        <f t="shared" si="51"/>
        <v>28652154.77</v>
      </c>
      <c r="H138" s="62">
        <f t="shared" si="51"/>
        <v>28652154.77</v>
      </c>
      <c r="I138" s="62">
        <f t="shared" si="51"/>
        <v>0</v>
      </c>
      <c r="J138" s="14">
        <f t="shared" si="41"/>
        <v>79.706121484414169</v>
      </c>
      <c r="K138" s="21">
        <f>H138/E138*100</f>
        <v>79.706121484414169</v>
      </c>
      <c r="L138" s="42">
        <v>0</v>
      </c>
      <c r="M138" s="44"/>
    </row>
    <row r="139" spans="1:13" s="2" customFormat="1" ht="60" hidden="1" customHeight="1" x14ac:dyDescent="0.3">
      <c r="A139" s="31" t="s">
        <v>186</v>
      </c>
      <c r="B139" s="73" t="s">
        <v>46</v>
      </c>
      <c r="C139" s="15" t="s">
        <v>25</v>
      </c>
      <c r="D139" s="10">
        <f>E139+F139</f>
        <v>35161445</v>
      </c>
      <c r="E139" s="10">
        <v>35161445</v>
      </c>
      <c r="F139" s="10">
        <v>0</v>
      </c>
      <c r="G139" s="10">
        <f>H139+I139</f>
        <v>27871869.890000001</v>
      </c>
      <c r="H139" s="10">
        <v>27871869.890000001</v>
      </c>
      <c r="I139" s="10">
        <v>0</v>
      </c>
      <c r="J139" s="32">
        <f t="shared" si="41"/>
        <v>79.268272080399427</v>
      </c>
      <c r="K139" s="20">
        <f>H139/E139*100</f>
        <v>79.268272080399427</v>
      </c>
      <c r="L139" s="43">
        <v>0</v>
      </c>
      <c r="M139" s="44"/>
    </row>
    <row r="140" spans="1:13" s="2" customFormat="1" ht="34.5" hidden="1" customHeight="1" x14ac:dyDescent="0.3">
      <c r="A140" s="31" t="s">
        <v>187</v>
      </c>
      <c r="B140" s="73" t="s">
        <v>45</v>
      </c>
      <c r="C140" s="15" t="s">
        <v>4</v>
      </c>
      <c r="D140" s="10">
        <f>E140+F140</f>
        <v>785800</v>
      </c>
      <c r="E140" s="10">
        <v>785800</v>
      </c>
      <c r="F140" s="10">
        <v>0</v>
      </c>
      <c r="G140" s="10">
        <f>H140+I140</f>
        <v>780284.88</v>
      </c>
      <c r="H140" s="10">
        <v>780284.88</v>
      </c>
      <c r="I140" s="10">
        <v>0</v>
      </c>
      <c r="J140" s="32">
        <f t="shared" si="41"/>
        <v>99.298152201578006</v>
      </c>
      <c r="K140" s="20">
        <f>H140/E140*100</f>
        <v>99.298152201578006</v>
      </c>
      <c r="L140" s="43">
        <v>0</v>
      </c>
      <c r="M140" s="44"/>
    </row>
    <row r="141" spans="1:13" ht="28.5" hidden="1" customHeight="1" x14ac:dyDescent="0.3">
      <c r="A141" s="106" t="s">
        <v>225</v>
      </c>
      <c r="B141" s="107"/>
      <c r="C141" s="108"/>
      <c r="D141" s="22" t="e">
        <f>D138+D128+D125+D120+#REF!+#REF!+#REF!</f>
        <v>#REF!</v>
      </c>
      <c r="E141" s="22" t="e">
        <f>E138+E128+E125+E120+#REF!+#REF!+#REF!</f>
        <v>#REF!</v>
      </c>
      <c r="F141" s="22" t="e">
        <f>F138+F128+F125+F120+#REF!+#REF!+#REF!</f>
        <v>#REF!</v>
      </c>
      <c r="G141" s="22" t="e">
        <f>G138+G128+G125+G120+#REF!+#REF!+#REF!</f>
        <v>#REF!</v>
      </c>
      <c r="H141" s="22" t="e">
        <f>H138+H128+H125+H120+#REF!+#REF!+#REF!</f>
        <v>#REF!</v>
      </c>
      <c r="I141" s="22" t="e">
        <f>I138+I128+I125+I120+#REF!+#REF!+#REF!</f>
        <v>#REF!</v>
      </c>
      <c r="J141" s="14" t="e">
        <f t="shared" si="41"/>
        <v>#REF!</v>
      </c>
      <c r="K141" s="21" t="e">
        <f>H141/E141*100</f>
        <v>#REF!</v>
      </c>
      <c r="L141" s="42" t="e">
        <f>I141/F141*100</f>
        <v>#REF!</v>
      </c>
      <c r="M141" s="44"/>
    </row>
    <row r="142" spans="1:13" ht="118.5" hidden="1" customHeight="1" x14ac:dyDescent="0.3">
      <c r="A142" s="24" t="s">
        <v>226</v>
      </c>
      <c r="B142" s="102" t="s">
        <v>227</v>
      </c>
      <c r="C142" s="103"/>
      <c r="D142" s="22">
        <f t="shared" ref="D142:I142" si="52">SUM(D143:D144)</f>
        <v>540000</v>
      </c>
      <c r="E142" s="22">
        <f t="shared" si="52"/>
        <v>0</v>
      </c>
      <c r="F142" s="22">
        <f t="shared" si="52"/>
        <v>0</v>
      </c>
      <c r="G142" s="22">
        <f t="shared" si="52"/>
        <v>342792</v>
      </c>
      <c r="H142" s="22">
        <f t="shared" si="52"/>
        <v>0</v>
      </c>
      <c r="I142" s="22">
        <f t="shared" si="52"/>
        <v>0</v>
      </c>
      <c r="J142" s="14">
        <f t="shared" si="41"/>
        <v>63.480000000000004</v>
      </c>
      <c r="K142" s="21">
        <v>0</v>
      </c>
      <c r="L142" s="42">
        <v>0</v>
      </c>
      <c r="M142" s="44"/>
    </row>
    <row r="143" spans="1:13" s="28" customFormat="1" ht="37.5" hidden="1" x14ac:dyDescent="0.3">
      <c r="A143" s="23" t="s">
        <v>228</v>
      </c>
      <c r="B143" s="26" t="s">
        <v>30</v>
      </c>
      <c r="C143" s="27" t="s">
        <v>7</v>
      </c>
      <c r="D143" s="40">
        <v>180000</v>
      </c>
      <c r="E143" s="40">
        <v>0</v>
      </c>
      <c r="F143" s="40">
        <v>0</v>
      </c>
      <c r="G143" s="29">
        <v>162792</v>
      </c>
      <c r="H143" s="29">
        <v>0</v>
      </c>
      <c r="I143" s="29">
        <v>0</v>
      </c>
      <c r="J143" s="32">
        <f t="shared" si="41"/>
        <v>90.44</v>
      </c>
      <c r="K143" s="20">
        <v>0</v>
      </c>
      <c r="L143" s="43">
        <v>0</v>
      </c>
      <c r="M143" s="46"/>
    </row>
    <row r="144" spans="1:13" ht="37.5" hidden="1" x14ac:dyDescent="0.3">
      <c r="A144" s="75" t="s">
        <v>229</v>
      </c>
      <c r="B144" s="76" t="s">
        <v>31</v>
      </c>
      <c r="C144" s="77" t="s">
        <v>7</v>
      </c>
      <c r="D144" s="78">
        <v>360000</v>
      </c>
      <c r="E144" s="78">
        <v>0</v>
      </c>
      <c r="F144" s="78">
        <v>0</v>
      </c>
      <c r="G144" s="78">
        <v>180000</v>
      </c>
      <c r="H144" s="78">
        <v>0</v>
      </c>
      <c r="I144" s="78">
        <v>0</v>
      </c>
      <c r="J144" s="79">
        <f t="shared" si="41"/>
        <v>50</v>
      </c>
      <c r="K144" s="80">
        <v>0</v>
      </c>
      <c r="L144" s="81">
        <v>0</v>
      </c>
      <c r="M144" s="82"/>
    </row>
    <row r="145" spans="1:12" s="83" customFormat="1" ht="26.25" customHeight="1" x14ac:dyDescent="0.3">
      <c r="A145" s="125" t="s">
        <v>250</v>
      </c>
      <c r="B145" s="127" t="s">
        <v>248</v>
      </c>
      <c r="C145" s="84" t="s">
        <v>254</v>
      </c>
      <c r="D145" s="85">
        <f>E145+F145</f>
        <v>0</v>
      </c>
      <c r="E145" s="85">
        <v>0</v>
      </c>
      <c r="F145" s="85">
        <v>0</v>
      </c>
      <c r="G145" s="85">
        <f>H145+I145</f>
        <v>0</v>
      </c>
      <c r="H145" s="85">
        <v>0</v>
      </c>
      <c r="I145" s="85">
        <v>0</v>
      </c>
      <c r="J145" s="85">
        <v>0</v>
      </c>
      <c r="K145" s="85">
        <v>0</v>
      </c>
      <c r="L145" s="85">
        <v>0</v>
      </c>
    </row>
    <row r="146" spans="1:12" ht="36" customHeight="1" x14ac:dyDescent="0.3">
      <c r="A146" s="126"/>
      <c r="B146" s="128"/>
      <c r="C146" s="84" t="s">
        <v>4</v>
      </c>
      <c r="D146" s="85">
        <f>E146+F146</f>
        <v>0</v>
      </c>
      <c r="E146" s="85">
        <v>0</v>
      </c>
      <c r="F146" s="85">
        <v>0</v>
      </c>
      <c r="G146" s="85">
        <f>H146+I146</f>
        <v>0</v>
      </c>
      <c r="H146" s="85">
        <v>0</v>
      </c>
      <c r="I146" s="85">
        <v>0</v>
      </c>
      <c r="J146" s="85">
        <v>0</v>
      </c>
      <c r="K146" s="85">
        <v>0</v>
      </c>
      <c r="L146" s="85">
        <v>0</v>
      </c>
    </row>
    <row r="147" spans="1:12" x14ac:dyDescent="0.3">
      <c r="A147" s="6"/>
      <c r="B147" s="1"/>
      <c r="C147" s="1"/>
      <c r="D147" s="1"/>
      <c r="E147" s="1"/>
      <c r="F147" s="1"/>
    </row>
    <row r="148" spans="1:12" x14ac:dyDescent="0.3">
      <c r="A148" s="6"/>
      <c r="B148" s="1"/>
      <c r="C148" s="1"/>
      <c r="D148" s="1"/>
      <c r="E148" s="1"/>
      <c r="F148" s="1"/>
    </row>
    <row r="149" spans="1:12" x14ac:dyDescent="0.3">
      <c r="A149" s="6"/>
      <c r="B149" s="1"/>
      <c r="C149" s="1"/>
      <c r="D149" s="1"/>
      <c r="E149" s="1"/>
      <c r="F149" s="1"/>
    </row>
    <row r="150" spans="1:12" x14ac:dyDescent="0.3">
      <c r="A150" s="6"/>
      <c r="B150" s="1"/>
      <c r="C150" s="1"/>
      <c r="D150" s="1"/>
      <c r="E150" s="1"/>
      <c r="F150" s="1"/>
    </row>
    <row r="151" spans="1:12" x14ac:dyDescent="0.3">
      <c r="A151" s="6"/>
      <c r="B151" s="1"/>
      <c r="C151" s="1"/>
      <c r="D151" s="1"/>
      <c r="E151" s="1"/>
      <c r="F151" s="1"/>
    </row>
    <row r="152" spans="1:12" x14ac:dyDescent="0.3">
      <c r="A152" s="6"/>
      <c r="B152" s="1"/>
      <c r="C152" s="1"/>
      <c r="D152" s="1"/>
      <c r="E152" s="1"/>
      <c r="F152" s="1"/>
    </row>
    <row r="153" spans="1:12" x14ac:dyDescent="0.3">
      <c r="A153" s="6"/>
      <c r="B153" s="1"/>
      <c r="C153" s="1"/>
      <c r="D153" s="1"/>
      <c r="E153" s="1"/>
      <c r="F153" s="1"/>
    </row>
    <row r="154" spans="1:12" x14ac:dyDescent="0.3">
      <c r="A154" s="6"/>
      <c r="B154" s="1"/>
      <c r="C154" s="1"/>
      <c r="D154" s="1"/>
      <c r="E154" s="1"/>
      <c r="F154" s="1"/>
    </row>
    <row r="155" spans="1:12" x14ac:dyDescent="0.3">
      <c r="A155" s="6"/>
      <c r="B155" s="1"/>
      <c r="C155" s="1"/>
      <c r="D155" s="1"/>
      <c r="E155" s="1"/>
      <c r="F155" s="1"/>
    </row>
    <row r="156" spans="1:12" x14ac:dyDescent="0.3">
      <c r="A156" s="6"/>
      <c r="B156" s="1"/>
      <c r="C156" s="1"/>
      <c r="D156" s="1"/>
      <c r="E156" s="1"/>
      <c r="F156" s="1"/>
    </row>
    <row r="157" spans="1:12" x14ac:dyDescent="0.3">
      <c r="A157" s="6"/>
      <c r="B157" s="1"/>
      <c r="C157" s="1"/>
      <c r="D157" s="1"/>
      <c r="E157" s="1"/>
      <c r="F157" s="1"/>
    </row>
    <row r="158" spans="1:12" x14ac:dyDescent="0.3">
      <c r="A158" s="6"/>
      <c r="B158" s="1"/>
      <c r="C158" s="1"/>
      <c r="D158" s="1"/>
      <c r="E158" s="1"/>
      <c r="F158" s="1"/>
    </row>
    <row r="159" spans="1:12" x14ac:dyDescent="0.3">
      <c r="A159" s="6"/>
      <c r="B159" s="1"/>
      <c r="C159" s="1"/>
      <c r="D159" s="1"/>
      <c r="E159" s="1"/>
      <c r="F159" s="1"/>
    </row>
    <row r="160" spans="1:12" x14ac:dyDescent="0.3">
      <c r="A160" s="6"/>
      <c r="B160" s="1"/>
      <c r="C160" s="1"/>
      <c r="D160" s="1"/>
      <c r="E160" s="1"/>
      <c r="F160" s="1"/>
    </row>
    <row r="161" spans="1:6" x14ac:dyDescent="0.3">
      <c r="A161" s="6"/>
      <c r="B161" s="1"/>
      <c r="C161" s="1"/>
      <c r="D161" s="1"/>
      <c r="E161" s="1"/>
      <c r="F161" s="1"/>
    </row>
    <row r="162" spans="1:6" x14ac:dyDescent="0.3">
      <c r="A162" s="6"/>
      <c r="B162" s="1"/>
      <c r="C162" s="1"/>
      <c r="D162" s="1"/>
      <c r="E162" s="1"/>
      <c r="F162" s="1"/>
    </row>
    <row r="163" spans="1:6" x14ac:dyDescent="0.3">
      <c r="A163" s="6"/>
      <c r="B163" s="1"/>
      <c r="C163" s="1"/>
      <c r="D163" s="1"/>
      <c r="E163" s="1"/>
      <c r="F163" s="1"/>
    </row>
    <row r="164" spans="1:6" x14ac:dyDescent="0.3">
      <c r="A164" s="6"/>
      <c r="B164" s="1"/>
      <c r="C164" s="1"/>
      <c r="D164" s="1"/>
      <c r="E164" s="1"/>
      <c r="F164" s="1"/>
    </row>
    <row r="165" spans="1:6" x14ac:dyDescent="0.3">
      <c r="A165" s="6"/>
      <c r="B165" s="1"/>
      <c r="C165" s="1"/>
      <c r="D165" s="1"/>
      <c r="E165" s="1"/>
      <c r="F165" s="1"/>
    </row>
    <row r="166" spans="1:6" x14ac:dyDescent="0.3">
      <c r="A166" s="6"/>
      <c r="B166" s="1"/>
      <c r="C166" s="1"/>
      <c r="D166" s="1"/>
      <c r="E166" s="1"/>
      <c r="F166" s="1"/>
    </row>
    <row r="167" spans="1:6" x14ac:dyDescent="0.3">
      <c r="A167" s="6"/>
      <c r="B167" s="1"/>
      <c r="C167" s="1"/>
      <c r="D167" s="1"/>
      <c r="E167" s="1"/>
      <c r="F167" s="1"/>
    </row>
    <row r="168" spans="1:6" x14ac:dyDescent="0.3">
      <c r="A168" s="6"/>
      <c r="B168" s="1"/>
      <c r="C168" s="1"/>
      <c r="D168" s="1"/>
      <c r="E168" s="1"/>
      <c r="F168" s="1"/>
    </row>
    <row r="169" spans="1:6" x14ac:dyDescent="0.3">
      <c r="A169" s="6"/>
      <c r="B169" s="1"/>
      <c r="C169" s="1"/>
      <c r="D169" s="1"/>
      <c r="E169" s="1"/>
      <c r="F169" s="1"/>
    </row>
    <row r="170" spans="1:6" x14ac:dyDescent="0.3">
      <c r="A170" s="6"/>
      <c r="B170" s="1"/>
      <c r="C170" s="1"/>
      <c r="D170" s="1"/>
      <c r="E170" s="1"/>
      <c r="F170" s="1"/>
    </row>
    <row r="171" spans="1:6" x14ac:dyDescent="0.3">
      <c r="A171" s="6"/>
      <c r="B171" s="1"/>
      <c r="C171" s="1"/>
      <c r="D171" s="1"/>
      <c r="E171" s="1"/>
      <c r="F171" s="1"/>
    </row>
    <row r="172" spans="1:6" x14ac:dyDescent="0.3">
      <c r="A172" s="6"/>
      <c r="B172" s="1"/>
      <c r="C172" s="1"/>
      <c r="D172" s="1"/>
      <c r="E172" s="1"/>
      <c r="F172" s="1"/>
    </row>
    <row r="173" spans="1:6" x14ac:dyDescent="0.3">
      <c r="A173" s="6"/>
      <c r="B173" s="1"/>
      <c r="C173" s="1"/>
      <c r="D173" s="1"/>
      <c r="E173" s="1"/>
      <c r="F173" s="1"/>
    </row>
    <row r="174" spans="1:6" x14ac:dyDescent="0.3">
      <c r="A174" s="6"/>
      <c r="B174" s="1"/>
      <c r="C174" s="1"/>
      <c r="D174" s="1"/>
      <c r="E174" s="1"/>
      <c r="F174" s="1"/>
    </row>
    <row r="175" spans="1:6" x14ac:dyDescent="0.3">
      <c r="A175" s="6"/>
      <c r="B175" s="1"/>
      <c r="C175" s="1"/>
      <c r="D175" s="1"/>
      <c r="E175" s="1"/>
      <c r="F175" s="1"/>
    </row>
    <row r="176" spans="1:6" x14ac:dyDescent="0.3">
      <c r="A176" s="6"/>
      <c r="B176" s="1"/>
      <c r="C176" s="1"/>
      <c r="D176" s="1"/>
      <c r="E176" s="1"/>
      <c r="F176" s="1"/>
    </row>
    <row r="177" spans="1:6" x14ac:dyDescent="0.3">
      <c r="A177" s="6"/>
      <c r="B177" s="1"/>
      <c r="C177" s="1"/>
      <c r="D177" s="1"/>
      <c r="E177" s="1"/>
      <c r="F177" s="1"/>
    </row>
    <row r="178" spans="1:6" x14ac:dyDescent="0.3">
      <c r="A178" s="6"/>
      <c r="B178" s="1"/>
      <c r="C178" s="1"/>
      <c r="D178" s="1"/>
      <c r="E178" s="1"/>
      <c r="F178" s="1"/>
    </row>
    <row r="179" spans="1:6" x14ac:dyDescent="0.3">
      <c r="A179" s="6"/>
      <c r="B179" s="1"/>
      <c r="C179" s="1"/>
      <c r="D179" s="1"/>
      <c r="E179" s="1"/>
      <c r="F179" s="1"/>
    </row>
    <row r="180" spans="1:6" x14ac:dyDescent="0.3">
      <c r="A180" s="6"/>
      <c r="B180" s="1"/>
      <c r="C180" s="1"/>
      <c r="D180" s="1"/>
      <c r="E180" s="1"/>
      <c r="F180" s="1"/>
    </row>
    <row r="181" spans="1:6" x14ac:dyDescent="0.3">
      <c r="A181" s="6"/>
      <c r="B181" s="1"/>
      <c r="C181" s="1"/>
      <c r="D181" s="1"/>
      <c r="E181" s="1"/>
      <c r="F181" s="1"/>
    </row>
    <row r="182" spans="1:6" x14ac:dyDescent="0.3">
      <c r="A182" s="6"/>
      <c r="B182" s="1"/>
      <c r="C182" s="1"/>
      <c r="D182" s="1"/>
      <c r="E182" s="1"/>
      <c r="F182" s="1"/>
    </row>
    <row r="183" spans="1:6" x14ac:dyDescent="0.3">
      <c r="A183" s="6"/>
      <c r="B183" s="1"/>
      <c r="C183" s="1"/>
      <c r="D183" s="1"/>
      <c r="E183" s="1"/>
      <c r="F183" s="1"/>
    </row>
    <row r="184" spans="1:6" x14ac:dyDescent="0.3">
      <c r="A184" s="6"/>
      <c r="B184" s="1"/>
      <c r="C184" s="1"/>
      <c r="D184" s="1"/>
      <c r="E184" s="1"/>
      <c r="F184" s="1"/>
    </row>
    <row r="185" spans="1:6" x14ac:dyDescent="0.3">
      <c r="A185" s="6"/>
      <c r="B185" s="1"/>
      <c r="C185" s="1"/>
      <c r="D185" s="1"/>
      <c r="E185" s="1"/>
      <c r="F185" s="1"/>
    </row>
    <row r="186" spans="1:6" x14ac:dyDescent="0.3">
      <c r="A186" s="6"/>
      <c r="B186" s="1"/>
      <c r="C186" s="1"/>
      <c r="D186" s="1"/>
      <c r="E186" s="1"/>
      <c r="F186" s="1"/>
    </row>
    <row r="187" spans="1:6" x14ac:dyDescent="0.3">
      <c r="A187" s="6"/>
      <c r="B187" s="1"/>
      <c r="C187" s="1"/>
      <c r="D187" s="1"/>
      <c r="E187" s="1"/>
      <c r="F187" s="1"/>
    </row>
    <row r="188" spans="1:6" x14ac:dyDescent="0.3">
      <c r="A188" s="6"/>
      <c r="B188" s="1"/>
      <c r="C188" s="1"/>
      <c r="D188" s="1"/>
      <c r="E188" s="1"/>
      <c r="F188" s="1"/>
    </row>
    <row r="189" spans="1:6" x14ac:dyDescent="0.3">
      <c r="A189" s="6"/>
      <c r="B189" s="1"/>
      <c r="C189" s="1"/>
      <c r="D189" s="1"/>
      <c r="E189" s="1"/>
      <c r="F189" s="1"/>
    </row>
    <row r="190" spans="1:6" x14ac:dyDescent="0.3">
      <c r="A190" s="6"/>
      <c r="B190" s="1"/>
      <c r="C190" s="1"/>
      <c r="D190" s="1"/>
      <c r="E190" s="1"/>
      <c r="F190" s="1"/>
    </row>
    <row r="191" spans="1:6" x14ac:dyDescent="0.3">
      <c r="A191" s="6"/>
      <c r="B191" s="1"/>
      <c r="C191" s="1"/>
      <c r="D191" s="1"/>
      <c r="E191" s="1"/>
      <c r="F191" s="1"/>
    </row>
    <row r="192" spans="1:6" x14ac:dyDescent="0.3">
      <c r="A192" s="6"/>
      <c r="B192" s="1"/>
      <c r="C192" s="1"/>
      <c r="D192" s="1"/>
      <c r="E192" s="1"/>
      <c r="F192" s="1"/>
    </row>
    <row r="193" spans="1:6" x14ac:dyDescent="0.3">
      <c r="A193" s="6"/>
      <c r="B193" s="1"/>
      <c r="C193" s="1"/>
      <c r="D193" s="1"/>
      <c r="E193" s="1"/>
      <c r="F193" s="1"/>
    </row>
    <row r="194" spans="1:6" x14ac:dyDescent="0.3">
      <c r="A194" s="6"/>
      <c r="B194" s="1"/>
      <c r="C194" s="1"/>
      <c r="D194" s="1"/>
      <c r="E194" s="1"/>
      <c r="F194" s="1"/>
    </row>
    <row r="195" spans="1:6" x14ac:dyDescent="0.3">
      <c r="A195" s="6"/>
      <c r="B195" s="1"/>
      <c r="C195" s="1"/>
      <c r="D195" s="1"/>
      <c r="E195" s="1"/>
      <c r="F195" s="1"/>
    </row>
    <row r="196" spans="1:6" x14ac:dyDescent="0.3">
      <c r="A196" s="6"/>
      <c r="B196" s="1"/>
      <c r="C196" s="1"/>
      <c r="D196" s="1"/>
      <c r="E196" s="1"/>
      <c r="F196" s="1"/>
    </row>
    <row r="197" spans="1:6" x14ac:dyDescent="0.3">
      <c r="A197" s="6"/>
      <c r="B197" s="1"/>
      <c r="C197" s="1"/>
      <c r="D197" s="1"/>
      <c r="E197" s="1"/>
      <c r="F197" s="1"/>
    </row>
    <row r="198" spans="1:6" x14ac:dyDescent="0.3">
      <c r="A198" s="6"/>
      <c r="B198" s="1"/>
      <c r="C198" s="1"/>
      <c r="D198" s="1"/>
      <c r="E198" s="1"/>
      <c r="F198" s="1"/>
    </row>
    <row r="199" spans="1:6" x14ac:dyDescent="0.3">
      <c r="A199" s="6"/>
      <c r="B199" s="1"/>
      <c r="C199" s="1"/>
      <c r="D199" s="1"/>
      <c r="E199" s="1"/>
      <c r="F199" s="1"/>
    </row>
    <row r="200" spans="1:6" x14ac:dyDescent="0.3">
      <c r="A200" s="6"/>
      <c r="B200" s="1"/>
      <c r="C200" s="1"/>
      <c r="D200" s="1"/>
      <c r="E200" s="1"/>
      <c r="F200" s="1"/>
    </row>
    <row r="201" spans="1:6" x14ac:dyDescent="0.3">
      <c r="A201" s="6"/>
      <c r="B201" s="1"/>
      <c r="C201" s="1"/>
      <c r="D201" s="1"/>
      <c r="E201" s="1"/>
      <c r="F201" s="1"/>
    </row>
    <row r="202" spans="1:6" x14ac:dyDescent="0.3">
      <c r="A202" s="6"/>
      <c r="B202" s="1"/>
      <c r="C202" s="1"/>
      <c r="D202" s="1"/>
      <c r="E202" s="1"/>
      <c r="F202" s="1"/>
    </row>
    <row r="203" spans="1:6" x14ac:dyDescent="0.3">
      <c r="A203" s="6"/>
      <c r="B203" s="1"/>
      <c r="C203" s="1"/>
      <c r="D203" s="1"/>
      <c r="E203" s="1"/>
      <c r="F203" s="1"/>
    </row>
    <row r="204" spans="1:6" x14ac:dyDescent="0.3">
      <c r="A204" s="6"/>
      <c r="B204" s="1"/>
      <c r="C204" s="1"/>
      <c r="D204" s="1"/>
      <c r="E204" s="1"/>
      <c r="F204" s="1"/>
    </row>
    <row r="205" spans="1:6" x14ac:dyDescent="0.3">
      <c r="A205" s="6"/>
      <c r="B205" s="1"/>
      <c r="C205" s="1"/>
      <c r="D205" s="1"/>
      <c r="E205" s="1"/>
      <c r="F205" s="1"/>
    </row>
    <row r="206" spans="1:6" x14ac:dyDescent="0.3">
      <c r="A206" s="6"/>
      <c r="B206" s="1"/>
      <c r="C206" s="1"/>
      <c r="D206" s="1"/>
      <c r="E206" s="1"/>
      <c r="F206" s="1"/>
    </row>
    <row r="207" spans="1:6" x14ac:dyDescent="0.3">
      <c r="A207" s="6"/>
      <c r="B207" s="1"/>
      <c r="C207" s="1"/>
      <c r="D207" s="1"/>
      <c r="E207" s="1"/>
      <c r="F207" s="1"/>
    </row>
    <row r="208" spans="1:6" x14ac:dyDescent="0.3">
      <c r="A208" s="6"/>
      <c r="B208" s="1"/>
      <c r="C208" s="1"/>
      <c r="D208" s="1"/>
      <c r="E208" s="1"/>
      <c r="F208" s="1"/>
    </row>
    <row r="209" spans="1:6" x14ac:dyDescent="0.3">
      <c r="A209" s="6"/>
      <c r="B209" s="1"/>
      <c r="C209" s="1"/>
      <c r="D209" s="1"/>
      <c r="E209" s="1"/>
      <c r="F209" s="1"/>
    </row>
    <row r="210" spans="1:6" x14ac:dyDescent="0.3">
      <c r="A210" s="6"/>
      <c r="B210" s="1"/>
      <c r="C210" s="1"/>
      <c r="D210" s="1"/>
      <c r="E210" s="1"/>
      <c r="F210" s="1"/>
    </row>
    <row r="211" spans="1:6" x14ac:dyDescent="0.3">
      <c r="A211" s="6"/>
      <c r="B211" s="1"/>
      <c r="C211" s="1"/>
      <c r="D211" s="1"/>
      <c r="E211" s="1"/>
      <c r="F211" s="1"/>
    </row>
    <row r="212" spans="1:6" x14ac:dyDescent="0.3">
      <c r="A212" s="6"/>
      <c r="B212" s="1"/>
      <c r="C212" s="1"/>
      <c r="D212" s="1"/>
      <c r="E212" s="1"/>
      <c r="F212" s="1"/>
    </row>
    <row r="213" spans="1:6" x14ac:dyDescent="0.3">
      <c r="A213" s="6"/>
      <c r="B213" s="1"/>
      <c r="C213" s="1"/>
      <c r="D213" s="1"/>
      <c r="E213" s="1"/>
      <c r="F213" s="1"/>
    </row>
    <row r="214" spans="1:6" x14ac:dyDescent="0.3">
      <c r="A214" s="6"/>
      <c r="B214" s="1"/>
      <c r="C214" s="1"/>
      <c r="D214" s="1"/>
      <c r="E214" s="1"/>
      <c r="F214" s="1"/>
    </row>
    <row r="215" spans="1:6" x14ac:dyDescent="0.3">
      <c r="A215" s="6"/>
      <c r="B215" s="1"/>
      <c r="C215" s="1"/>
      <c r="D215" s="1"/>
      <c r="E215" s="1"/>
      <c r="F215" s="1"/>
    </row>
    <row r="216" spans="1:6" x14ac:dyDescent="0.3">
      <c r="A216" s="6"/>
      <c r="B216" s="1"/>
      <c r="C216" s="1"/>
      <c r="D216" s="1"/>
      <c r="E216" s="1"/>
      <c r="F216" s="1"/>
    </row>
    <row r="217" spans="1:6" x14ac:dyDescent="0.3">
      <c r="A217" s="6"/>
      <c r="B217" s="1"/>
      <c r="C217" s="1"/>
      <c r="D217" s="1"/>
      <c r="E217" s="1"/>
      <c r="F217" s="1"/>
    </row>
    <row r="218" spans="1:6" x14ac:dyDescent="0.3">
      <c r="A218" s="6"/>
      <c r="B218" s="1"/>
      <c r="C218" s="1"/>
      <c r="D218" s="1"/>
      <c r="E218" s="1"/>
      <c r="F218" s="1"/>
    </row>
    <row r="219" spans="1:6" x14ac:dyDescent="0.3">
      <c r="A219" s="6"/>
      <c r="B219" s="1"/>
      <c r="C219" s="1"/>
      <c r="D219" s="1"/>
      <c r="E219" s="1"/>
      <c r="F219" s="1"/>
    </row>
    <row r="220" spans="1:6" x14ac:dyDescent="0.3">
      <c r="A220" s="6"/>
      <c r="B220" s="1"/>
      <c r="C220" s="1"/>
      <c r="D220" s="1"/>
      <c r="E220" s="1"/>
      <c r="F220" s="1"/>
    </row>
    <row r="221" spans="1:6" x14ac:dyDescent="0.3">
      <c r="A221" s="6"/>
      <c r="B221" s="1"/>
      <c r="C221" s="1"/>
      <c r="D221" s="1"/>
      <c r="E221" s="1"/>
      <c r="F221" s="1"/>
    </row>
    <row r="222" spans="1:6" x14ac:dyDescent="0.3">
      <c r="A222" s="6"/>
      <c r="B222" s="1"/>
      <c r="C222" s="1"/>
      <c r="D222" s="1"/>
      <c r="E222" s="1"/>
      <c r="F222" s="1"/>
    </row>
    <row r="223" spans="1:6" x14ac:dyDescent="0.3">
      <c r="A223" s="6"/>
      <c r="B223" s="1"/>
      <c r="C223" s="1"/>
      <c r="D223" s="1"/>
      <c r="E223" s="1"/>
      <c r="F223" s="1"/>
    </row>
    <row r="224" spans="1:6" x14ac:dyDescent="0.3">
      <c r="A224" s="6"/>
      <c r="B224" s="1"/>
      <c r="C224" s="1"/>
      <c r="D224" s="1"/>
      <c r="E224" s="1"/>
      <c r="F224" s="1"/>
    </row>
    <row r="225" spans="1:6" x14ac:dyDescent="0.3">
      <c r="A225" s="6"/>
      <c r="B225" s="1"/>
      <c r="C225" s="1"/>
      <c r="D225" s="1"/>
      <c r="E225" s="1"/>
      <c r="F225" s="1"/>
    </row>
    <row r="226" spans="1:6" x14ac:dyDescent="0.3">
      <c r="A226" s="6"/>
      <c r="B226" s="1"/>
      <c r="C226" s="1"/>
      <c r="D226" s="1"/>
      <c r="E226" s="1"/>
      <c r="F226" s="1"/>
    </row>
    <row r="227" spans="1:6" x14ac:dyDescent="0.3">
      <c r="A227" s="6"/>
      <c r="B227" s="1"/>
      <c r="C227" s="1"/>
      <c r="D227" s="1"/>
      <c r="E227" s="1"/>
      <c r="F227" s="1"/>
    </row>
    <row r="228" spans="1:6" x14ac:dyDescent="0.3">
      <c r="A228" s="6"/>
      <c r="B228" s="1"/>
      <c r="C228" s="1"/>
      <c r="D228" s="1"/>
      <c r="E228" s="1"/>
      <c r="F228" s="1"/>
    </row>
    <row r="229" spans="1:6" x14ac:dyDescent="0.3">
      <c r="A229" s="6"/>
      <c r="B229" s="1"/>
      <c r="C229" s="1"/>
      <c r="D229" s="1"/>
      <c r="E229" s="1"/>
      <c r="F229" s="1"/>
    </row>
    <row r="230" spans="1:6" x14ac:dyDescent="0.3">
      <c r="A230" s="6"/>
      <c r="B230" s="1"/>
      <c r="C230" s="1"/>
      <c r="D230" s="1"/>
      <c r="E230" s="1"/>
      <c r="F230" s="1"/>
    </row>
    <row r="231" spans="1:6" x14ac:dyDescent="0.3">
      <c r="A231" s="6"/>
      <c r="B231" s="1"/>
      <c r="C231" s="1"/>
      <c r="D231" s="1"/>
      <c r="E231" s="1"/>
      <c r="F231" s="1"/>
    </row>
    <row r="232" spans="1:6" x14ac:dyDescent="0.3">
      <c r="A232" s="6"/>
      <c r="B232" s="1"/>
      <c r="C232" s="1"/>
      <c r="D232" s="1"/>
      <c r="E232" s="1"/>
      <c r="F232" s="1"/>
    </row>
    <row r="233" spans="1:6" x14ac:dyDescent="0.3">
      <c r="A233" s="6"/>
      <c r="B233" s="1"/>
      <c r="C233" s="1"/>
      <c r="D233" s="1"/>
      <c r="E233" s="1"/>
      <c r="F233" s="1"/>
    </row>
    <row r="234" spans="1:6" x14ac:dyDescent="0.3">
      <c r="A234" s="6"/>
      <c r="B234" s="1"/>
      <c r="C234" s="1"/>
      <c r="D234" s="1"/>
      <c r="E234" s="1"/>
      <c r="F234" s="1"/>
    </row>
    <row r="235" spans="1:6" x14ac:dyDescent="0.3">
      <c r="A235" s="6"/>
      <c r="B235" s="1"/>
      <c r="C235" s="1"/>
      <c r="D235" s="1"/>
      <c r="E235" s="1"/>
      <c r="F235" s="1"/>
    </row>
    <row r="236" spans="1:6" x14ac:dyDescent="0.3">
      <c r="A236" s="6"/>
      <c r="B236" s="1"/>
      <c r="C236" s="1"/>
      <c r="D236" s="1"/>
      <c r="E236" s="1"/>
      <c r="F236" s="1"/>
    </row>
    <row r="237" spans="1:6" x14ac:dyDescent="0.3">
      <c r="A237" s="6"/>
      <c r="B237" s="1"/>
      <c r="C237" s="1"/>
      <c r="D237" s="1"/>
      <c r="E237" s="1"/>
      <c r="F237" s="1"/>
    </row>
    <row r="238" spans="1:6" x14ac:dyDescent="0.3">
      <c r="A238" s="6"/>
      <c r="B238" s="1"/>
      <c r="C238" s="1"/>
      <c r="D238" s="1"/>
      <c r="E238" s="1"/>
      <c r="F238" s="1"/>
    </row>
    <row r="239" spans="1:6" x14ac:dyDescent="0.3">
      <c r="A239" s="6"/>
      <c r="B239" s="1"/>
      <c r="C239" s="1"/>
      <c r="D239" s="1"/>
      <c r="E239" s="1"/>
      <c r="F239" s="1"/>
    </row>
    <row r="240" spans="1:6" x14ac:dyDescent="0.3">
      <c r="A240" s="6"/>
      <c r="B240" s="1"/>
      <c r="C240" s="1"/>
      <c r="D240" s="1"/>
      <c r="E240" s="1"/>
      <c r="F240" s="1"/>
    </row>
    <row r="241" spans="1:6" x14ac:dyDescent="0.3">
      <c r="A241" s="6"/>
      <c r="B241" s="1"/>
      <c r="C241" s="1"/>
      <c r="D241" s="1"/>
      <c r="E241" s="1"/>
      <c r="F241" s="1"/>
    </row>
    <row r="242" spans="1:6" x14ac:dyDescent="0.3">
      <c r="A242" s="6"/>
      <c r="B242" s="1"/>
      <c r="C242" s="1"/>
      <c r="D242" s="1"/>
      <c r="E242" s="1"/>
      <c r="F242" s="1"/>
    </row>
    <row r="243" spans="1:6" x14ac:dyDescent="0.3">
      <c r="A243" s="6"/>
      <c r="B243" s="1"/>
      <c r="C243" s="1"/>
      <c r="D243" s="1"/>
      <c r="E243" s="1"/>
      <c r="F243" s="1"/>
    </row>
    <row r="244" spans="1:6" x14ac:dyDescent="0.3">
      <c r="A244" s="6"/>
      <c r="B244" s="1"/>
      <c r="C244" s="1"/>
      <c r="D244" s="1"/>
      <c r="E244" s="1"/>
      <c r="F244" s="1"/>
    </row>
    <row r="245" spans="1:6" x14ac:dyDescent="0.3">
      <c r="A245" s="6"/>
      <c r="B245" s="1"/>
      <c r="C245" s="1"/>
      <c r="D245" s="1"/>
      <c r="E245" s="1"/>
      <c r="F245" s="1"/>
    </row>
    <row r="246" spans="1:6" x14ac:dyDescent="0.3">
      <c r="A246" s="6"/>
      <c r="B246" s="1"/>
      <c r="C246" s="1"/>
      <c r="D246" s="1"/>
      <c r="E246" s="1"/>
      <c r="F246" s="1"/>
    </row>
    <row r="247" spans="1:6" x14ac:dyDescent="0.3">
      <c r="A247" s="6"/>
      <c r="B247" s="1"/>
      <c r="C247" s="1"/>
      <c r="D247" s="1"/>
      <c r="E247" s="1"/>
      <c r="F247" s="1"/>
    </row>
    <row r="248" spans="1:6" x14ac:dyDescent="0.3">
      <c r="A248" s="6"/>
      <c r="B248" s="1"/>
      <c r="C248" s="1"/>
      <c r="D248" s="1"/>
      <c r="E248" s="1"/>
      <c r="F248" s="1"/>
    </row>
    <row r="249" spans="1:6" x14ac:dyDescent="0.3">
      <c r="A249" s="6"/>
      <c r="B249" s="1"/>
      <c r="C249" s="1"/>
      <c r="D249" s="1"/>
      <c r="E249" s="1"/>
      <c r="F249" s="1"/>
    </row>
    <row r="250" spans="1:6" x14ac:dyDescent="0.3">
      <c r="A250" s="6"/>
      <c r="B250" s="1"/>
      <c r="C250" s="1"/>
      <c r="D250" s="1"/>
      <c r="E250" s="1"/>
      <c r="F250" s="1"/>
    </row>
    <row r="251" spans="1:6" x14ac:dyDescent="0.3">
      <c r="A251" s="6"/>
      <c r="B251" s="1"/>
      <c r="C251" s="1"/>
      <c r="D251" s="1"/>
      <c r="E251" s="1"/>
      <c r="F251" s="1"/>
    </row>
    <row r="252" spans="1:6" x14ac:dyDescent="0.3">
      <c r="A252" s="6"/>
      <c r="B252" s="1"/>
      <c r="C252" s="1"/>
      <c r="D252" s="1"/>
      <c r="E252" s="1"/>
      <c r="F252" s="1"/>
    </row>
    <row r="253" spans="1:6" x14ac:dyDescent="0.3">
      <c r="A253" s="6"/>
      <c r="B253" s="1"/>
      <c r="C253" s="1"/>
      <c r="D253" s="1"/>
      <c r="E253" s="1"/>
      <c r="F253" s="1"/>
    </row>
    <row r="254" spans="1:6" x14ac:dyDescent="0.3">
      <c r="A254" s="6"/>
      <c r="B254" s="1"/>
      <c r="C254" s="1"/>
      <c r="D254" s="1"/>
      <c r="E254" s="1"/>
      <c r="F254" s="1"/>
    </row>
    <row r="255" spans="1:6" x14ac:dyDescent="0.3">
      <c r="A255" s="6"/>
      <c r="B255" s="1"/>
      <c r="C255" s="1"/>
      <c r="D255" s="1"/>
      <c r="E255" s="1"/>
      <c r="F255" s="1"/>
    </row>
    <row r="256" spans="1:6" x14ac:dyDescent="0.3">
      <c r="A256" s="6"/>
      <c r="B256" s="1"/>
      <c r="C256" s="1"/>
      <c r="D256" s="1"/>
      <c r="E256" s="1"/>
      <c r="F256" s="1"/>
    </row>
    <row r="257" spans="1:6" x14ac:dyDescent="0.3">
      <c r="A257" s="6"/>
      <c r="B257" s="1"/>
      <c r="C257" s="1"/>
      <c r="D257" s="1"/>
      <c r="E257" s="1"/>
      <c r="F257" s="1"/>
    </row>
    <row r="258" spans="1:6" x14ac:dyDescent="0.3">
      <c r="A258" s="6"/>
      <c r="B258" s="1"/>
      <c r="C258" s="1"/>
      <c r="D258" s="1"/>
      <c r="E258" s="1"/>
      <c r="F258" s="1"/>
    </row>
    <row r="259" spans="1:6" x14ac:dyDescent="0.3">
      <c r="A259" s="6"/>
      <c r="B259" s="1"/>
      <c r="C259" s="1"/>
      <c r="D259" s="1"/>
      <c r="E259" s="1"/>
      <c r="F259" s="1"/>
    </row>
    <row r="260" spans="1:6" x14ac:dyDescent="0.3">
      <c r="A260" s="6"/>
      <c r="B260" s="1"/>
      <c r="C260" s="1"/>
      <c r="D260" s="1"/>
      <c r="E260" s="1"/>
      <c r="F260" s="1"/>
    </row>
    <row r="261" spans="1:6" x14ac:dyDescent="0.3">
      <c r="A261" s="6"/>
      <c r="B261" s="1"/>
      <c r="C261" s="1"/>
      <c r="D261" s="1"/>
      <c r="E261" s="1"/>
      <c r="F261" s="1"/>
    </row>
    <row r="262" spans="1:6" x14ac:dyDescent="0.3">
      <c r="A262" s="6"/>
      <c r="B262" s="1"/>
      <c r="C262" s="1"/>
      <c r="D262" s="1"/>
      <c r="E262" s="1"/>
      <c r="F262" s="1"/>
    </row>
    <row r="263" spans="1:6" x14ac:dyDescent="0.3">
      <c r="A263" s="6"/>
      <c r="B263" s="1"/>
      <c r="C263" s="1"/>
      <c r="D263" s="1"/>
      <c r="E263" s="1"/>
      <c r="F263" s="1"/>
    </row>
    <row r="264" spans="1:6" x14ac:dyDescent="0.3">
      <c r="A264" s="6"/>
      <c r="B264" s="1"/>
      <c r="C264" s="1"/>
      <c r="D264" s="1"/>
      <c r="E264" s="1"/>
      <c r="F264" s="1"/>
    </row>
    <row r="265" spans="1:6" x14ac:dyDescent="0.3">
      <c r="A265" s="6"/>
      <c r="B265" s="1"/>
      <c r="C265" s="1"/>
      <c r="D265" s="1"/>
      <c r="E265" s="1"/>
      <c r="F265" s="1"/>
    </row>
    <row r="266" spans="1:6" x14ac:dyDescent="0.3">
      <c r="A266" s="6"/>
      <c r="B266" s="1"/>
      <c r="C266" s="1"/>
      <c r="D266" s="1"/>
      <c r="E266" s="1"/>
      <c r="F266" s="1"/>
    </row>
    <row r="267" spans="1:6" x14ac:dyDescent="0.3">
      <c r="A267" s="6"/>
      <c r="B267" s="1"/>
      <c r="C267" s="1"/>
      <c r="D267" s="1"/>
      <c r="E267" s="1"/>
      <c r="F267" s="1"/>
    </row>
    <row r="268" spans="1:6" x14ac:dyDescent="0.3">
      <c r="A268" s="6"/>
      <c r="B268" s="1"/>
      <c r="C268" s="1"/>
      <c r="D268" s="1"/>
      <c r="E268" s="1"/>
      <c r="F268" s="1"/>
    </row>
    <row r="269" spans="1:6" x14ac:dyDescent="0.3">
      <c r="A269" s="6"/>
      <c r="B269" s="1"/>
      <c r="C269" s="1"/>
      <c r="D269" s="1"/>
      <c r="E269" s="1"/>
      <c r="F269" s="1"/>
    </row>
    <row r="270" spans="1:6" x14ac:dyDescent="0.3">
      <c r="A270" s="6"/>
      <c r="B270" s="1"/>
      <c r="C270" s="1"/>
      <c r="D270" s="1"/>
      <c r="E270" s="1"/>
      <c r="F270" s="1"/>
    </row>
    <row r="271" spans="1:6" x14ac:dyDescent="0.3">
      <c r="A271" s="6"/>
      <c r="B271" s="1"/>
      <c r="C271" s="1"/>
      <c r="D271" s="1"/>
      <c r="E271" s="1"/>
      <c r="F271" s="1"/>
    </row>
    <row r="272" spans="1:6" x14ac:dyDescent="0.3">
      <c r="A272" s="6"/>
      <c r="B272" s="1"/>
      <c r="C272" s="1"/>
      <c r="D272" s="1"/>
      <c r="E272" s="1"/>
      <c r="F272" s="1"/>
    </row>
    <row r="273" spans="1:6" x14ac:dyDescent="0.3">
      <c r="A273" s="6"/>
      <c r="B273" s="1"/>
      <c r="C273" s="1"/>
      <c r="D273" s="1"/>
      <c r="E273" s="1"/>
      <c r="F273" s="1"/>
    </row>
    <row r="274" spans="1:6" x14ac:dyDescent="0.3">
      <c r="A274" s="6"/>
      <c r="B274" s="1"/>
      <c r="C274" s="1"/>
      <c r="D274" s="1"/>
      <c r="E274" s="1"/>
      <c r="F274" s="1"/>
    </row>
    <row r="275" spans="1:6" x14ac:dyDescent="0.3">
      <c r="A275" s="6"/>
      <c r="B275" s="1"/>
      <c r="C275" s="1"/>
      <c r="D275" s="1"/>
      <c r="E275" s="1"/>
      <c r="F275" s="1"/>
    </row>
    <row r="276" spans="1:6" x14ac:dyDescent="0.3">
      <c r="A276" s="6"/>
      <c r="B276" s="1"/>
      <c r="C276" s="1"/>
      <c r="D276" s="1"/>
      <c r="E276" s="1"/>
      <c r="F276" s="1"/>
    </row>
    <row r="277" spans="1:6" x14ac:dyDescent="0.3">
      <c r="A277" s="6"/>
      <c r="B277" s="1"/>
      <c r="C277" s="1"/>
      <c r="D277" s="1"/>
      <c r="E277" s="1"/>
      <c r="F277" s="1"/>
    </row>
    <row r="278" spans="1:6" x14ac:dyDescent="0.3">
      <c r="A278" s="6"/>
      <c r="B278" s="1"/>
      <c r="C278" s="1"/>
      <c r="D278" s="1"/>
      <c r="E278" s="1"/>
      <c r="F278" s="1"/>
    </row>
    <row r="279" spans="1:6" x14ac:dyDescent="0.3">
      <c r="A279" s="6"/>
      <c r="B279" s="1"/>
      <c r="C279" s="1"/>
      <c r="D279" s="1"/>
      <c r="E279" s="1"/>
      <c r="F279" s="1"/>
    </row>
    <row r="280" spans="1:6" x14ac:dyDescent="0.3">
      <c r="A280" s="6"/>
      <c r="B280" s="1"/>
      <c r="C280" s="1"/>
      <c r="D280" s="1"/>
      <c r="E280" s="1"/>
      <c r="F280" s="1"/>
    </row>
    <row r="281" spans="1:6" x14ac:dyDescent="0.3">
      <c r="A281" s="6"/>
      <c r="B281" s="1"/>
      <c r="C281" s="1"/>
      <c r="D281" s="1"/>
      <c r="E281" s="1"/>
      <c r="F281" s="1"/>
    </row>
    <row r="282" spans="1:6" x14ac:dyDescent="0.3">
      <c r="A282" s="6"/>
      <c r="B282" s="1"/>
      <c r="C282" s="1"/>
      <c r="D282" s="1"/>
      <c r="E282" s="1"/>
      <c r="F282" s="1"/>
    </row>
    <row r="283" spans="1:6" x14ac:dyDescent="0.3">
      <c r="A283" s="6"/>
      <c r="B283" s="1"/>
      <c r="C283" s="1"/>
      <c r="D283" s="1"/>
      <c r="E283" s="1"/>
      <c r="F283" s="1"/>
    </row>
    <row r="284" spans="1:6" x14ac:dyDescent="0.3">
      <c r="A284" s="6"/>
      <c r="B284" s="1"/>
      <c r="C284" s="1"/>
      <c r="D284" s="1"/>
      <c r="E284" s="1"/>
      <c r="F284" s="1"/>
    </row>
    <row r="285" spans="1:6" x14ac:dyDescent="0.3">
      <c r="A285" s="6"/>
      <c r="B285" s="1"/>
      <c r="C285" s="1"/>
      <c r="D285" s="1"/>
      <c r="E285" s="1"/>
      <c r="F285" s="1"/>
    </row>
    <row r="286" spans="1:6" x14ac:dyDescent="0.3">
      <c r="A286" s="6"/>
      <c r="B286" s="1"/>
      <c r="C286" s="1"/>
      <c r="D286" s="1"/>
      <c r="E286" s="1"/>
      <c r="F286" s="1"/>
    </row>
    <row r="287" spans="1:6" x14ac:dyDescent="0.3">
      <c r="A287" s="6"/>
      <c r="B287" s="1"/>
      <c r="C287" s="1"/>
      <c r="D287" s="1"/>
      <c r="E287" s="1"/>
      <c r="F287" s="1"/>
    </row>
    <row r="288" spans="1:6" x14ac:dyDescent="0.3">
      <c r="A288" s="6"/>
      <c r="B288" s="1"/>
      <c r="C288" s="1"/>
      <c r="D288" s="1"/>
      <c r="E288" s="1"/>
      <c r="F288" s="1"/>
    </row>
    <row r="289" spans="1:6" x14ac:dyDescent="0.3">
      <c r="A289" s="6"/>
      <c r="B289" s="1"/>
      <c r="C289" s="1"/>
      <c r="D289" s="1"/>
      <c r="E289" s="1"/>
      <c r="F289" s="1"/>
    </row>
    <row r="290" spans="1:6" x14ac:dyDescent="0.3">
      <c r="A290" s="6"/>
      <c r="B290" s="1"/>
      <c r="C290" s="1"/>
      <c r="D290" s="1"/>
      <c r="E290" s="1"/>
      <c r="F290" s="1"/>
    </row>
    <row r="291" spans="1:6" x14ac:dyDescent="0.3">
      <c r="A291" s="6"/>
      <c r="B291" s="1"/>
      <c r="C291" s="1"/>
      <c r="D291" s="1"/>
      <c r="E291" s="1"/>
      <c r="F291" s="1"/>
    </row>
    <row r="292" spans="1:6" x14ac:dyDescent="0.3">
      <c r="A292" s="6"/>
      <c r="B292" s="1"/>
      <c r="C292" s="1"/>
      <c r="D292" s="1"/>
      <c r="E292" s="1"/>
      <c r="F292" s="1"/>
    </row>
    <row r="293" spans="1:6" x14ac:dyDescent="0.3">
      <c r="A293" s="6"/>
      <c r="B293" s="1"/>
      <c r="C293" s="1"/>
      <c r="D293" s="1"/>
      <c r="E293" s="1"/>
      <c r="F293" s="1"/>
    </row>
    <row r="294" spans="1:6" x14ac:dyDescent="0.3">
      <c r="A294" s="6"/>
      <c r="B294" s="1"/>
      <c r="C294" s="1"/>
      <c r="D294" s="1"/>
      <c r="E294" s="1"/>
      <c r="F294" s="1"/>
    </row>
    <row r="295" spans="1:6" x14ac:dyDescent="0.3">
      <c r="A295" s="6"/>
      <c r="B295" s="1"/>
      <c r="C295" s="1"/>
      <c r="D295" s="1"/>
      <c r="E295" s="1"/>
      <c r="F295" s="1"/>
    </row>
    <row r="296" spans="1:6" x14ac:dyDescent="0.3">
      <c r="A296" s="6"/>
      <c r="B296" s="1"/>
      <c r="C296" s="1"/>
      <c r="D296" s="1"/>
      <c r="E296" s="1"/>
      <c r="F296" s="1"/>
    </row>
    <row r="297" spans="1:6" x14ac:dyDescent="0.3">
      <c r="A297" s="6"/>
      <c r="B297" s="1"/>
      <c r="C297" s="1"/>
      <c r="D297" s="1"/>
      <c r="E297" s="1"/>
      <c r="F297" s="1"/>
    </row>
    <row r="298" spans="1:6" x14ac:dyDescent="0.3">
      <c r="A298" s="6"/>
      <c r="B298" s="1"/>
      <c r="C298" s="1"/>
      <c r="D298" s="1"/>
      <c r="E298" s="1"/>
      <c r="F298" s="1"/>
    </row>
    <row r="299" spans="1:6" x14ac:dyDescent="0.3">
      <c r="A299" s="6"/>
      <c r="B299" s="1"/>
      <c r="C299" s="1"/>
      <c r="D299" s="1"/>
      <c r="E299" s="1"/>
      <c r="F299" s="1"/>
    </row>
    <row r="300" spans="1:6" x14ac:dyDescent="0.3">
      <c r="A300" s="6"/>
      <c r="B300" s="1"/>
      <c r="C300" s="1"/>
      <c r="D300" s="1"/>
      <c r="E300" s="1"/>
      <c r="F300" s="1"/>
    </row>
    <row r="301" spans="1:6" x14ac:dyDescent="0.3">
      <c r="A301" s="6"/>
      <c r="B301" s="1"/>
      <c r="C301" s="1"/>
      <c r="D301" s="1"/>
      <c r="E301" s="1"/>
      <c r="F301" s="1"/>
    </row>
    <row r="302" spans="1:6" x14ac:dyDescent="0.3">
      <c r="A302" s="6"/>
      <c r="B302" s="1"/>
      <c r="C302" s="1"/>
      <c r="D302" s="1"/>
      <c r="E302" s="1"/>
      <c r="F302" s="1"/>
    </row>
    <row r="303" spans="1:6" x14ac:dyDescent="0.3">
      <c r="A303" s="6"/>
      <c r="B303" s="1"/>
      <c r="C303" s="1"/>
      <c r="D303" s="1"/>
      <c r="E303" s="1"/>
      <c r="F303" s="1"/>
    </row>
  </sheetData>
  <mergeCells count="31">
    <mergeCell ref="A145:A146"/>
    <mergeCell ref="B145:B146"/>
    <mergeCell ref="A1:L1"/>
    <mergeCell ref="A2:A3"/>
    <mergeCell ref="C2:C3"/>
    <mergeCell ref="D2:F2"/>
    <mergeCell ref="G2:I2"/>
    <mergeCell ref="J2:L2"/>
    <mergeCell ref="B142:C142"/>
    <mergeCell ref="B125:C125"/>
    <mergeCell ref="A79:A88"/>
    <mergeCell ref="B120:C120"/>
    <mergeCell ref="B138:C138"/>
    <mergeCell ref="A141:C141"/>
    <mergeCell ref="B128:C128"/>
    <mergeCell ref="A126:A127"/>
    <mergeCell ref="B126:B127"/>
    <mergeCell ref="A64:L64"/>
    <mergeCell ref="B65:C65"/>
    <mergeCell ref="A71:A77"/>
    <mergeCell ref="M2:M3"/>
    <mergeCell ref="B5:C5"/>
    <mergeCell ref="A26:J26"/>
    <mergeCell ref="B27:C27"/>
    <mergeCell ref="B8:B9"/>
    <mergeCell ref="B52:C52"/>
    <mergeCell ref="A34:J34"/>
    <mergeCell ref="B35:C35"/>
    <mergeCell ref="A40:A41"/>
    <mergeCell ref="B40:B41"/>
    <mergeCell ref="A51:L51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Лист1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Фомина Лариса Михайловна</cp:lastModifiedBy>
  <cp:lastPrinted>2019-11-14T12:12:25Z</cp:lastPrinted>
  <dcterms:created xsi:type="dcterms:W3CDTF">2012-05-22T08:33:39Z</dcterms:created>
  <dcterms:modified xsi:type="dcterms:W3CDTF">2021-06-16T10:23:59Z</dcterms:modified>
</cp:coreProperties>
</file>