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муниципальные!$A$1:$W$8</definedName>
  </definedNames>
  <calcPr calcId="162913"/>
</workbook>
</file>

<file path=xl/calcChain.xml><?xml version="1.0" encoding="utf-8"?>
<calcChain xmlns="http://schemas.openxmlformats.org/spreadsheetml/2006/main">
  <c r="W7" i="33" l="1"/>
  <c r="W8" i="33"/>
  <c r="S6" i="33" l="1"/>
  <c r="S7" i="33"/>
  <c r="S8" i="33"/>
  <c r="W6" i="33"/>
  <c r="I5" i="33" l="1"/>
  <c r="J5" i="33"/>
  <c r="K5" i="33"/>
  <c r="M5" i="33"/>
  <c r="N5" i="33"/>
  <c r="O5" i="33"/>
  <c r="E5" i="33"/>
  <c r="F5" i="33"/>
  <c r="G5" i="33"/>
  <c r="D7" i="33"/>
  <c r="D8" i="33"/>
  <c r="D6" i="33"/>
  <c r="H8" i="33"/>
  <c r="L8" i="33"/>
  <c r="T8" i="33" l="1"/>
  <c r="P8" i="33"/>
  <c r="S5" i="33"/>
  <c r="W5" i="33"/>
  <c r="D5" i="33"/>
  <c r="H7" i="33" l="1"/>
  <c r="H6" i="33"/>
  <c r="H5" i="33" l="1"/>
  <c r="L6" i="33" l="1"/>
  <c r="T6" i="33" l="1"/>
  <c r="P6" i="33"/>
  <c r="L7" i="33" l="1"/>
  <c r="T7" i="33" s="1"/>
  <c r="P7" i="33" l="1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<sst xmlns="http://schemas.openxmlformats.org/spreadsheetml/2006/main" count="173" uniqueCount="82">
  <si>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</si>
  <si>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</si>
  <si>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</si>
  <si>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</si>
  <si>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</si>
  <si>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</si>
  <si>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</si>
  <si>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</si>
  <si>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</si>
  <si>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</si>
  <si>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</si>
  <si>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</si>
  <si>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</si>
  <si>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</si>
  <si>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</si>
  <si>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</si>
  <si>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</si>
  <si>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</si>
  <si>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</si>
  <si>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</si>
  <si>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</si>
  <si>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</si>
  <si>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</si>
  <si>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</si>
  <si>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</si>
  <si>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</si>
  <si>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</si>
  <si>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</si>
  <si>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</si>
  <si>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</si>
  <si>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</si>
  <si>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</si>
  <si>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</si>
  <si>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</si>
  <si>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</si>
  <si>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</si>
  <si>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</si>
  <si>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</si>
  <si>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</si>
  <si>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</si>
  <si>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</si>
  <si>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</si>
  <si>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</si>
  <si>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</si>
  <si>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</si>
  <si>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</si>
  <si>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</si>
  <si>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</si>
  <si>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</si>
  <si>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</si>
  <si>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</si>
  <si>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</si>
  <si>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</si>
  <si>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</si>
  <si>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</si>
  <si>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</si>
  <si>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</si>
  <si>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</si>
  <si>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</si>
  <si>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</si>
  <si>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</si>
  <si>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</si>
  <si>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</si>
  <si>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</si>
  <si>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</si>
  <si>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</si>
  <si>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</si>
  <si>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</si>
  <si>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</si>
  <si>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</si>
  <si>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</si>
  <si>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</si>
  <si>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</si>
  <si>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</si>
  <si>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</si>
  <si>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</si>
  <si>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</si>
  <si>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</si>
  <si>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</si>
  <si>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% исполнения  к плану на 1 полугодие 2020 года</t>
  </si>
  <si>
    <t>ПЛАН на 9 месяцев 2020 года                                                                                                                                         (рублей)</t>
  </si>
  <si>
    <t>Освоение на 01.09.2020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</si>
</sst>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8" sqref="A8:B8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42578125" style="61" hidden="1" customWidth="1"/>
    <col min="5" max="5" width="22.85546875" style="61" hidden="1" customWidth="1"/>
    <col min="6" max="6" width="22.42578125" style="61" hidden="1" customWidth="1"/>
    <col min="7" max="7" width="31.42578125" style="61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1.140625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69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4" s="1" customFormat="1" ht="57" customHeight="1" x14ac:dyDescent="0.3">
      <c r="A2" s="75" t="s">
        <v>0</v>
      </c>
      <c r="B2" s="23" t="s">
        <v>1</v>
      </c>
      <c r="C2" s="76" t="s">
        <v>19</v>
      </c>
      <c r="D2" s="66" t="s">
        <v>80</v>
      </c>
      <c r="E2" s="67"/>
      <c r="F2" s="67"/>
      <c r="G2" s="68"/>
      <c r="H2" s="80" t="s">
        <v>77</v>
      </c>
      <c r="I2" s="81"/>
      <c r="J2" s="81"/>
      <c r="K2" s="82"/>
      <c r="L2" s="74" t="s">
        <v>81</v>
      </c>
      <c r="M2" s="74"/>
      <c r="N2" s="74"/>
      <c r="O2" s="74"/>
      <c r="P2" s="77" t="s">
        <v>76</v>
      </c>
      <c r="Q2" s="78"/>
      <c r="R2" s="78"/>
      <c r="S2" s="79"/>
      <c r="T2" s="71" t="s">
        <v>79</v>
      </c>
      <c r="U2" s="72"/>
      <c r="V2" s="72"/>
      <c r="W2" s="73"/>
      <c r="X2" s="84" t="s">
        <v>49</v>
      </c>
    </row>
    <row r="3" spans="1:24" s="1" customFormat="1" ht="37.5" customHeight="1" x14ac:dyDescent="0.3">
      <c r="A3" s="75"/>
      <c r="B3" s="65" t="s">
        <v>2</v>
      </c>
      <c r="C3" s="76"/>
      <c r="D3" s="58" t="s">
        <v>22</v>
      </c>
      <c r="E3" s="58" t="s">
        <v>23</v>
      </c>
      <c r="F3" s="58" t="s">
        <v>47</v>
      </c>
      <c r="G3" s="58" t="s">
        <v>24</v>
      </c>
      <c r="H3" s="65" t="s">
        <v>22</v>
      </c>
      <c r="I3" s="65" t="s">
        <v>23</v>
      </c>
      <c r="J3" s="65" t="s">
        <v>47</v>
      </c>
      <c r="K3" s="65" t="s">
        <v>24</v>
      </c>
      <c r="L3" s="57" t="s">
        <v>22</v>
      </c>
      <c r="M3" s="57" t="s">
        <v>23</v>
      </c>
      <c r="N3" s="57" t="s">
        <v>47</v>
      </c>
      <c r="O3" s="57" t="s">
        <v>24</v>
      </c>
      <c r="P3" s="57" t="s">
        <v>22</v>
      </c>
      <c r="Q3" s="57" t="s">
        <v>23</v>
      </c>
      <c r="R3" s="57" t="s">
        <v>47</v>
      </c>
      <c r="S3" s="57" t="s">
        <v>24</v>
      </c>
      <c r="T3" s="24" t="s">
        <v>22</v>
      </c>
      <c r="U3" s="24" t="s">
        <v>23</v>
      </c>
      <c r="V3" s="24" t="s">
        <v>47</v>
      </c>
      <c r="W3" s="24" t="s">
        <v>24</v>
      </c>
      <c r="X3" s="85"/>
    </row>
    <row r="4" spans="1:24" s="1" customFormat="1" x14ac:dyDescent="0.3">
      <c r="A4" s="64" t="s">
        <v>4</v>
      </c>
      <c r="B4" s="64" t="s">
        <v>15</v>
      </c>
      <c r="C4" s="64" t="s">
        <v>26</v>
      </c>
      <c r="D4" s="60"/>
      <c r="E4" s="60"/>
      <c r="F4" s="60"/>
      <c r="G4" s="60"/>
      <c r="H4" s="64" t="s">
        <v>28</v>
      </c>
      <c r="I4" s="64" t="s">
        <v>17</v>
      </c>
      <c r="J4" s="64" t="s">
        <v>29</v>
      </c>
      <c r="K4" s="64" t="s">
        <v>37</v>
      </c>
      <c r="L4" s="64" t="s">
        <v>18</v>
      </c>
      <c r="M4" s="64" t="s">
        <v>30</v>
      </c>
      <c r="N4" s="64" t="s">
        <v>31</v>
      </c>
      <c r="O4" s="64" t="s">
        <v>32</v>
      </c>
      <c r="P4" s="64" t="s">
        <v>70</v>
      </c>
      <c r="Q4" s="64" t="s">
        <v>71</v>
      </c>
      <c r="R4" s="64" t="s">
        <v>56</v>
      </c>
      <c r="S4" s="64" t="s">
        <v>72</v>
      </c>
      <c r="T4" s="64" t="s">
        <v>33</v>
      </c>
      <c r="U4" s="64" t="s">
        <v>34</v>
      </c>
      <c r="V4" s="64" t="s">
        <v>35</v>
      </c>
      <c r="W4" s="64" t="s">
        <v>36</v>
      </c>
      <c r="X4" s="54">
        <v>20</v>
      </c>
    </row>
    <row r="5" spans="1:24" s="1" customFormat="1" ht="63" customHeight="1" x14ac:dyDescent="0.3">
      <c r="A5" s="26" t="s">
        <v>4</v>
      </c>
      <c r="B5" s="83" t="s">
        <v>73</v>
      </c>
      <c r="C5" s="83"/>
      <c r="D5" s="27">
        <f t="shared" ref="D5:G5" si="0">D6+D7+D8</f>
        <v>3721690</v>
      </c>
      <c r="E5" s="27">
        <f t="shared" si="0"/>
        <v>0</v>
      </c>
      <c r="F5" s="27">
        <f t="shared" si="0"/>
        <v>0</v>
      </c>
      <c r="G5" s="27">
        <f t="shared" si="0"/>
        <v>3721690</v>
      </c>
      <c r="H5" s="27">
        <f>H6+H7+H8</f>
        <v>4608140</v>
      </c>
      <c r="I5" s="27">
        <f t="shared" ref="I5:O5" si="1">I6+I7+I8</f>
        <v>0</v>
      </c>
      <c r="J5" s="27">
        <f t="shared" si="1"/>
        <v>0</v>
      </c>
      <c r="K5" s="27">
        <f t="shared" si="1"/>
        <v>4608140</v>
      </c>
      <c r="L5" s="27">
        <f t="shared" si="1"/>
        <v>3196603.3899999997</v>
      </c>
      <c r="M5" s="27">
        <f t="shared" si="1"/>
        <v>0</v>
      </c>
      <c r="N5" s="27">
        <f t="shared" si="1"/>
        <v>0</v>
      </c>
      <c r="O5" s="27">
        <f t="shared" si="1"/>
        <v>3196603.3899999997</v>
      </c>
      <c r="P5" s="51">
        <f t="shared" ref="P5:P8" si="2">L5/H5*100</f>
        <v>69.368625736197245</v>
      </c>
      <c r="Q5" s="51"/>
      <c r="R5" s="51"/>
      <c r="S5" s="51">
        <f t="shared" ref="S5:S8" si="3">O5/K5*100</f>
        <v>69.368625736197245</v>
      </c>
      <c r="T5" s="21">
        <f t="shared" ref="T5:T8" si="4">L5/D5*100</f>
        <v>85.891178201301017</v>
      </c>
      <c r="U5" s="21"/>
      <c r="V5" s="21"/>
      <c r="W5" s="21">
        <f t="shared" ref="W5:W8" si="5">O5/G5*100</f>
        <v>85.891178201301017</v>
      </c>
      <c r="X5" s="25"/>
    </row>
    <row r="6" spans="1:24" s="1" customFormat="1" ht="141" customHeight="1" x14ac:dyDescent="0.3">
      <c r="A6" s="62" t="s">
        <v>5</v>
      </c>
      <c r="B6" s="63" t="s">
        <v>74</v>
      </c>
      <c r="C6" s="52" t="s">
        <v>3</v>
      </c>
      <c r="D6" s="60">
        <f>SUM(E6:G6)</f>
        <v>769750</v>
      </c>
      <c r="E6" s="60">
        <v>0</v>
      </c>
      <c r="F6" s="60">
        <v>0</v>
      </c>
      <c r="G6" s="60">
        <v>769750</v>
      </c>
      <c r="H6" s="59">
        <f>SUM(I6:K6)</f>
        <v>1464200</v>
      </c>
      <c r="I6" s="59">
        <v>0</v>
      </c>
      <c r="J6" s="59">
        <v>0</v>
      </c>
      <c r="K6" s="59">
        <v>1464200</v>
      </c>
      <c r="L6" s="20">
        <f>M6+O6</f>
        <v>1096603.3899999999</v>
      </c>
      <c r="M6" s="59">
        <v>0</v>
      </c>
      <c r="N6" s="59">
        <v>0</v>
      </c>
      <c r="O6" s="59">
        <v>1096603.3899999999</v>
      </c>
      <c r="P6" s="51">
        <f t="shared" si="2"/>
        <v>74.894371670536813</v>
      </c>
      <c r="Q6" s="51"/>
      <c r="R6" s="51"/>
      <c r="S6" s="51">
        <f t="shared" si="3"/>
        <v>74.894371670536813</v>
      </c>
      <c r="T6" s="21">
        <f t="shared" si="4"/>
        <v>142.46227866190318</v>
      </c>
      <c r="U6" s="21"/>
      <c r="V6" s="21"/>
      <c r="W6" s="21">
        <f t="shared" si="5"/>
        <v>142.46227866190318</v>
      </c>
      <c r="X6" s="25"/>
    </row>
    <row r="7" spans="1:24" s="1" customFormat="1" ht="123" customHeight="1" x14ac:dyDescent="0.3">
      <c r="A7" s="62" t="s">
        <v>6</v>
      </c>
      <c r="B7" s="53" t="s">
        <v>75</v>
      </c>
      <c r="C7" s="19" t="s">
        <v>14</v>
      </c>
      <c r="D7" s="60">
        <f t="shared" ref="D7:D8" si="6">SUM(E7:G7)</f>
        <v>2950000</v>
      </c>
      <c r="E7" s="55">
        <v>0</v>
      </c>
      <c r="F7" s="55">
        <v>0</v>
      </c>
      <c r="G7" s="55">
        <v>2950000</v>
      </c>
      <c r="H7" s="59">
        <f>SUM(I7:K7)</f>
        <v>2950000</v>
      </c>
      <c r="I7" s="20">
        <v>0</v>
      </c>
      <c r="J7" s="20">
        <v>0</v>
      </c>
      <c r="K7" s="20">
        <v>2950000</v>
      </c>
      <c r="L7" s="20">
        <f>M7+O7</f>
        <v>2100000</v>
      </c>
      <c r="M7" s="20">
        <v>0</v>
      </c>
      <c r="N7" s="20">
        <v>0</v>
      </c>
      <c r="O7" s="20">
        <v>2100000</v>
      </c>
      <c r="P7" s="51">
        <f t="shared" si="2"/>
        <v>71.186440677966104</v>
      </c>
      <c r="Q7" s="51"/>
      <c r="R7" s="51"/>
      <c r="S7" s="51">
        <f t="shared" si="3"/>
        <v>71.186440677966104</v>
      </c>
      <c r="T7" s="21">
        <f t="shared" si="4"/>
        <v>71.186440677966104</v>
      </c>
      <c r="U7" s="21"/>
      <c r="V7" s="21"/>
      <c r="W7" s="21">
        <f t="shared" si="5"/>
        <v>71.186440677966104</v>
      </c>
      <c r="X7" s="50"/>
    </row>
    <row r="8" spans="1:24" s="1" customFormat="1" ht="79.5" customHeight="1" x14ac:dyDescent="0.3">
      <c r="A8" s="56" t="s">
        <v>7</v>
      </c>
      <c r="B8" s="111" t="s">
        <v>78</v>
      </c>
      <c r="C8" s="19" t="s">
        <v>14</v>
      </c>
      <c r="D8" s="60">
        <f t="shared" si="6"/>
        <v>1940</v>
      </c>
      <c r="E8" s="55">
        <v>0</v>
      </c>
      <c r="F8" s="55">
        <v>0</v>
      </c>
      <c r="G8" s="55">
        <v>1940</v>
      </c>
      <c r="H8" s="59">
        <f>SUM(I8:K8)</f>
        <v>193940</v>
      </c>
      <c r="I8" s="20">
        <v>0</v>
      </c>
      <c r="J8" s="20">
        <v>0</v>
      </c>
      <c r="K8" s="20">
        <v>193940</v>
      </c>
      <c r="L8" s="20">
        <f>M8+O8</f>
        <v>0</v>
      </c>
      <c r="M8" s="20">
        <v>0</v>
      </c>
      <c r="N8" s="20">
        <v>0</v>
      </c>
      <c r="O8" s="20">
        <v>0</v>
      </c>
      <c r="P8" s="51">
        <f t="shared" si="2"/>
        <v>0</v>
      </c>
      <c r="Q8" s="51"/>
      <c r="R8" s="51"/>
      <c r="S8" s="51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50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19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7"/>
      <c r="N3" s="9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1" t="s">
        <v>1</v>
      </c>
      <c r="C1" s="106" t="s">
        <v>19</v>
      </c>
      <c r="D1" s="107" t="s">
        <v>57</v>
      </c>
      <c r="E1" s="107"/>
      <c r="F1" s="107"/>
      <c r="G1" s="107"/>
      <c r="H1" s="107" t="s">
        <v>58</v>
      </c>
      <c r="I1" s="107"/>
      <c r="J1" s="107"/>
      <c r="K1" s="107"/>
      <c r="L1" s="108" t="s">
        <v>68</v>
      </c>
      <c r="M1" s="109"/>
      <c r="N1" s="109"/>
      <c r="O1" s="110"/>
      <c r="P1" s="102" t="s">
        <v>59</v>
      </c>
      <c r="Q1" s="102"/>
      <c r="R1" s="102"/>
      <c r="S1" s="102"/>
      <c r="T1" s="102" t="s">
        <v>60</v>
      </c>
      <c r="U1" s="103"/>
      <c r="V1" s="103"/>
      <c r="W1" s="103"/>
    </row>
    <row r="2" spans="1:23" ht="22.5" x14ac:dyDescent="0.25">
      <c r="A2" s="105"/>
      <c r="B2" s="31" t="s">
        <v>2</v>
      </c>
      <c r="C2" s="106"/>
      <c r="D2" s="32" t="s">
        <v>22</v>
      </c>
      <c r="E2" s="32" t="s">
        <v>23</v>
      </c>
      <c r="F2" s="32" t="s">
        <v>47</v>
      </c>
      <c r="G2" s="32" t="s">
        <v>24</v>
      </c>
      <c r="H2" s="32" t="s">
        <v>22</v>
      </c>
      <c r="I2" s="32" t="s">
        <v>23</v>
      </c>
      <c r="J2" s="32" t="s">
        <v>47</v>
      </c>
      <c r="K2" s="32" t="s">
        <v>24</v>
      </c>
      <c r="L2" s="32" t="s">
        <v>22</v>
      </c>
      <c r="M2" s="32" t="s">
        <v>23</v>
      </c>
      <c r="N2" s="32" t="s">
        <v>47</v>
      </c>
      <c r="O2" s="32" t="s">
        <v>24</v>
      </c>
      <c r="P2" s="32" t="s">
        <v>22</v>
      </c>
      <c r="Q2" s="32" t="s">
        <v>23</v>
      </c>
      <c r="R2" s="32" t="s">
        <v>47</v>
      </c>
      <c r="S2" s="32" t="s">
        <v>24</v>
      </c>
      <c r="T2" s="32" t="s">
        <v>22</v>
      </c>
      <c r="U2" s="33" t="s">
        <v>23</v>
      </c>
      <c r="V2" s="32" t="s">
        <v>47</v>
      </c>
      <c r="W2" s="32" t="s">
        <v>24</v>
      </c>
    </row>
    <row r="3" spans="1:23" x14ac:dyDescent="0.25">
      <c r="A3" s="29" t="s">
        <v>4</v>
      </c>
      <c r="B3" s="29" t="s">
        <v>15</v>
      </c>
      <c r="C3" s="29" t="s">
        <v>26</v>
      </c>
      <c r="D3" s="29" t="s">
        <v>28</v>
      </c>
      <c r="E3" s="29" t="s">
        <v>17</v>
      </c>
      <c r="F3" s="29" t="s">
        <v>29</v>
      </c>
      <c r="G3" s="29" t="s">
        <v>29</v>
      </c>
      <c r="H3" s="29" t="s">
        <v>37</v>
      </c>
      <c r="I3" s="29" t="s">
        <v>30</v>
      </c>
      <c r="J3" s="29" t="s">
        <v>31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18</v>
      </c>
      <c r="Q3" s="29" t="s">
        <v>30</v>
      </c>
      <c r="R3" s="29" t="s">
        <v>56</v>
      </c>
      <c r="S3" s="29" t="s">
        <v>31</v>
      </c>
      <c r="T3" s="29" t="s">
        <v>32</v>
      </c>
      <c r="U3" s="29" t="s">
        <v>61</v>
      </c>
      <c r="V3" s="29" t="s">
        <v>50</v>
      </c>
      <c r="W3" s="29" t="s">
        <v>55</v>
      </c>
    </row>
    <row r="4" spans="1:23" x14ac:dyDescent="0.25">
      <c r="A4" s="104" t="s">
        <v>25</v>
      </c>
      <c r="B4" s="104"/>
      <c r="C4" s="10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86" t="s">
        <v>10</v>
      </c>
      <c r="C5" s="8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48</v>
      </c>
      <c r="C6" s="6" t="s">
        <v>54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15</v>
      </c>
      <c r="B7" s="86" t="s">
        <v>62</v>
      </c>
      <c r="C7" s="8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63</v>
      </c>
      <c r="C8" s="6" t="s">
        <v>54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64</v>
      </c>
      <c r="C9" s="6" t="s">
        <v>54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26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65</v>
      </c>
      <c r="B11" s="39" t="s">
        <v>66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26</v>
      </c>
      <c r="B12" s="86" t="s">
        <v>12</v>
      </c>
      <c r="C12" s="8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27</v>
      </c>
      <c r="B13" s="43" t="s">
        <v>16</v>
      </c>
      <c r="C13" s="6" t="s">
        <v>54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18</v>
      </c>
      <c r="B14" s="98" t="s">
        <v>13</v>
      </c>
      <c r="C14" s="9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96" t="s">
        <v>20</v>
      </c>
      <c r="B15" s="39" t="s">
        <v>67</v>
      </c>
      <c r="C15" s="6" t="s">
        <v>54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0"/>
      <c r="B16" s="39" t="s">
        <v>51</v>
      </c>
      <c r="C16" s="6" t="s">
        <v>54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0"/>
      <c r="B17" s="39" t="s">
        <v>52</v>
      </c>
      <c r="C17" s="6" t="s">
        <v>54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1"/>
      <c r="B18" s="39" t="s">
        <v>53</v>
      </c>
      <c r="C18" s="6" t="s">
        <v>54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2021-06-18T06:16:48Z</dcterms:modified>
</cp:coreProperties>
</file>