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ocэпп\ОСВОЕНИЕ ПРОГРАММ\2021\01.06.2021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муниципальные!$A$1:$V$24</definedName>
  </definedNames>
  <calcPr calcId="162913"/>
</workbook>
</file>

<file path=xl/calcChain.xml><?xml version="1.0" encoding="utf-8"?>
<calcChain xmlns="http://schemas.openxmlformats.org/spreadsheetml/2006/main">
  <c r="V7" i="33" l="1"/>
  <c r="V8" i="33"/>
  <c r="T13" i="33"/>
  <c r="U13" i="33"/>
  <c r="V13" i="33"/>
  <c r="T15" i="33"/>
  <c r="V15" i="33"/>
  <c r="T16" i="33"/>
  <c r="V16" i="33"/>
  <c r="T17" i="33"/>
  <c r="V17" i="33"/>
  <c r="T19" i="33"/>
  <c r="V23" i="33"/>
  <c r="V24" i="33"/>
  <c r="R7" i="33"/>
  <c r="R8" i="33"/>
  <c r="R9" i="33"/>
  <c r="Q10" i="33"/>
  <c r="R11" i="33"/>
  <c r="P13" i="33"/>
  <c r="Q13" i="33"/>
  <c r="R13" i="33"/>
  <c r="P14" i="33"/>
  <c r="P15" i="33"/>
  <c r="R15" i="33"/>
  <c r="P16" i="33"/>
  <c r="R16" i="33"/>
  <c r="P17" i="33"/>
  <c r="R17" i="33"/>
  <c r="Q18" i="33"/>
  <c r="P19" i="33"/>
  <c r="P21" i="33"/>
  <c r="R21" i="33"/>
  <c r="R23" i="33"/>
  <c r="R24" i="33"/>
  <c r="K16" i="33" l="1"/>
  <c r="N6" i="33" l="1"/>
  <c r="M6" i="33"/>
  <c r="L6" i="33"/>
  <c r="J6" i="33"/>
  <c r="I6" i="33"/>
  <c r="H6" i="33"/>
  <c r="F6" i="33"/>
  <c r="E6" i="33"/>
  <c r="D6" i="33"/>
  <c r="K11" i="33"/>
  <c r="G11" i="33"/>
  <c r="C11" i="33"/>
  <c r="Q6" i="33" l="1"/>
  <c r="V6" i="33"/>
  <c r="R6" i="33"/>
  <c r="O11" i="33"/>
  <c r="C24" i="33"/>
  <c r="C23" i="33"/>
  <c r="G23" i="33"/>
  <c r="K23" i="33"/>
  <c r="C21" i="33"/>
  <c r="G21" i="33"/>
  <c r="K21" i="33"/>
  <c r="K18" i="33"/>
  <c r="C17" i="33"/>
  <c r="C13" i="33"/>
  <c r="K13" i="33"/>
  <c r="K10" i="33"/>
  <c r="K9" i="33"/>
  <c r="C9" i="33"/>
  <c r="K7" i="33"/>
  <c r="O21" i="33" l="1"/>
  <c r="S23" i="33"/>
  <c r="O23" i="33"/>
  <c r="D20" i="33" l="1"/>
  <c r="E20" i="33"/>
  <c r="F20" i="33"/>
  <c r="H20" i="33"/>
  <c r="I20" i="33"/>
  <c r="J20" i="33"/>
  <c r="L20" i="33"/>
  <c r="M20" i="33"/>
  <c r="N20" i="33"/>
  <c r="R20" i="33" l="1"/>
  <c r="P20" i="33"/>
  <c r="D22" i="33" l="1"/>
  <c r="E22" i="33"/>
  <c r="F22" i="33"/>
  <c r="C14" i="33"/>
  <c r="C15" i="33"/>
  <c r="C16" i="33"/>
  <c r="S16" i="33" s="1"/>
  <c r="C18" i="33"/>
  <c r="C19" i="33"/>
  <c r="D12" i="33"/>
  <c r="E12" i="33"/>
  <c r="F12" i="33"/>
  <c r="C8" i="33"/>
  <c r="C10" i="33"/>
  <c r="C7" i="33"/>
  <c r="S7" i="33" s="1"/>
  <c r="C6" i="33" l="1"/>
  <c r="C22" i="33"/>
  <c r="E5" i="33"/>
  <c r="C20" i="33"/>
  <c r="F5" i="33"/>
  <c r="D5" i="33"/>
  <c r="C12" i="33"/>
  <c r="C5" i="33" l="1"/>
  <c r="G24" i="33" l="1"/>
  <c r="H22" i="33"/>
  <c r="I22" i="33"/>
  <c r="J22" i="33"/>
  <c r="G20" i="33"/>
  <c r="H12" i="33"/>
  <c r="I12" i="33"/>
  <c r="J12" i="33"/>
  <c r="G14" i="33"/>
  <c r="G15" i="33"/>
  <c r="G16" i="33"/>
  <c r="O16" i="33" s="1"/>
  <c r="G17" i="33"/>
  <c r="G18" i="33"/>
  <c r="O18" i="33" s="1"/>
  <c r="G19" i="33"/>
  <c r="G13" i="33"/>
  <c r="G8" i="33"/>
  <c r="G9" i="33"/>
  <c r="O9" i="33" s="1"/>
  <c r="G10" i="33"/>
  <c r="G7" i="33"/>
  <c r="O7" i="33" s="1"/>
  <c r="G6" i="33" l="1"/>
  <c r="J5" i="33"/>
  <c r="H5" i="33"/>
  <c r="G22" i="33"/>
  <c r="I5" i="33"/>
  <c r="G12" i="33"/>
  <c r="G5" i="33" l="1"/>
  <c r="L12" i="33" l="1"/>
  <c r="M12" i="33"/>
  <c r="N12" i="33"/>
  <c r="L22" i="33"/>
  <c r="M22" i="33"/>
  <c r="N22" i="33"/>
  <c r="V12" i="33" l="1"/>
  <c r="R12" i="33"/>
  <c r="T12" i="33"/>
  <c r="P12" i="33"/>
  <c r="R22" i="33"/>
  <c r="V22" i="33"/>
  <c r="Q12" i="33"/>
  <c r="U12" i="33"/>
  <c r="N5" i="33"/>
  <c r="L5" i="33"/>
  <c r="M5" i="33"/>
  <c r="Q5" i="33" l="1"/>
  <c r="U5" i="33"/>
  <c r="T5" i="33"/>
  <c r="P5" i="33"/>
  <c r="V5" i="33"/>
  <c r="R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K14" i="33" l="1"/>
  <c r="O14" i="33" s="1"/>
  <c r="O10" i="33" l="1"/>
  <c r="K24" i="33" l="1"/>
  <c r="K15" i="33"/>
  <c r="K17" i="33"/>
  <c r="K19" i="33"/>
  <c r="S19" i="33" l="1"/>
  <c r="O19" i="33"/>
  <c r="S15" i="33"/>
  <c r="O15" i="33"/>
  <c r="S17" i="33"/>
  <c r="O17" i="33"/>
  <c r="S24" i="33"/>
  <c r="O24" i="33"/>
  <c r="O13" i="33"/>
  <c r="S13" i="33"/>
  <c r="K22" i="33"/>
  <c r="K12" i="33"/>
  <c r="S12" i="33" l="1"/>
  <c r="O12" i="33"/>
  <c r="S22" i="33"/>
  <c r="O22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8" i="33" l="1"/>
  <c r="K6" i="33" l="1"/>
  <c r="O8" i="33"/>
  <c r="S8" i="33"/>
  <c r="K20" i="33"/>
  <c r="S6" i="33" l="1"/>
  <c r="O6" i="33"/>
  <c r="O20" i="33"/>
  <c r="K5" i="33"/>
  <c r="S5" i="33" l="1"/>
  <c r="O5" i="33"/>
</calcChain>
</file>

<file path=xl/sharedStrings.xml><?xml version="1.0" encoding="utf-8"?>
<sst xmlns="http://schemas.openxmlformats.org/spreadsheetml/2006/main" count="193" uniqueCount="95">
  <si>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</si>
  <si>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</si>
  <si>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</si>
  <si>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</si>
  <si>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</si>
  <si>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</si>
  <si>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</si>
  <si>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</si>
  <si>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</si>
  <si>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</si>
  <si>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</si>
  <si>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</si>
  <si>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</si>
  <si>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</si>
  <si>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</si>
  <si>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</si>
  <si>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</si>
  <si>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</si>
  <si>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</si>
  <si>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</si>
  <si>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</si>
  <si>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</si>
  <si>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</si>
  <si>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</si>
  <si>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</si>
  <si>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</si>
  <si>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</si>
  <si>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</si>
  <si>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</si>
  <si>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</si>
  <si>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</si>
  <si>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</si>
  <si>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</si>
  <si>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</si>
  <si>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</si>
  <si>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</si>
  <si>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</si>
  <si>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</si>
  <si>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</si>
  <si>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</si>
  <si>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</si>
  <si>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</si>
  <si>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</si>
  <si>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</si>
  <si>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</si>
  <si>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</si>
  <si>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</si>
  <si>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</si>
  <si>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</si>
  <si>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</si>
  <si>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</si>
  <si>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</si>
  <si>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</si>
  <si>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</si>
  <si>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</si>
  <si>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</si>
  <si>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</si>
  <si>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</si>
  <si>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</si>
  <si>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</si>
  <si>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</si>
  <si>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</si>
  <si>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</si>
  <si>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</si>
  <si>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</si>
  <si>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</si>
  <si>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</si>
  <si>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</si>
  <si>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</si>
  <si>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</si>
  <si>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</si>
  <si>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</si>
  <si>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</si>
  <si>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</si>
  <si>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</si>
  <si>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</si>
  <si>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</si>
  <si>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</si>
  <si>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</si>
  <si>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</si>
  <si>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</si>
  <si>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</si>
  <si>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</si>
  <si>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</si>
  <si>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</si>
  <si>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</si>
  <si>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</si>
  <si>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Проведение Всероссийской переписи населения 2020 года</t>
  </si>
  <si>
    <t>Реализация мероприятий по землеустройству и землепользованию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</si>
  <si>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</si>
  <si>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</si>
  <si>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</si>
  <si>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ПЛАН на 1 полугодие 2021 года                                                                                                                                         (рублей)</t>
  </si>
  <si>
    <t>% исполнения  к плану на 1 полугодие 2021 года</t>
  </si>
  <si>
    <t>Освоение на 01.06.2021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</si>
</sst>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Border="1"/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vertical="top" wrapText="1"/>
    </xf>
    <xf numFmtId="4" fontId="33" fillId="0" borderId="6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tabSelected="1" zoomScale="80" zoomScaleNormal="8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W1" sqref="W1:W1048576"/>
    </sheetView>
  </sheetViews>
  <sheetFormatPr defaultRowHeight="18.75" x14ac:dyDescent="0.3"/>
  <cols>
    <col min="1" max="1" width="80.28515625" style="57" customWidth="1"/>
    <col min="2" max="2" width="13.140625" style="2" customWidth="1"/>
    <col min="3" max="3" width="21.5703125" style="47" customWidth="1"/>
    <col min="4" max="4" width="22.140625" style="47" customWidth="1"/>
    <col min="5" max="5" width="19.85546875" style="47" customWidth="1"/>
    <col min="6" max="6" width="22.42578125" style="47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2.85546875" style="3" customWidth="1"/>
    <col min="16" max="16" width="15.140625" style="3" customWidth="1"/>
    <col min="17" max="17" width="15.85546875" style="3" customWidth="1"/>
    <col min="18" max="18" width="15.7109375" style="3" customWidth="1"/>
    <col min="19" max="19" width="16.71093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0" customFormat="1" ht="37.5" customHeight="1" x14ac:dyDescent="0.3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s="1" customFormat="1" ht="46.5" customHeight="1" x14ac:dyDescent="0.3">
      <c r="A2" s="53" t="s">
        <v>1</v>
      </c>
      <c r="B2" s="80" t="s">
        <v>17</v>
      </c>
      <c r="C2" s="87" t="s">
        <v>92</v>
      </c>
      <c r="D2" s="88"/>
      <c r="E2" s="88"/>
      <c r="F2" s="89"/>
      <c r="G2" s="84" t="s">
        <v>90</v>
      </c>
      <c r="H2" s="85"/>
      <c r="I2" s="85"/>
      <c r="J2" s="86"/>
      <c r="K2" s="79" t="s">
        <v>94</v>
      </c>
      <c r="L2" s="79"/>
      <c r="M2" s="79"/>
      <c r="N2" s="79"/>
      <c r="O2" s="81" t="s">
        <v>89</v>
      </c>
      <c r="P2" s="82"/>
      <c r="Q2" s="82"/>
      <c r="R2" s="83"/>
      <c r="S2" s="76" t="s">
        <v>93</v>
      </c>
      <c r="T2" s="77"/>
      <c r="U2" s="77"/>
      <c r="V2" s="78"/>
    </row>
    <row r="3" spans="1:22" s="1" customFormat="1" ht="37.5" x14ac:dyDescent="0.3">
      <c r="A3" s="54" t="s">
        <v>2</v>
      </c>
      <c r="B3" s="80"/>
      <c r="C3" s="46" t="s">
        <v>24</v>
      </c>
      <c r="D3" s="46" t="s">
        <v>25</v>
      </c>
      <c r="E3" s="46" t="s">
        <v>49</v>
      </c>
      <c r="F3" s="46" t="s">
        <v>26</v>
      </c>
      <c r="G3" s="72" t="s">
        <v>24</v>
      </c>
      <c r="H3" s="72" t="s">
        <v>25</v>
      </c>
      <c r="I3" s="72" t="s">
        <v>49</v>
      </c>
      <c r="J3" s="72" t="s">
        <v>26</v>
      </c>
      <c r="K3" s="45" t="s">
        <v>24</v>
      </c>
      <c r="L3" s="45" t="s">
        <v>25</v>
      </c>
      <c r="M3" s="45" t="s">
        <v>49</v>
      </c>
      <c r="N3" s="45" t="s">
        <v>26</v>
      </c>
      <c r="O3" s="45" t="s">
        <v>24</v>
      </c>
      <c r="P3" s="45" t="s">
        <v>25</v>
      </c>
      <c r="Q3" s="45" t="s">
        <v>49</v>
      </c>
      <c r="R3" s="45" t="s">
        <v>26</v>
      </c>
      <c r="S3" s="21" t="s">
        <v>24</v>
      </c>
      <c r="T3" s="21" t="s">
        <v>25</v>
      </c>
      <c r="U3" s="21" t="s">
        <v>49</v>
      </c>
      <c r="V3" s="21" t="s">
        <v>26</v>
      </c>
    </row>
    <row r="4" spans="1:22" s="1" customFormat="1" x14ac:dyDescent="0.3">
      <c r="A4" s="55" t="s">
        <v>13</v>
      </c>
      <c r="B4" s="71" t="s">
        <v>28</v>
      </c>
      <c r="C4" s="52">
        <v>4</v>
      </c>
      <c r="D4" s="52">
        <v>5</v>
      </c>
      <c r="E4" s="52">
        <v>6</v>
      </c>
      <c r="F4" s="52" t="s">
        <v>39</v>
      </c>
      <c r="G4" s="71" t="s">
        <v>16</v>
      </c>
      <c r="H4" s="71" t="s">
        <v>32</v>
      </c>
      <c r="I4" s="71" t="s">
        <v>33</v>
      </c>
      <c r="J4" s="71" t="s">
        <v>34</v>
      </c>
      <c r="K4" s="71" t="s">
        <v>35</v>
      </c>
      <c r="L4" s="71" t="s">
        <v>36</v>
      </c>
      <c r="M4" s="71" t="s">
        <v>37</v>
      </c>
      <c r="N4" s="71" t="s">
        <v>38</v>
      </c>
      <c r="O4" s="71" t="s">
        <v>80</v>
      </c>
      <c r="P4" s="71" t="s">
        <v>81</v>
      </c>
      <c r="Q4" s="71" t="s">
        <v>67</v>
      </c>
      <c r="R4" s="71" t="s">
        <v>82</v>
      </c>
      <c r="S4" s="71" t="s">
        <v>91</v>
      </c>
      <c r="T4" s="71" t="s">
        <v>72</v>
      </c>
      <c r="U4" s="71" t="s">
        <v>59</v>
      </c>
      <c r="V4" s="71" t="s">
        <v>66</v>
      </c>
    </row>
    <row r="5" spans="1:22" s="1" customFormat="1" ht="28.5" customHeight="1" x14ac:dyDescent="0.3">
      <c r="A5" s="74" t="s">
        <v>83</v>
      </c>
      <c r="B5" s="74"/>
      <c r="C5" s="59">
        <f t="shared" ref="C5:N5" si="0">C6+C12+C20+C22</f>
        <v>209895223</v>
      </c>
      <c r="D5" s="59">
        <f t="shared" si="0"/>
        <v>39824734</v>
      </c>
      <c r="E5" s="59">
        <f t="shared" si="0"/>
        <v>3828919</v>
      </c>
      <c r="F5" s="59">
        <f t="shared" si="0"/>
        <v>166241570</v>
      </c>
      <c r="G5" s="59">
        <f t="shared" si="0"/>
        <v>439761925</v>
      </c>
      <c r="H5" s="59">
        <f t="shared" si="0"/>
        <v>65784000</v>
      </c>
      <c r="I5" s="59">
        <f t="shared" si="0"/>
        <v>9837000</v>
      </c>
      <c r="J5" s="59">
        <f t="shared" si="0"/>
        <v>364140925</v>
      </c>
      <c r="K5" s="59">
        <f t="shared" si="0"/>
        <v>158183560.52000001</v>
      </c>
      <c r="L5" s="59">
        <f t="shared" si="0"/>
        <v>19275761.510000002</v>
      </c>
      <c r="M5" s="59">
        <f t="shared" si="0"/>
        <v>3084589.29</v>
      </c>
      <c r="N5" s="59">
        <f t="shared" si="0"/>
        <v>135823209.72</v>
      </c>
      <c r="O5" s="48">
        <f>K5/G5*100</f>
        <v>35.970271987507793</v>
      </c>
      <c r="P5" s="48">
        <f t="shared" ref="P5:P16" si="1">L5/H5*100</f>
        <v>29.301595387936281</v>
      </c>
      <c r="Q5" s="48">
        <f t="shared" ref="Q5:Q13" si="2">M5/I5*100</f>
        <v>31.357012198841112</v>
      </c>
      <c r="R5" s="48">
        <f t="shared" ref="R5:R16" si="3">N5/J5*100</f>
        <v>37.299627807558295</v>
      </c>
      <c r="S5" s="49">
        <f>K5/C5*100</f>
        <v>75.363106534349285</v>
      </c>
      <c r="T5" s="49">
        <f t="shared" ref="T5:T19" si="4">L5/D5*100</f>
        <v>48.401482129171285</v>
      </c>
      <c r="U5" s="49">
        <f t="shared" ref="U5:U13" si="5">M5/E5*100</f>
        <v>80.560317154789644</v>
      </c>
      <c r="V5" s="49">
        <f t="shared" ref="V5:V24" si="6">N5/F5*100</f>
        <v>81.702314120349087</v>
      </c>
    </row>
    <row r="6" spans="1:22" s="1" customFormat="1" ht="37.5" x14ac:dyDescent="0.3">
      <c r="A6" s="60" t="s">
        <v>22</v>
      </c>
      <c r="B6" s="70"/>
      <c r="C6" s="59">
        <f t="shared" ref="C6:N6" si="7">SUM(C7:C11)</f>
        <v>139762971</v>
      </c>
      <c r="D6" s="59">
        <f t="shared" si="7"/>
        <v>0</v>
      </c>
      <c r="E6" s="59">
        <f t="shared" si="7"/>
        <v>0</v>
      </c>
      <c r="F6" s="59">
        <f t="shared" si="7"/>
        <v>139762971</v>
      </c>
      <c r="G6" s="59">
        <f t="shared" si="7"/>
        <v>304884103</v>
      </c>
      <c r="H6" s="59">
        <f t="shared" si="7"/>
        <v>0</v>
      </c>
      <c r="I6" s="59">
        <f t="shared" si="7"/>
        <v>1946100</v>
      </c>
      <c r="J6" s="59">
        <f t="shared" si="7"/>
        <v>302938003</v>
      </c>
      <c r="K6" s="59">
        <f t="shared" si="7"/>
        <v>119396683.03</v>
      </c>
      <c r="L6" s="59">
        <f t="shared" si="7"/>
        <v>0</v>
      </c>
      <c r="M6" s="59">
        <f t="shared" si="7"/>
        <v>0</v>
      </c>
      <c r="N6" s="59">
        <f t="shared" si="7"/>
        <v>119396683.03</v>
      </c>
      <c r="O6" s="48">
        <f>K6/G6*100</f>
        <v>39.161334374327808</v>
      </c>
      <c r="P6" s="48"/>
      <c r="Q6" s="48">
        <f t="shared" si="2"/>
        <v>0</v>
      </c>
      <c r="R6" s="48">
        <f t="shared" si="3"/>
        <v>39.412910182153674</v>
      </c>
      <c r="S6" s="49">
        <f>K6/C6*100</f>
        <v>85.427980083508672</v>
      </c>
      <c r="T6" s="49"/>
      <c r="U6" s="49"/>
      <c r="V6" s="49">
        <f t="shared" si="6"/>
        <v>85.427980083508672</v>
      </c>
    </row>
    <row r="7" spans="1:22" s="1" customFormat="1" ht="37.5" x14ac:dyDescent="0.3">
      <c r="A7" s="56" t="s">
        <v>18</v>
      </c>
      <c r="B7" s="18" t="s">
        <v>12</v>
      </c>
      <c r="C7" s="44">
        <f>SUM(D7:F7)</f>
        <v>37389458</v>
      </c>
      <c r="D7" s="44">
        <v>0</v>
      </c>
      <c r="E7" s="44">
        <v>0</v>
      </c>
      <c r="F7" s="44">
        <v>37389458</v>
      </c>
      <c r="G7" s="19">
        <f>SUM(H7:J7)</f>
        <v>86673900</v>
      </c>
      <c r="H7" s="19">
        <v>0</v>
      </c>
      <c r="I7" s="19">
        <v>0</v>
      </c>
      <c r="J7" s="19">
        <v>86673900</v>
      </c>
      <c r="K7" s="19">
        <f>SUM(L7:N7)</f>
        <v>27645715.48</v>
      </c>
      <c r="L7" s="19">
        <v>0</v>
      </c>
      <c r="M7" s="19">
        <v>0</v>
      </c>
      <c r="N7" s="19">
        <v>27645715.48</v>
      </c>
      <c r="O7" s="48">
        <f>K7/G7*100</f>
        <v>31.896240367630856</v>
      </c>
      <c r="P7" s="48"/>
      <c r="Q7" s="48"/>
      <c r="R7" s="48">
        <f t="shared" si="3"/>
        <v>31.896240367630856</v>
      </c>
      <c r="S7" s="49">
        <f>K7/C7*100</f>
        <v>73.939866900450923</v>
      </c>
      <c r="T7" s="49"/>
      <c r="U7" s="49"/>
      <c r="V7" s="49">
        <f t="shared" si="6"/>
        <v>73.939866900450923</v>
      </c>
    </row>
    <row r="8" spans="1:22" s="1" customFormat="1" ht="27" customHeight="1" x14ac:dyDescent="0.3">
      <c r="A8" s="56" t="s">
        <v>21</v>
      </c>
      <c r="B8" s="18" t="s">
        <v>12</v>
      </c>
      <c r="C8" s="44">
        <f t="shared" ref="C8:C10" si="8">SUM(D8:F8)</f>
        <v>101568846</v>
      </c>
      <c r="D8" s="44">
        <v>0</v>
      </c>
      <c r="E8" s="44">
        <v>0</v>
      </c>
      <c r="F8" s="44">
        <v>101568846</v>
      </c>
      <c r="G8" s="19">
        <f t="shared" ref="G8:G11" si="9">SUM(H8:J8)</f>
        <v>213583603</v>
      </c>
      <c r="H8" s="19">
        <v>0</v>
      </c>
      <c r="I8" s="19">
        <v>0</v>
      </c>
      <c r="J8" s="19">
        <v>213583603</v>
      </c>
      <c r="K8" s="19">
        <f t="shared" ref="K8" si="10">L8+N8</f>
        <v>91485380.239999995</v>
      </c>
      <c r="L8" s="19">
        <v>0</v>
      </c>
      <c r="M8" s="19">
        <v>0</v>
      </c>
      <c r="N8" s="19">
        <v>91485380.239999995</v>
      </c>
      <c r="O8" s="48">
        <f>K8/G8*100</f>
        <v>42.833522309294494</v>
      </c>
      <c r="P8" s="48"/>
      <c r="Q8" s="48"/>
      <c r="R8" s="48">
        <f t="shared" si="3"/>
        <v>42.833522309294494</v>
      </c>
      <c r="S8" s="49">
        <f>K8/C8*100</f>
        <v>90.072284802763235</v>
      </c>
      <c r="T8" s="49"/>
      <c r="U8" s="49"/>
      <c r="V8" s="49">
        <f t="shared" si="6"/>
        <v>90.072284802763235</v>
      </c>
    </row>
    <row r="9" spans="1:22" s="1" customFormat="1" x14ac:dyDescent="0.3">
      <c r="A9" s="56" t="s">
        <v>50</v>
      </c>
      <c r="B9" s="18" t="s">
        <v>12</v>
      </c>
      <c r="C9" s="44">
        <f>SUM(D9:F9)</f>
        <v>704667</v>
      </c>
      <c r="D9" s="44">
        <v>0</v>
      </c>
      <c r="E9" s="44">
        <v>0</v>
      </c>
      <c r="F9" s="44">
        <v>704667</v>
      </c>
      <c r="G9" s="19">
        <f t="shared" si="9"/>
        <v>1380500</v>
      </c>
      <c r="H9" s="19">
        <v>0</v>
      </c>
      <c r="I9" s="19">
        <v>0</v>
      </c>
      <c r="J9" s="19">
        <v>1380500</v>
      </c>
      <c r="K9" s="19">
        <f>SUM(L9:N9)</f>
        <v>181966.98</v>
      </c>
      <c r="L9" s="19">
        <v>0</v>
      </c>
      <c r="M9" s="19">
        <v>0</v>
      </c>
      <c r="N9" s="19">
        <v>181966.98</v>
      </c>
      <c r="O9" s="48">
        <f>K9/G9*100</f>
        <v>13.181237232886636</v>
      </c>
      <c r="P9" s="48"/>
      <c r="Q9" s="48"/>
      <c r="R9" s="48">
        <f t="shared" si="3"/>
        <v>13.181237232886636</v>
      </c>
      <c r="S9" s="49"/>
      <c r="T9" s="49"/>
      <c r="U9" s="49"/>
      <c r="V9" s="49"/>
    </row>
    <row r="10" spans="1:22" s="1" customFormat="1" x14ac:dyDescent="0.3">
      <c r="A10" s="56" t="s">
        <v>87</v>
      </c>
      <c r="B10" s="18" t="s">
        <v>12</v>
      </c>
      <c r="C10" s="44">
        <f t="shared" si="8"/>
        <v>0</v>
      </c>
      <c r="D10" s="44">
        <v>0</v>
      </c>
      <c r="E10" s="44">
        <v>0</v>
      </c>
      <c r="F10" s="44">
        <v>0</v>
      </c>
      <c r="G10" s="19">
        <f t="shared" si="9"/>
        <v>1946100</v>
      </c>
      <c r="H10" s="19">
        <v>0</v>
      </c>
      <c r="I10" s="19">
        <v>1946100</v>
      </c>
      <c r="J10" s="19">
        <v>0</v>
      </c>
      <c r="K10" s="19">
        <f>SUM(L10:N10)</f>
        <v>0</v>
      </c>
      <c r="L10" s="19">
        <v>0</v>
      </c>
      <c r="M10" s="19">
        <v>0</v>
      </c>
      <c r="N10" s="19">
        <v>0</v>
      </c>
      <c r="O10" s="48">
        <f t="shared" ref="O10:O22" si="11">K10/G10*100</f>
        <v>0</v>
      </c>
      <c r="P10" s="48"/>
      <c r="Q10" s="48">
        <f t="shared" si="2"/>
        <v>0</v>
      </c>
      <c r="R10" s="48"/>
      <c r="S10" s="49"/>
      <c r="T10" s="49"/>
      <c r="U10" s="49"/>
      <c r="V10" s="49"/>
    </row>
    <row r="11" spans="1:22" s="1" customFormat="1" ht="22.5" customHeight="1" x14ac:dyDescent="0.3">
      <c r="A11" s="56" t="s">
        <v>88</v>
      </c>
      <c r="B11" s="18" t="s">
        <v>64</v>
      </c>
      <c r="C11" s="44">
        <f>SUM(D11:F11)</f>
        <v>100000</v>
      </c>
      <c r="D11" s="44">
        <v>0</v>
      </c>
      <c r="E11" s="44">
        <v>0</v>
      </c>
      <c r="F11" s="44">
        <v>100000</v>
      </c>
      <c r="G11" s="19">
        <f t="shared" si="9"/>
        <v>1300000</v>
      </c>
      <c r="H11" s="19">
        <v>0</v>
      </c>
      <c r="I11" s="19">
        <v>0</v>
      </c>
      <c r="J11" s="19">
        <v>1300000</v>
      </c>
      <c r="K11" s="19">
        <f>SUM(L11:N11)</f>
        <v>83620.33</v>
      </c>
      <c r="L11" s="19">
        <v>0</v>
      </c>
      <c r="M11" s="19">
        <v>0</v>
      </c>
      <c r="N11" s="19">
        <v>83620.33</v>
      </c>
      <c r="O11" s="48">
        <f>K11/G11*100</f>
        <v>6.4323330769230775</v>
      </c>
      <c r="P11" s="48"/>
      <c r="Q11" s="48"/>
      <c r="R11" s="48">
        <f t="shared" si="3"/>
        <v>6.4323330769230775</v>
      </c>
      <c r="S11" s="49"/>
      <c r="T11" s="49"/>
      <c r="U11" s="49"/>
      <c r="V11" s="49"/>
    </row>
    <row r="12" spans="1:22" s="1" customFormat="1" ht="37.5" x14ac:dyDescent="0.3">
      <c r="A12" s="60" t="s">
        <v>51</v>
      </c>
      <c r="B12" s="73"/>
      <c r="C12" s="50">
        <f t="shared" ref="C12:F12" si="12">SUM(C13:C19)</f>
        <v>39480779</v>
      </c>
      <c r="D12" s="50">
        <f t="shared" si="12"/>
        <v>35524734</v>
      </c>
      <c r="E12" s="50">
        <f t="shared" si="12"/>
        <v>3828919</v>
      </c>
      <c r="F12" s="50">
        <f t="shared" si="12"/>
        <v>127126</v>
      </c>
      <c r="G12" s="50">
        <f t="shared" ref="G12:J12" si="13">SUM(G13:G19)</f>
        <v>68869826</v>
      </c>
      <c r="H12" s="50">
        <f t="shared" si="13"/>
        <v>60851800</v>
      </c>
      <c r="I12" s="50">
        <f t="shared" si="13"/>
        <v>7890900</v>
      </c>
      <c r="J12" s="50">
        <f t="shared" si="13"/>
        <v>127126</v>
      </c>
      <c r="K12" s="50">
        <f t="shared" ref="K12:N12" si="14">SUM(K13:K19)</f>
        <v>22400350.800000001</v>
      </c>
      <c r="L12" s="50">
        <f t="shared" si="14"/>
        <v>19275761.510000002</v>
      </c>
      <c r="M12" s="50">
        <f t="shared" si="14"/>
        <v>3084589.29</v>
      </c>
      <c r="N12" s="50">
        <f t="shared" si="14"/>
        <v>40000</v>
      </c>
      <c r="O12" s="48">
        <f>K12/G12*100</f>
        <v>32.525638731830107</v>
      </c>
      <c r="P12" s="48">
        <f t="shared" si="1"/>
        <v>31.676567513204212</v>
      </c>
      <c r="Q12" s="48">
        <f t="shared" si="2"/>
        <v>39.090462304680074</v>
      </c>
      <c r="R12" s="48">
        <f t="shared" si="3"/>
        <v>31.464845900917197</v>
      </c>
      <c r="S12" s="49">
        <f>K12/C12*100</f>
        <v>56.737357689928061</v>
      </c>
      <c r="T12" s="49">
        <f t="shared" si="4"/>
        <v>54.260114966659565</v>
      </c>
      <c r="U12" s="49">
        <f t="shared" si="5"/>
        <v>80.560317154789644</v>
      </c>
      <c r="V12" s="49">
        <f t="shared" si="6"/>
        <v>31.464845900917197</v>
      </c>
    </row>
    <row r="13" spans="1:22" s="1" customFormat="1" ht="40.5" customHeight="1" x14ac:dyDescent="0.3">
      <c r="A13" s="56" t="s">
        <v>52</v>
      </c>
      <c r="B13" s="18" t="s">
        <v>12</v>
      </c>
      <c r="C13" s="44">
        <f>SUM(D13:F13)</f>
        <v>5157233</v>
      </c>
      <c r="D13" s="44">
        <v>1292570</v>
      </c>
      <c r="E13" s="44">
        <v>3828919</v>
      </c>
      <c r="F13" s="44">
        <v>35744</v>
      </c>
      <c r="G13" s="19">
        <f>SUM(H13:J13)</f>
        <v>10300444</v>
      </c>
      <c r="H13" s="19">
        <v>2386700</v>
      </c>
      <c r="I13" s="19">
        <v>7878000</v>
      </c>
      <c r="J13" s="19">
        <v>35744</v>
      </c>
      <c r="K13" s="19">
        <f>SUM(L13:N13)</f>
        <v>3821097.6</v>
      </c>
      <c r="L13" s="19">
        <v>736508.31</v>
      </c>
      <c r="M13" s="19">
        <v>3084589.29</v>
      </c>
      <c r="N13" s="19">
        <v>0</v>
      </c>
      <c r="O13" s="48">
        <f t="shared" si="11"/>
        <v>37.096435842959778</v>
      </c>
      <c r="P13" s="48">
        <f t="shared" si="1"/>
        <v>30.858855742238241</v>
      </c>
      <c r="Q13" s="48">
        <f t="shared" si="2"/>
        <v>39.154471820258948</v>
      </c>
      <c r="R13" s="48">
        <f t="shared" si="3"/>
        <v>0</v>
      </c>
      <c r="S13" s="49">
        <f t="shared" ref="S13:S22" si="15">K13/C13*100</f>
        <v>74.092010192287233</v>
      </c>
      <c r="T13" s="49">
        <f t="shared" si="4"/>
        <v>56.980148850739234</v>
      </c>
      <c r="U13" s="49">
        <f t="shared" si="5"/>
        <v>80.560317154789644</v>
      </c>
      <c r="V13" s="49">
        <f t="shared" si="6"/>
        <v>0</v>
      </c>
    </row>
    <row r="14" spans="1:22" s="1" customFormat="1" ht="75" x14ac:dyDescent="0.3">
      <c r="A14" s="56" t="s">
        <v>84</v>
      </c>
      <c r="B14" s="18" t="s">
        <v>12</v>
      </c>
      <c r="C14" s="44">
        <f t="shared" ref="C14:C19" si="16">SUM(D14:F14)</f>
        <v>420000</v>
      </c>
      <c r="D14" s="44">
        <v>420000</v>
      </c>
      <c r="E14" s="44">
        <v>0</v>
      </c>
      <c r="F14" s="44">
        <v>0</v>
      </c>
      <c r="G14" s="19">
        <f t="shared" ref="G14:G19" si="17">SUM(H14:J14)</f>
        <v>689200</v>
      </c>
      <c r="H14" s="19">
        <v>689200</v>
      </c>
      <c r="I14" s="19">
        <v>0</v>
      </c>
      <c r="J14" s="19">
        <v>0</v>
      </c>
      <c r="K14" s="19">
        <f t="shared" ref="K14:K19" si="18">SUM(L14:N14)</f>
        <v>0</v>
      </c>
      <c r="L14" s="19">
        <v>0</v>
      </c>
      <c r="M14" s="19">
        <v>0</v>
      </c>
      <c r="N14" s="19">
        <v>0</v>
      </c>
      <c r="O14" s="48">
        <f t="shared" ref="O14:O17" si="19">K14/G14*100</f>
        <v>0</v>
      </c>
      <c r="P14" s="48">
        <f t="shared" si="1"/>
        <v>0</v>
      </c>
      <c r="Q14" s="48"/>
      <c r="R14" s="48"/>
      <c r="S14" s="49"/>
      <c r="T14" s="49"/>
      <c r="U14" s="49"/>
      <c r="V14" s="49"/>
    </row>
    <row r="15" spans="1:22" s="1" customFormat="1" ht="37.5" x14ac:dyDescent="0.3">
      <c r="A15" s="56" t="s">
        <v>53</v>
      </c>
      <c r="B15" s="18" t="s">
        <v>12</v>
      </c>
      <c r="C15" s="44">
        <f t="shared" si="16"/>
        <v>1847631</v>
      </c>
      <c r="D15" s="44">
        <v>1794227</v>
      </c>
      <c r="E15" s="44">
        <v>0</v>
      </c>
      <c r="F15" s="44">
        <v>53404</v>
      </c>
      <c r="G15" s="19">
        <f t="shared" si="17"/>
        <v>3722004</v>
      </c>
      <c r="H15" s="19">
        <v>3668600</v>
      </c>
      <c r="I15" s="19">
        <v>0</v>
      </c>
      <c r="J15" s="19">
        <v>53404</v>
      </c>
      <c r="K15" s="19">
        <f t="shared" si="18"/>
        <v>1133455.28</v>
      </c>
      <c r="L15" s="19">
        <v>1093455.28</v>
      </c>
      <c r="M15" s="19">
        <v>0</v>
      </c>
      <c r="N15" s="19">
        <v>40000</v>
      </c>
      <c r="O15" s="48">
        <f t="shared" si="19"/>
        <v>30.452822726681649</v>
      </c>
      <c r="P15" s="48">
        <f t="shared" si="1"/>
        <v>29.805791855203623</v>
      </c>
      <c r="Q15" s="48"/>
      <c r="R15" s="48">
        <f t="shared" si="3"/>
        <v>74.900756497640629</v>
      </c>
      <c r="S15" s="49">
        <f t="shared" ref="S15:S17" si="20">K15/C15*100</f>
        <v>61.346409537402224</v>
      </c>
      <c r="T15" s="49">
        <f t="shared" si="4"/>
        <v>60.942973213534302</v>
      </c>
      <c r="U15" s="49"/>
      <c r="V15" s="49">
        <f t="shared" si="6"/>
        <v>74.900756497640629</v>
      </c>
    </row>
    <row r="16" spans="1:22" s="1" customFormat="1" ht="37.5" x14ac:dyDescent="0.3">
      <c r="A16" s="56" t="s">
        <v>85</v>
      </c>
      <c r="B16" s="18" t="s">
        <v>12</v>
      </c>
      <c r="C16" s="44">
        <f t="shared" si="16"/>
        <v>2411888</v>
      </c>
      <c r="D16" s="44">
        <v>2396250</v>
      </c>
      <c r="E16" s="44">
        <v>0</v>
      </c>
      <c r="F16" s="44">
        <v>15638</v>
      </c>
      <c r="G16" s="19">
        <f t="shared" si="17"/>
        <v>4948038</v>
      </c>
      <c r="H16" s="19">
        <v>4932400</v>
      </c>
      <c r="I16" s="19">
        <v>0</v>
      </c>
      <c r="J16" s="19">
        <v>15638</v>
      </c>
      <c r="K16" s="19">
        <f>SUM(L16:N16)</f>
        <v>1938847.13</v>
      </c>
      <c r="L16" s="19">
        <v>1938847.13</v>
      </c>
      <c r="M16" s="19">
        <v>0</v>
      </c>
      <c r="N16" s="19">
        <v>0</v>
      </c>
      <c r="O16" s="48">
        <f t="shared" si="19"/>
        <v>39.184160065060134</v>
      </c>
      <c r="P16" s="48">
        <f t="shared" si="1"/>
        <v>39.308392060660125</v>
      </c>
      <c r="Q16" s="48"/>
      <c r="R16" s="48">
        <f t="shared" si="3"/>
        <v>0</v>
      </c>
      <c r="S16" s="49">
        <f t="shared" si="20"/>
        <v>80.387112917349384</v>
      </c>
      <c r="T16" s="49">
        <f t="shared" si="4"/>
        <v>80.911721648408957</v>
      </c>
      <c r="U16" s="49"/>
      <c r="V16" s="49">
        <f t="shared" si="6"/>
        <v>0</v>
      </c>
    </row>
    <row r="17" spans="1:23" s="1" customFormat="1" ht="56.25" x14ac:dyDescent="0.3">
      <c r="A17" s="56" t="s">
        <v>54</v>
      </c>
      <c r="B17" s="18" t="s">
        <v>12</v>
      </c>
      <c r="C17" s="44">
        <f>SUM(D17:F17)</f>
        <v>7352227</v>
      </c>
      <c r="D17" s="44">
        <v>7329887</v>
      </c>
      <c r="E17" s="44">
        <v>0</v>
      </c>
      <c r="F17" s="44">
        <v>22340</v>
      </c>
      <c r="G17" s="19">
        <f t="shared" si="17"/>
        <v>15005640</v>
      </c>
      <c r="H17" s="19">
        <v>14983300</v>
      </c>
      <c r="I17" s="19">
        <v>0</v>
      </c>
      <c r="J17" s="19">
        <v>22340</v>
      </c>
      <c r="K17" s="19">
        <f t="shared" si="18"/>
        <v>4571419.99</v>
      </c>
      <c r="L17" s="19">
        <v>4571419.99</v>
      </c>
      <c r="M17" s="19">
        <v>0</v>
      </c>
      <c r="N17" s="19">
        <v>0</v>
      </c>
      <c r="O17" s="48">
        <f t="shared" si="19"/>
        <v>30.464678547532799</v>
      </c>
      <c r="P17" s="48">
        <f t="shared" ref="P17:P21" si="21">L17/H17*100</f>
        <v>30.510101179312972</v>
      </c>
      <c r="Q17" s="48"/>
      <c r="R17" s="48">
        <f t="shared" ref="R17:R24" si="22">N17/J17*100</f>
        <v>0</v>
      </c>
      <c r="S17" s="49">
        <f t="shared" si="20"/>
        <v>62.177351025750426</v>
      </c>
      <c r="T17" s="49">
        <f t="shared" si="4"/>
        <v>62.366854905130189</v>
      </c>
      <c r="U17" s="49"/>
      <c r="V17" s="49">
        <f t="shared" si="6"/>
        <v>0</v>
      </c>
    </row>
    <row r="18" spans="1:23" s="1" customFormat="1" ht="56.25" x14ac:dyDescent="0.3">
      <c r="A18" s="56" t="s">
        <v>65</v>
      </c>
      <c r="B18" s="18" t="s">
        <v>12</v>
      </c>
      <c r="C18" s="44">
        <f t="shared" si="16"/>
        <v>0</v>
      </c>
      <c r="D18" s="44">
        <v>0</v>
      </c>
      <c r="E18" s="44">
        <v>0</v>
      </c>
      <c r="F18" s="44">
        <v>0</v>
      </c>
      <c r="G18" s="19">
        <f t="shared" si="17"/>
        <v>12900</v>
      </c>
      <c r="H18" s="19">
        <v>0</v>
      </c>
      <c r="I18" s="19">
        <v>12900</v>
      </c>
      <c r="J18" s="19">
        <v>0</v>
      </c>
      <c r="K18" s="19">
        <f>SUM(L18:N18)</f>
        <v>0</v>
      </c>
      <c r="L18" s="19">
        <v>0</v>
      </c>
      <c r="M18" s="19">
        <v>0</v>
      </c>
      <c r="N18" s="19">
        <v>0</v>
      </c>
      <c r="O18" s="48">
        <f>K18/G18*100</f>
        <v>0</v>
      </c>
      <c r="P18" s="48"/>
      <c r="Q18" s="48">
        <f t="shared" ref="Q18" si="23">M18/I18*100</f>
        <v>0</v>
      </c>
      <c r="R18" s="48"/>
      <c r="S18" s="49"/>
      <c r="T18" s="49"/>
      <c r="U18" s="49"/>
      <c r="V18" s="49"/>
      <c r="W18" s="61"/>
    </row>
    <row r="19" spans="1:23" s="1" customFormat="1" ht="37.5" x14ac:dyDescent="0.3">
      <c r="A19" s="56" t="s">
        <v>55</v>
      </c>
      <c r="B19" s="18" t="s">
        <v>12</v>
      </c>
      <c r="C19" s="44">
        <f t="shared" si="16"/>
        <v>22291800</v>
      </c>
      <c r="D19" s="44">
        <v>22291800</v>
      </c>
      <c r="E19" s="44">
        <v>0</v>
      </c>
      <c r="F19" s="44">
        <v>0</v>
      </c>
      <c r="G19" s="19">
        <f t="shared" si="17"/>
        <v>34191600</v>
      </c>
      <c r="H19" s="19">
        <v>34191600</v>
      </c>
      <c r="I19" s="19">
        <v>0</v>
      </c>
      <c r="J19" s="19">
        <v>0</v>
      </c>
      <c r="K19" s="19">
        <f t="shared" si="18"/>
        <v>10935530.800000001</v>
      </c>
      <c r="L19" s="19">
        <v>10935530.800000001</v>
      </c>
      <c r="M19" s="19">
        <v>0</v>
      </c>
      <c r="N19" s="19">
        <v>0</v>
      </c>
      <c r="O19" s="48">
        <f>K19/G19*100</f>
        <v>31.983091753530108</v>
      </c>
      <c r="P19" s="48">
        <f t="shared" si="21"/>
        <v>31.983091753530108</v>
      </c>
      <c r="Q19" s="48"/>
      <c r="R19" s="48"/>
      <c r="S19" s="49">
        <f>K19/C19*100</f>
        <v>49.056293345535131</v>
      </c>
      <c r="T19" s="49">
        <f t="shared" si="4"/>
        <v>49.056293345535131</v>
      </c>
      <c r="U19" s="49"/>
      <c r="V19" s="49"/>
    </row>
    <row r="20" spans="1:23" s="51" customFormat="1" ht="37.5" x14ac:dyDescent="0.3">
      <c r="A20" s="60" t="s">
        <v>23</v>
      </c>
      <c r="B20" s="73"/>
      <c r="C20" s="50">
        <f t="shared" ref="C20:N20" si="24">SUM(C21:C21)</f>
        <v>5000000</v>
      </c>
      <c r="D20" s="50">
        <f t="shared" si="24"/>
        <v>4300000</v>
      </c>
      <c r="E20" s="50">
        <f t="shared" si="24"/>
        <v>0</v>
      </c>
      <c r="F20" s="50">
        <f t="shared" si="24"/>
        <v>700000</v>
      </c>
      <c r="G20" s="50">
        <f t="shared" si="24"/>
        <v>6423200</v>
      </c>
      <c r="H20" s="50">
        <f t="shared" si="24"/>
        <v>4532200</v>
      </c>
      <c r="I20" s="50">
        <f t="shared" si="24"/>
        <v>0</v>
      </c>
      <c r="J20" s="50">
        <f t="shared" si="24"/>
        <v>1891000</v>
      </c>
      <c r="K20" s="50">
        <f t="shared" si="24"/>
        <v>0</v>
      </c>
      <c r="L20" s="50">
        <f t="shared" si="24"/>
        <v>0</v>
      </c>
      <c r="M20" s="50">
        <f t="shared" si="24"/>
        <v>0</v>
      </c>
      <c r="N20" s="50">
        <f t="shared" si="24"/>
        <v>0</v>
      </c>
      <c r="O20" s="48">
        <f t="shared" si="11"/>
        <v>0</v>
      </c>
      <c r="P20" s="48">
        <f t="shared" si="21"/>
        <v>0</v>
      </c>
      <c r="Q20" s="48"/>
      <c r="R20" s="48">
        <f t="shared" si="22"/>
        <v>0</v>
      </c>
      <c r="S20" s="49"/>
      <c r="T20" s="49"/>
      <c r="U20" s="49"/>
      <c r="V20" s="49"/>
    </row>
    <row r="21" spans="1:23" s="1" customFormat="1" ht="56.25" x14ac:dyDescent="0.3">
      <c r="A21" s="56" t="s">
        <v>86</v>
      </c>
      <c r="B21" s="18" t="s">
        <v>12</v>
      </c>
      <c r="C21" s="44">
        <f>SUM(D21:F21)</f>
        <v>5000000</v>
      </c>
      <c r="D21" s="44">
        <v>4300000</v>
      </c>
      <c r="E21" s="44">
        <v>0</v>
      </c>
      <c r="F21" s="44">
        <v>700000</v>
      </c>
      <c r="G21" s="19">
        <f>SUM(H21:J21)</f>
        <v>6423200</v>
      </c>
      <c r="H21" s="19">
        <v>4532200</v>
      </c>
      <c r="I21" s="19">
        <v>0</v>
      </c>
      <c r="J21" s="19">
        <v>1891000</v>
      </c>
      <c r="K21" s="19">
        <f>SUM(L21:N21)</f>
        <v>0</v>
      </c>
      <c r="L21" s="19">
        <v>0</v>
      </c>
      <c r="M21" s="19">
        <v>0</v>
      </c>
      <c r="N21" s="19">
        <v>0</v>
      </c>
      <c r="O21" s="48">
        <f>K21/G21*100</f>
        <v>0</v>
      </c>
      <c r="P21" s="48">
        <f t="shared" si="21"/>
        <v>0</v>
      </c>
      <c r="Q21" s="48"/>
      <c r="R21" s="48">
        <f t="shared" si="22"/>
        <v>0</v>
      </c>
      <c r="S21" s="49"/>
      <c r="T21" s="49"/>
      <c r="U21" s="49"/>
      <c r="V21" s="49"/>
    </row>
    <row r="22" spans="1:23" s="1" customFormat="1" ht="56.25" x14ac:dyDescent="0.3">
      <c r="A22" s="60" t="s">
        <v>56</v>
      </c>
      <c r="B22" s="73"/>
      <c r="C22" s="62">
        <f t="shared" ref="C22:F22" si="25">SUM(C23:C24)</f>
        <v>25651473</v>
      </c>
      <c r="D22" s="62">
        <f t="shared" si="25"/>
        <v>0</v>
      </c>
      <c r="E22" s="62">
        <f t="shared" si="25"/>
        <v>0</v>
      </c>
      <c r="F22" s="62">
        <f t="shared" si="25"/>
        <v>25651473</v>
      </c>
      <c r="G22" s="62">
        <f t="shared" ref="G22:J22" si="26">SUM(G23:G24)</f>
        <v>59584796</v>
      </c>
      <c r="H22" s="62">
        <f t="shared" si="26"/>
        <v>400000</v>
      </c>
      <c r="I22" s="62">
        <f t="shared" si="26"/>
        <v>0</v>
      </c>
      <c r="J22" s="62">
        <f t="shared" si="26"/>
        <v>59184796</v>
      </c>
      <c r="K22" s="62">
        <f>SUM(K23:K24)</f>
        <v>16386526.690000001</v>
      </c>
      <c r="L22" s="62">
        <f t="shared" ref="L22:N22" si="27">SUM(L23:L24)</f>
        <v>0</v>
      </c>
      <c r="M22" s="62">
        <f t="shared" si="27"/>
        <v>0</v>
      </c>
      <c r="N22" s="62">
        <f t="shared" si="27"/>
        <v>16386526.690000001</v>
      </c>
      <c r="O22" s="48">
        <f t="shared" si="11"/>
        <v>27.501187870140566</v>
      </c>
      <c r="P22" s="48"/>
      <c r="Q22" s="48"/>
      <c r="R22" s="48">
        <f t="shared" si="22"/>
        <v>27.687054442157748</v>
      </c>
      <c r="S22" s="49">
        <f t="shared" si="15"/>
        <v>63.881425795703827</v>
      </c>
      <c r="T22" s="49"/>
      <c r="U22" s="49"/>
      <c r="V22" s="49">
        <f t="shared" si="6"/>
        <v>63.881425795703827</v>
      </c>
    </row>
    <row r="23" spans="1:23" s="1" customFormat="1" x14ac:dyDescent="0.3">
      <c r="A23" s="90" t="s">
        <v>57</v>
      </c>
      <c r="B23" s="18" t="s">
        <v>12</v>
      </c>
      <c r="C23" s="44">
        <f>SUM(D23:F23)</f>
        <v>11727858</v>
      </c>
      <c r="D23" s="44">
        <v>0</v>
      </c>
      <c r="E23" s="44">
        <v>0</v>
      </c>
      <c r="F23" s="44">
        <v>11727858</v>
      </c>
      <c r="G23" s="19">
        <f>SUM(H23:J23)</f>
        <v>31554881</v>
      </c>
      <c r="H23" s="19">
        <v>400000</v>
      </c>
      <c r="I23" s="19">
        <v>0</v>
      </c>
      <c r="J23" s="19">
        <v>31154881</v>
      </c>
      <c r="K23" s="19">
        <f>SUM(L23:N23)</f>
        <v>8978344.6500000004</v>
      </c>
      <c r="L23" s="19">
        <v>0</v>
      </c>
      <c r="M23" s="19">
        <v>0</v>
      </c>
      <c r="N23" s="19">
        <v>8978344.6500000004</v>
      </c>
      <c r="O23" s="48">
        <f>K23/G23*100</f>
        <v>28.45310888670441</v>
      </c>
      <c r="P23" s="48"/>
      <c r="Q23" s="48"/>
      <c r="R23" s="48">
        <f t="shared" si="22"/>
        <v>28.818420619228174</v>
      </c>
      <c r="S23" s="49">
        <f>K23/C23*100</f>
        <v>76.555707359349</v>
      </c>
      <c r="T23" s="49"/>
      <c r="U23" s="49"/>
      <c r="V23" s="49">
        <f t="shared" si="6"/>
        <v>76.555707359349</v>
      </c>
    </row>
    <row r="24" spans="1:23" s="1" customFormat="1" x14ac:dyDescent="0.3">
      <c r="A24" s="91"/>
      <c r="B24" s="18" t="s">
        <v>63</v>
      </c>
      <c r="C24" s="44">
        <f>SUM(D24:F24)</f>
        <v>13923615</v>
      </c>
      <c r="D24" s="44">
        <v>0</v>
      </c>
      <c r="E24" s="44">
        <v>0</v>
      </c>
      <c r="F24" s="44">
        <v>13923615</v>
      </c>
      <c r="G24" s="19">
        <f>SUM(H24:J24)</f>
        <v>28029915</v>
      </c>
      <c r="H24" s="19">
        <v>0</v>
      </c>
      <c r="I24" s="19">
        <v>0</v>
      </c>
      <c r="J24" s="19">
        <v>28029915</v>
      </c>
      <c r="K24" s="19">
        <f>SUM(L24:N24)</f>
        <v>7408182.04</v>
      </c>
      <c r="L24" s="19">
        <v>0</v>
      </c>
      <c r="M24" s="19">
        <v>0</v>
      </c>
      <c r="N24" s="19">
        <v>7408182.04</v>
      </c>
      <c r="O24" s="48">
        <f>K24/G24*100</f>
        <v>26.429555851310997</v>
      </c>
      <c r="P24" s="48"/>
      <c r="Q24" s="48"/>
      <c r="R24" s="48">
        <f t="shared" si="22"/>
        <v>26.429555851310997</v>
      </c>
      <c r="S24" s="49">
        <f>K24/C24*100</f>
        <v>53.205881087634211</v>
      </c>
      <c r="T24" s="49"/>
      <c r="U24" s="49"/>
      <c r="V24" s="49">
        <f t="shared" si="6"/>
        <v>53.205881087634211</v>
      </c>
    </row>
    <row r="25" spans="1:23" x14ac:dyDescent="0.3">
      <c r="A25" s="64"/>
      <c r="B25" s="65"/>
      <c r="C25" s="66"/>
      <c r="D25" s="66"/>
      <c r="E25" s="66"/>
      <c r="F25" s="66"/>
      <c r="G25" s="67"/>
      <c r="H25" s="67"/>
      <c r="I25" s="67"/>
      <c r="J25" s="67"/>
      <c r="K25" s="68"/>
      <c r="L25" s="63"/>
      <c r="M25" s="68"/>
      <c r="N25" s="68"/>
      <c r="O25" s="69"/>
      <c r="P25" s="69"/>
      <c r="Q25" s="69"/>
      <c r="R25" s="69"/>
      <c r="S25" s="63"/>
      <c r="T25" s="63"/>
      <c r="U25" s="63"/>
      <c r="V25" s="63"/>
    </row>
    <row r="26" spans="1:23" x14ac:dyDescent="0.3">
      <c r="T26" s="63"/>
      <c r="U26" s="63"/>
      <c r="V26" s="63"/>
    </row>
    <row r="27" spans="1:23" x14ac:dyDescent="0.3">
      <c r="T27" s="58"/>
      <c r="U27" s="58"/>
      <c r="V27" s="58"/>
    </row>
    <row r="29" spans="1:23" x14ac:dyDescent="0.3">
      <c r="A29" s="57">
        <v>1</v>
      </c>
    </row>
  </sheetData>
  <mergeCells count="9">
    <mergeCell ref="A23:A24"/>
    <mergeCell ref="A5:B5"/>
    <mergeCell ref="A1:V1"/>
    <mergeCell ref="S2:V2"/>
    <mergeCell ref="K2:N2"/>
    <mergeCell ref="B2:B3"/>
    <mergeCell ref="O2:R2"/>
    <mergeCell ref="G2:J2"/>
    <mergeCell ref="C2:F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43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5" t="s">
        <v>1</v>
      </c>
      <c r="C2" s="96" t="s">
        <v>17</v>
      </c>
      <c r="D2" s="97" t="s">
        <v>40</v>
      </c>
      <c r="E2" s="97"/>
      <c r="F2" s="97"/>
      <c r="G2" s="98" t="s">
        <v>48</v>
      </c>
      <c r="H2" s="98"/>
      <c r="I2" s="98"/>
      <c r="J2" s="99" t="s">
        <v>46</v>
      </c>
      <c r="K2" s="100"/>
      <c r="L2" s="101"/>
      <c r="M2" s="102" t="s">
        <v>41</v>
      </c>
      <c r="N2" s="102" t="s">
        <v>42</v>
      </c>
    </row>
    <row r="3" spans="1:14" ht="25.5" x14ac:dyDescent="0.25">
      <c r="A3" s="95"/>
      <c r="B3" s="6" t="s">
        <v>2</v>
      </c>
      <c r="C3" s="96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3"/>
      <c r="N3" s="103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2" t="s">
        <v>44</v>
      </c>
      <c r="C5" s="92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25" t="s">
        <v>1</v>
      </c>
      <c r="C1" s="112" t="s">
        <v>17</v>
      </c>
      <c r="D1" s="113" t="s">
        <v>68</v>
      </c>
      <c r="E1" s="113"/>
      <c r="F1" s="113"/>
      <c r="G1" s="113"/>
      <c r="H1" s="113" t="s">
        <v>69</v>
      </c>
      <c r="I1" s="113"/>
      <c r="J1" s="113"/>
      <c r="K1" s="113"/>
      <c r="L1" s="114" t="s">
        <v>79</v>
      </c>
      <c r="M1" s="115"/>
      <c r="N1" s="115"/>
      <c r="O1" s="116"/>
      <c r="P1" s="108" t="s">
        <v>70</v>
      </c>
      <c r="Q1" s="108"/>
      <c r="R1" s="108"/>
      <c r="S1" s="108"/>
      <c r="T1" s="108" t="s">
        <v>71</v>
      </c>
      <c r="U1" s="109"/>
      <c r="V1" s="109"/>
      <c r="W1" s="109"/>
    </row>
    <row r="2" spans="1:23" ht="22.5" x14ac:dyDescent="0.25">
      <c r="A2" s="111"/>
      <c r="B2" s="25" t="s">
        <v>2</v>
      </c>
      <c r="C2" s="112"/>
      <c r="D2" s="26" t="s">
        <v>24</v>
      </c>
      <c r="E2" s="26" t="s">
        <v>25</v>
      </c>
      <c r="F2" s="26" t="s">
        <v>49</v>
      </c>
      <c r="G2" s="26" t="s">
        <v>26</v>
      </c>
      <c r="H2" s="26" t="s">
        <v>24</v>
      </c>
      <c r="I2" s="26" t="s">
        <v>25</v>
      </c>
      <c r="J2" s="26" t="s">
        <v>49</v>
      </c>
      <c r="K2" s="26" t="s">
        <v>26</v>
      </c>
      <c r="L2" s="26" t="s">
        <v>24</v>
      </c>
      <c r="M2" s="26" t="s">
        <v>25</v>
      </c>
      <c r="N2" s="26" t="s">
        <v>49</v>
      </c>
      <c r="O2" s="26" t="s">
        <v>26</v>
      </c>
      <c r="P2" s="26" t="s">
        <v>24</v>
      </c>
      <c r="Q2" s="26" t="s">
        <v>25</v>
      </c>
      <c r="R2" s="26" t="s">
        <v>49</v>
      </c>
      <c r="S2" s="26" t="s">
        <v>26</v>
      </c>
      <c r="T2" s="26" t="s">
        <v>24</v>
      </c>
      <c r="U2" s="27" t="s">
        <v>25</v>
      </c>
      <c r="V2" s="26" t="s">
        <v>49</v>
      </c>
      <c r="W2" s="26" t="s">
        <v>26</v>
      </c>
    </row>
    <row r="3" spans="1:23" x14ac:dyDescent="0.25">
      <c r="A3" s="23" t="s">
        <v>3</v>
      </c>
      <c r="B3" s="23" t="s">
        <v>13</v>
      </c>
      <c r="C3" s="23" t="s">
        <v>28</v>
      </c>
      <c r="D3" s="23" t="s">
        <v>30</v>
      </c>
      <c r="E3" s="23" t="s">
        <v>15</v>
      </c>
      <c r="F3" s="23" t="s">
        <v>31</v>
      </c>
      <c r="G3" s="23" t="s">
        <v>31</v>
      </c>
      <c r="H3" s="23" t="s">
        <v>39</v>
      </c>
      <c r="I3" s="23" t="s">
        <v>32</v>
      </c>
      <c r="J3" s="23" t="s">
        <v>33</v>
      </c>
      <c r="K3" s="23" t="s">
        <v>34</v>
      </c>
      <c r="L3" s="23" t="s">
        <v>35</v>
      </c>
      <c r="M3" s="23" t="s">
        <v>36</v>
      </c>
      <c r="N3" s="23" t="s">
        <v>37</v>
      </c>
      <c r="O3" s="23" t="s">
        <v>38</v>
      </c>
      <c r="P3" s="23" t="s">
        <v>16</v>
      </c>
      <c r="Q3" s="23" t="s">
        <v>32</v>
      </c>
      <c r="R3" s="23" t="s">
        <v>67</v>
      </c>
      <c r="S3" s="23" t="s">
        <v>33</v>
      </c>
      <c r="T3" s="23" t="s">
        <v>34</v>
      </c>
      <c r="U3" s="23" t="s">
        <v>72</v>
      </c>
      <c r="V3" s="23" t="s">
        <v>59</v>
      </c>
      <c r="W3" s="23" t="s">
        <v>66</v>
      </c>
    </row>
    <row r="4" spans="1:23" x14ac:dyDescent="0.25">
      <c r="A4" s="110" t="s">
        <v>27</v>
      </c>
      <c r="B4" s="110"/>
      <c r="C4" s="110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2" t="s">
        <v>8</v>
      </c>
      <c r="C5" s="92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5</v>
      </c>
      <c r="B6" s="31" t="s">
        <v>58</v>
      </c>
      <c r="C6" s="5" t="s">
        <v>64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13</v>
      </c>
      <c r="B7" s="92" t="s">
        <v>73</v>
      </c>
      <c r="C7" s="92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6</v>
      </c>
      <c r="B8" s="33" t="s">
        <v>74</v>
      </c>
      <c r="C8" s="5" t="s">
        <v>64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7</v>
      </c>
      <c r="B9" s="33" t="s">
        <v>75</v>
      </c>
      <c r="C9" s="5" t="s">
        <v>64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28</v>
      </c>
      <c r="B10" s="22" t="s">
        <v>9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76</v>
      </c>
      <c r="B11" s="33" t="s">
        <v>77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28</v>
      </c>
      <c r="B12" s="92" t="s">
        <v>10</v>
      </c>
      <c r="C12" s="92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29</v>
      </c>
      <c r="B13" s="37" t="s">
        <v>14</v>
      </c>
      <c r="C13" s="5" t="s">
        <v>64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16</v>
      </c>
      <c r="B14" s="104" t="s">
        <v>11</v>
      </c>
      <c r="C14" s="105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2" t="s">
        <v>19</v>
      </c>
      <c r="B15" s="33" t="s">
        <v>78</v>
      </c>
      <c r="C15" s="5" t="s">
        <v>64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6"/>
      <c r="B16" s="33" t="s">
        <v>60</v>
      </c>
      <c r="C16" s="5" t="s">
        <v>64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6"/>
      <c r="B17" s="33" t="s">
        <v>61</v>
      </c>
      <c r="C17" s="5" t="s">
        <v>64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07"/>
      <c r="B18" s="33" t="s">
        <v>62</v>
      </c>
      <c r="C18" s="5" t="s">
        <v>64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2021-04-13T09:07:00Z</cp:lastPrinted>
  <dcterms:created xsi:type="dcterms:W3CDTF">2012-05-22T08:33:39Z</dcterms:created>
  <dcterms:modified xsi:type="dcterms:W3CDTF">2021-06-15T06:36:49Z</dcterms:modified>
</cp:coreProperties>
</file>