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Гончаров АН\Downloads\"/>
    </mc:Choice>
  </mc:AlternateContent>
  <bookViews>
    <workbookView xWindow="0" yWindow="0" windowWidth="28800" windowHeight="1372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муниципальные!$A$4:$W$16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муниципальные!$A$1:$X$16</definedName>
  </definedNames>
  <calcPr calcId="152511"/>
</workbook>
</file>

<file path=xl/calcChain.xml><?xml version="1.0" encoding="utf-8"?>
<calcChain xmlns="http://schemas.openxmlformats.org/spreadsheetml/2006/main">
  <c r="W7" i="33" l="1"/>
  <c r="W11" i="33"/>
  <c r="W13" i="33"/>
  <c r="S7" i="33"/>
  <c r="S9" i="33"/>
  <c r="S10" i="33"/>
  <c r="S11" i="33"/>
  <c r="S12" i="33"/>
  <c r="S13" i="33"/>
  <c r="S15" i="33"/>
  <c r="S16" i="33"/>
  <c r="O14" i="33" l="1"/>
  <c r="N14" i="33"/>
  <c r="M14" i="33"/>
  <c r="K14" i="33"/>
  <c r="J14" i="33"/>
  <c r="I14" i="33"/>
  <c r="G14" i="33"/>
  <c r="F14" i="33"/>
  <c r="E14" i="33"/>
  <c r="D15" i="33"/>
  <c r="L16" i="33"/>
  <c r="H16" i="33"/>
  <c r="D16" i="33"/>
  <c r="L13" i="33"/>
  <c r="H13" i="33"/>
  <c r="D13" i="33"/>
  <c r="S14" i="33" l="1"/>
  <c r="P16" i="33"/>
  <c r="T13" i="33"/>
  <c r="P13" i="33"/>
  <c r="D14" i="33"/>
  <c r="L15" i="33" l="1"/>
  <c r="L14" i="33" s="1"/>
  <c r="H15" i="33"/>
  <c r="H14" i="33" s="1"/>
  <c r="L12" i="33" l="1"/>
  <c r="L11" i="33"/>
  <c r="L10" i="33"/>
  <c r="H10" i="33"/>
  <c r="L9" i="33"/>
  <c r="L7" i="33"/>
  <c r="E8" i="33" l="1"/>
  <c r="F8" i="33"/>
  <c r="G8" i="33"/>
  <c r="I8" i="33"/>
  <c r="J8" i="33"/>
  <c r="K8" i="33"/>
  <c r="M8" i="33"/>
  <c r="N8" i="33"/>
  <c r="O8" i="33"/>
  <c r="D9" i="33"/>
  <c r="D10" i="33"/>
  <c r="D11" i="33"/>
  <c r="D12" i="33"/>
  <c r="E6" i="33"/>
  <c r="F6" i="33"/>
  <c r="G6" i="33"/>
  <c r="D7" i="33"/>
  <c r="D6" i="33" s="1"/>
  <c r="S8" i="33" l="1"/>
  <c r="W8" i="33"/>
  <c r="E5" i="33"/>
  <c r="G5" i="33"/>
  <c r="F5" i="33"/>
  <c r="D8" i="33"/>
  <c r="D5" i="33" s="1"/>
  <c r="T11" i="33" l="1"/>
  <c r="H11" i="33"/>
  <c r="H9" i="33"/>
  <c r="P11" i="33" l="1"/>
  <c r="P9" i="33"/>
  <c r="P10" i="33"/>
  <c r="L8" i="33"/>
  <c r="T8" i="33" l="1"/>
  <c r="H12" i="33" l="1"/>
  <c r="P12" i="33" s="1"/>
  <c r="I6" i="33"/>
  <c r="I5" i="33" s="1"/>
  <c r="J6" i="33"/>
  <c r="J5" i="33" s="1"/>
  <c r="K6" i="33"/>
  <c r="K5" i="33" s="1"/>
  <c r="H7" i="33"/>
  <c r="H8" i="33" l="1"/>
  <c r="P8" i="33" s="1"/>
  <c r="H6" i="33"/>
  <c r="H5" i="33" l="1"/>
  <c r="P15" i="33" l="1"/>
  <c r="P14" i="33" l="1"/>
  <c r="M6" i="33" l="1"/>
  <c r="M5" i="33" s="1"/>
  <c r="N6" i="33"/>
  <c r="N5" i="33" s="1"/>
  <c r="O6" i="33"/>
  <c r="S6" i="33" l="1"/>
  <c r="W6" i="33"/>
  <c r="O5" i="33"/>
  <c r="W5" i="33" l="1"/>
  <c r="S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P7" i="33" l="1"/>
  <c r="T7" i="33"/>
  <c r="L6" i="33"/>
  <c r="P6" i="33" l="1"/>
  <c r="T6" i="33"/>
  <c r="L5" i="33"/>
  <c r="P5" i="33" l="1"/>
  <c r="T5" i="33"/>
</calcChain>
</file>

<file path=xl/sharedStrings.xml><?xml version="1.0" encoding="utf-8"?>
<sst xmlns="http://schemas.openxmlformats.org/spreadsheetml/2006/main" count="193" uniqueCount="96">
  <si>
    <t>№ п/п</t>
  </si>
  <si>
    <t>Наименование программы</t>
  </si>
  <si>
    <t>Запланированные мероприятия</t>
  </si>
  <si>
    <t>ДЖКХ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</si>
  <si>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</si>
  <si>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</si>
  <si>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</si>
  <si>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</si>
  <si>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</si>
  <si>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</si>
  <si>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</si>
  <si>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</si>
  <si>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</si>
  <si>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</si>
  <si>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2.1.1</t>
  </si>
  <si>
    <t>Крытый каток в 15 микрорайоне города Нефтеюганска</t>
  </si>
  <si>
    <t>5</t>
  </si>
  <si>
    <t>8</t>
  </si>
  <si>
    <t>Исполнит.    ГРБС</t>
  </si>
  <si>
    <t>Подпрограмма "Транспорт"</t>
  </si>
  <si>
    <t>Подпрограмма "Автомобильные дороги"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</si>
  <si>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</si>
  <si>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</si>
  <si>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</si>
  <si>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</si>
  <si>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</si>
  <si>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</si>
  <si>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</si>
  <si>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</si>
  <si>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</si>
  <si>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</si>
  <si>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</si>
  <si>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</si>
  <si>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</si>
  <si>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</si>
  <si>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</si>
  <si>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</si>
  <si>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</si>
  <si>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</si>
  <si>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</si>
  <si>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</si>
  <si>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</si>
  <si>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</si>
  <si>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</si>
  <si>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</si>
  <si>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</si>
  <si>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</si>
  <si>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</si>
  <si>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</si>
  <si>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</si>
  <si>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</si>
  <si>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</si>
  <si>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</si>
  <si>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</si>
  <si>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</si>
  <si>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</si>
  <si>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2.2.2</t>
  </si>
  <si>
    <t>23</t>
  </si>
  <si>
    <t>2.2.3</t>
  </si>
  <si>
    <t>2.2.4</t>
  </si>
  <si>
    <t>2.2.5</t>
  </si>
  <si>
    <t>2.2.1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</si>
  <si>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</si>
  <si>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</si>
  <si>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</si>
  <si>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</si>
  <si>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</si>
  <si>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</si>
  <si>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</si>
  <si>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</si>
  <si>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</si>
  <si>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</si>
  <si>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</si>
  <si>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</si>
  <si>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</si>
  <si>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Подпрограмма "Безопасность дорожного движения"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</si>
  <si>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</si>
  <si>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</si>
  <si>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</si>
  <si>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</si>
  <si>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Развитие транспортной системы в городе Нефтеюганске</t>
  </si>
  <si>
    <t>Обеспечение доступности и повышение качества транспортных услуг автомобильным транспортом</t>
  </si>
  <si>
    <t>2.3</t>
  </si>
  <si>
    <t>2.3.1</t>
  </si>
  <si>
    <t>Автодорога по ул.Мира (от ул.Жилая до ул.Объездная)</t>
  </si>
  <si>
    <t>Автодорога по ул.Центральная (от ул.Парковая до ул.Алексея Варакина)</t>
  </si>
  <si>
    <t>Улицы и проезды микрорайона 11Б г.Нефтеюганска</t>
  </si>
  <si>
    <t>Улучшение условий дорожного движения и устранение опасных участков на улично-дорожной сети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</si>
  <si>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</si>
  <si>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</si>
  <si>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Ливневая канализация вдоль ул. Алексея Варакина (от ул. Центральная до ул. Сургутская)</t>
  </si>
  <si>
    <t>Обеспечение функционирования сети автомобильных дорог общего пользования местного значения</t>
  </si>
  <si>
    <t>20</t>
  </si>
  <si>
    <t>ПЛАН на 1 полугодие 2021 года                                                                                                                                         (рублей)</t>
  </si>
  <si>
    <t>Освоение на 01.05.2021 года                                                                                                                                                (рублей)</t>
  </si>
  <si>
    <t>% исполнения  к плану на 1 полугодие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</si>
</sst>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3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4" fontId="3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49" fontId="33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166" fontId="3" fillId="0" borderId="0" xfId="0" applyNumberFormat="1" applyFont="1" applyFill="1" applyBorder="1"/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49" fontId="33" fillId="0" borderId="9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1" sqref="B21"/>
    </sheetView>
  </sheetViews>
  <sheetFormatPr defaultRowHeight="18.75" x14ac:dyDescent="0.3"/>
  <cols>
    <col min="1" max="1" width="9.140625" style="5" customWidth="1"/>
    <col min="2" max="2" width="80.28515625" style="64" customWidth="1"/>
    <col min="3" max="3" width="13.140625" style="2" customWidth="1"/>
    <col min="4" max="4" width="21.5703125" style="50" customWidth="1"/>
    <col min="5" max="5" width="22.140625" style="50" customWidth="1"/>
    <col min="6" max="6" width="19.85546875" style="50" customWidth="1"/>
    <col min="7" max="7" width="22.42578125" style="50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5.8554687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21" customFormat="1" ht="37.5" customHeight="1" x14ac:dyDescent="0.3">
      <c r="A1" s="89" t="s">
        <v>76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1:24" s="1" customFormat="1" ht="46.5" customHeight="1" x14ac:dyDescent="0.3">
      <c r="A2" s="95" t="s">
        <v>0</v>
      </c>
      <c r="B2" s="60" t="s">
        <v>1</v>
      </c>
      <c r="C2" s="96" t="s">
        <v>18</v>
      </c>
      <c r="D2" s="103" t="s">
        <v>93</v>
      </c>
      <c r="E2" s="104"/>
      <c r="F2" s="104"/>
      <c r="G2" s="105"/>
      <c r="H2" s="100" t="s">
        <v>89</v>
      </c>
      <c r="I2" s="101"/>
      <c r="J2" s="101"/>
      <c r="K2" s="102"/>
      <c r="L2" s="94" t="s">
        <v>94</v>
      </c>
      <c r="M2" s="94"/>
      <c r="N2" s="94"/>
      <c r="O2" s="94"/>
      <c r="P2" s="97" t="s">
        <v>88</v>
      </c>
      <c r="Q2" s="98"/>
      <c r="R2" s="98"/>
      <c r="S2" s="99"/>
      <c r="T2" s="91" t="s">
        <v>95</v>
      </c>
      <c r="U2" s="92"/>
      <c r="V2" s="92"/>
      <c r="W2" s="93"/>
      <c r="X2" s="106" t="s">
        <v>50</v>
      </c>
    </row>
    <row r="3" spans="1:24" s="1" customFormat="1" ht="37.5" x14ac:dyDescent="0.3">
      <c r="A3" s="95"/>
      <c r="B3" s="61" t="s">
        <v>2</v>
      </c>
      <c r="C3" s="96"/>
      <c r="D3" s="49" t="s">
        <v>23</v>
      </c>
      <c r="E3" s="49" t="s">
        <v>24</v>
      </c>
      <c r="F3" s="49" t="s">
        <v>48</v>
      </c>
      <c r="G3" s="49" t="s">
        <v>25</v>
      </c>
      <c r="H3" s="76" t="s">
        <v>23</v>
      </c>
      <c r="I3" s="76" t="s">
        <v>24</v>
      </c>
      <c r="J3" s="76" t="s">
        <v>48</v>
      </c>
      <c r="K3" s="76" t="s">
        <v>25</v>
      </c>
      <c r="L3" s="48" t="s">
        <v>23</v>
      </c>
      <c r="M3" s="48" t="s">
        <v>24</v>
      </c>
      <c r="N3" s="48" t="s">
        <v>48</v>
      </c>
      <c r="O3" s="48" t="s">
        <v>25</v>
      </c>
      <c r="P3" s="48" t="s">
        <v>23</v>
      </c>
      <c r="Q3" s="48" t="s">
        <v>24</v>
      </c>
      <c r="R3" s="48" t="s">
        <v>48</v>
      </c>
      <c r="S3" s="48" t="s">
        <v>25</v>
      </c>
      <c r="T3" s="22" t="s">
        <v>23</v>
      </c>
      <c r="U3" s="22" t="s">
        <v>24</v>
      </c>
      <c r="V3" s="22" t="s">
        <v>48</v>
      </c>
      <c r="W3" s="22" t="s">
        <v>25</v>
      </c>
      <c r="X3" s="107"/>
    </row>
    <row r="4" spans="1:24" s="1" customFormat="1" x14ac:dyDescent="0.3">
      <c r="A4" s="75" t="s">
        <v>4</v>
      </c>
      <c r="B4" s="62" t="s">
        <v>13</v>
      </c>
      <c r="C4" s="75" t="s">
        <v>27</v>
      </c>
      <c r="D4" s="59">
        <v>4</v>
      </c>
      <c r="E4" s="59">
        <v>5</v>
      </c>
      <c r="F4" s="59">
        <v>6</v>
      </c>
      <c r="G4" s="59" t="s">
        <v>38</v>
      </c>
      <c r="H4" s="75" t="s">
        <v>17</v>
      </c>
      <c r="I4" s="75" t="s">
        <v>31</v>
      </c>
      <c r="J4" s="75" t="s">
        <v>32</v>
      </c>
      <c r="K4" s="75" t="s">
        <v>33</v>
      </c>
      <c r="L4" s="75" t="s">
        <v>34</v>
      </c>
      <c r="M4" s="75" t="s">
        <v>35</v>
      </c>
      <c r="N4" s="75" t="s">
        <v>36</v>
      </c>
      <c r="O4" s="75" t="s">
        <v>37</v>
      </c>
      <c r="P4" s="75" t="s">
        <v>77</v>
      </c>
      <c r="Q4" s="75" t="s">
        <v>78</v>
      </c>
      <c r="R4" s="75" t="s">
        <v>62</v>
      </c>
      <c r="S4" s="75" t="s">
        <v>79</v>
      </c>
      <c r="T4" s="75" t="s">
        <v>92</v>
      </c>
      <c r="U4" s="75" t="s">
        <v>67</v>
      </c>
      <c r="V4" s="75" t="s">
        <v>51</v>
      </c>
      <c r="W4" s="75" t="s">
        <v>57</v>
      </c>
      <c r="X4" s="46">
        <v>20</v>
      </c>
    </row>
    <row r="5" spans="1:24" s="1" customFormat="1" ht="26.25" customHeight="1" x14ac:dyDescent="0.3">
      <c r="A5" s="52" t="s">
        <v>13</v>
      </c>
      <c r="B5" s="84" t="s">
        <v>80</v>
      </c>
      <c r="C5" s="84"/>
      <c r="D5" s="53">
        <f t="shared" ref="D5:O5" si="0">D6+D8+D14</f>
        <v>244004917</v>
      </c>
      <c r="E5" s="53">
        <f t="shared" si="0"/>
        <v>0</v>
      </c>
      <c r="F5" s="53">
        <f t="shared" si="0"/>
        <v>0</v>
      </c>
      <c r="G5" s="53">
        <f t="shared" si="0"/>
        <v>244004917</v>
      </c>
      <c r="H5" s="53">
        <f t="shared" si="0"/>
        <v>544221203</v>
      </c>
      <c r="I5" s="53">
        <f t="shared" si="0"/>
        <v>4200000</v>
      </c>
      <c r="J5" s="53">
        <f t="shared" si="0"/>
        <v>0</v>
      </c>
      <c r="K5" s="53">
        <f t="shared" si="0"/>
        <v>540021203</v>
      </c>
      <c r="L5" s="53">
        <f t="shared" si="0"/>
        <v>141354627.76999998</v>
      </c>
      <c r="M5" s="53">
        <f t="shared" si="0"/>
        <v>0</v>
      </c>
      <c r="N5" s="53">
        <f t="shared" si="0"/>
        <v>0</v>
      </c>
      <c r="O5" s="53">
        <f t="shared" si="0"/>
        <v>141354627.76999998</v>
      </c>
      <c r="P5" s="20">
        <f t="shared" ref="P5:P12" si="1">L5/H5*100</f>
        <v>25.973745049032935</v>
      </c>
      <c r="Q5" s="20"/>
      <c r="R5" s="20"/>
      <c r="S5" s="20">
        <f t="shared" ref="S5:S16" si="2">O5/K5*100</f>
        <v>26.175755134192386</v>
      </c>
      <c r="T5" s="51">
        <f t="shared" ref="T5:T11" si="3">L5/D5*100</f>
        <v>57.93105709013232</v>
      </c>
      <c r="U5" s="51"/>
      <c r="V5" s="51"/>
      <c r="W5" s="51">
        <f t="shared" ref="W5:W13" si="4">O5/G5*100</f>
        <v>57.93105709013232</v>
      </c>
      <c r="X5" s="23"/>
    </row>
    <row r="6" spans="1:24" s="56" customFormat="1" ht="26.25" customHeight="1" x14ac:dyDescent="0.3">
      <c r="A6" s="52" t="s">
        <v>7</v>
      </c>
      <c r="B6" s="63" t="s">
        <v>19</v>
      </c>
      <c r="C6" s="73"/>
      <c r="D6" s="57">
        <f t="shared" ref="D6:G6" si="5">D7</f>
        <v>120327635</v>
      </c>
      <c r="E6" s="57">
        <f t="shared" si="5"/>
        <v>0</v>
      </c>
      <c r="F6" s="57">
        <f t="shared" si="5"/>
        <v>0</v>
      </c>
      <c r="G6" s="57">
        <f t="shared" si="5"/>
        <v>120327635</v>
      </c>
      <c r="H6" s="57">
        <f t="shared" ref="H6:K6" si="6">H7</f>
        <v>297978373</v>
      </c>
      <c r="I6" s="57">
        <f t="shared" si="6"/>
        <v>0</v>
      </c>
      <c r="J6" s="57">
        <f t="shared" si="6"/>
        <v>0</v>
      </c>
      <c r="K6" s="57">
        <f t="shared" si="6"/>
        <v>297978373</v>
      </c>
      <c r="L6" s="57">
        <f t="shared" ref="L6:O6" si="7">L7</f>
        <v>70089491.379999995</v>
      </c>
      <c r="M6" s="57">
        <f t="shared" si="7"/>
        <v>0</v>
      </c>
      <c r="N6" s="57">
        <f t="shared" si="7"/>
        <v>0</v>
      </c>
      <c r="O6" s="57">
        <f t="shared" si="7"/>
        <v>70089491.379999995</v>
      </c>
      <c r="P6" s="20">
        <f t="shared" si="1"/>
        <v>23.521670607953819</v>
      </c>
      <c r="Q6" s="20"/>
      <c r="R6" s="20"/>
      <c r="S6" s="20">
        <f t="shared" si="2"/>
        <v>23.521670607953819</v>
      </c>
      <c r="T6" s="51">
        <f t="shared" si="3"/>
        <v>58.248873070595955</v>
      </c>
      <c r="U6" s="51"/>
      <c r="V6" s="51"/>
      <c r="W6" s="51">
        <f t="shared" si="4"/>
        <v>58.248873070595955</v>
      </c>
      <c r="X6" s="55"/>
    </row>
    <row r="7" spans="1:24" s="1" customFormat="1" ht="37.5" customHeight="1" x14ac:dyDescent="0.3">
      <c r="A7" s="72" t="s">
        <v>14</v>
      </c>
      <c r="B7" s="74" t="s">
        <v>81</v>
      </c>
      <c r="C7" s="19" t="s">
        <v>3</v>
      </c>
      <c r="D7" s="47">
        <f>SUM(E7:G7)</f>
        <v>120327635</v>
      </c>
      <c r="E7" s="47">
        <v>0</v>
      </c>
      <c r="F7" s="47">
        <v>0</v>
      </c>
      <c r="G7" s="47">
        <v>120327635</v>
      </c>
      <c r="H7" s="47">
        <f>SUM(I7:K7)</f>
        <v>297978373</v>
      </c>
      <c r="I7" s="47">
        <v>0</v>
      </c>
      <c r="J7" s="47">
        <v>0</v>
      </c>
      <c r="K7" s="47">
        <v>297978373</v>
      </c>
      <c r="L7" s="51">
        <f>SUM(M7:O7)</f>
        <v>70089491.379999995</v>
      </c>
      <c r="M7" s="51">
        <v>0</v>
      </c>
      <c r="N7" s="51">
        <v>0</v>
      </c>
      <c r="O7" s="51">
        <v>70089491.379999995</v>
      </c>
      <c r="P7" s="20">
        <f t="shared" si="1"/>
        <v>23.521670607953819</v>
      </c>
      <c r="Q7" s="20"/>
      <c r="R7" s="20"/>
      <c r="S7" s="20">
        <f t="shared" si="2"/>
        <v>23.521670607953819</v>
      </c>
      <c r="T7" s="51">
        <f t="shared" si="3"/>
        <v>58.248873070595955</v>
      </c>
      <c r="U7" s="51"/>
      <c r="V7" s="51"/>
      <c r="W7" s="51">
        <f t="shared" si="4"/>
        <v>58.248873070595955</v>
      </c>
      <c r="X7" s="58"/>
    </row>
    <row r="8" spans="1:24" s="56" customFormat="1" x14ac:dyDescent="0.3">
      <c r="A8" s="52" t="s">
        <v>8</v>
      </c>
      <c r="B8" s="63" t="s">
        <v>20</v>
      </c>
      <c r="C8" s="73"/>
      <c r="D8" s="57">
        <f t="shared" ref="D8:O8" si="8">SUM(D9:D13)</f>
        <v>118048207</v>
      </c>
      <c r="E8" s="57">
        <f t="shared" si="8"/>
        <v>0</v>
      </c>
      <c r="F8" s="57">
        <f t="shared" si="8"/>
        <v>0</v>
      </c>
      <c r="G8" s="57">
        <f t="shared" si="8"/>
        <v>118048207</v>
      </c>
      <c r="H8" s="57">
        <f t="shared" si="8"/>
        <v>229486622</v>
      </c>
      <c r="I8" s="57">
        <f t="shared" si="8"/>
        <v>0</v>
      </c>
      <c r="J8" s="57">
        <f t="shared" si="8"/>
        <v>0</v>
      </c>
      <c r="K8" s="57">
        <f t="shared" si="8"/>
        <v>229486622</v>
      </c>
      <c r="L8" s="57">
        <f t="shared" si="8"/>
        <v>71265136.390000001</v>
      </c>
      <c r="M8" s="57">
        <f t="shared" si="8"/>
        <v>0</v>
      </c>
      <c r="N8" s="57">
        <f t="shared" si="8"/>
        <v>0</v>
      </c>
      <c r="O8" s="57">
        <f t="shared" si="8"/>
        <v>71265136.390000001</v>
      </c>
      <c r="P8" s="20">
        <f t="shared" si="1"/>
        <v>31.054157217931422</v>
      </c>
      <c r="Q8" s="20"/>
      <c r="R8" s="20"/>
      <c r="S8" s="20">
        <f t="shared" si="2"/>
        <v>31.054157217931422</v>
      </c>
      <c r="T8" s="51">
        <f t="shared" si="3"/>
        <v>60.369520385853889</v>
      </c>
      <c r="U8" s="51"/>
      <c r="V8" s="51"/>
      <c r="W8" s="51">
        <f t="shared" si="4"/>
        <v>60.369520385853889</v>
      </c>
      <c r="X8" s="55"/>
    </row>
    <row r="9" spans="1:24" s="67" customFormat="1" x14ac:dyDescent="0.25">
      <c r="A9" s="72" t="s">
        <v>61</v>
      </c>
      <c r="B9" s="66" t="s">
        <v>84</v>
      </c>
      <c r="C9" s="19" t="s">
        <v>55</v>
      </c>
      <c r="D9" s="47">
        <f t="shared" ref="D9:D12" si="9">SUM(E9:G9)</f>
        <v>0</v>
      </c>
      <c r="E9" s="47">
        <v>0</v>
      </c>
      <c r="F9" s="47">
        <v>0</v>
      </c>
      <c r="G9" s="47">
        <v>0</v>
      </c>
      <c r="H9" s="47">
        <f t="shared" ref="H9:H11" si="10">SUM(I9:K9)</f>
        <v>9002</v>
      </c>
      <c r="I9" s="47">
        <v>0</v>
      </c>
      <c r="J9" s="47">
        <v>0</v>
      </c>
      <c r="K9" s="47">
        <v>9002</v>
      </c>
      <c r="L9" s="51">
        <f t="shared" ref="L9:L12" si="11">SUM(M9:O9)</f>
        <v>0</v>
      </c>
      <c r="M9" s="51">
        <v>0</v>
      </c>
      <c r="N9" s="51">
        <v>0</v>
      </c>
      <c r="O9" s="51">
        <v>0</v>
      </c>
      <c r="P9" s="20">
        <f t="shared" si="1"/>
        <v>0</v>
      </c>
      <c r="Q9" s="20"/>
      <c r="R9" s="20"/>
      <c r="S9" s="20">
        <f t="shared" si="2"/>
        <v>0</v>
      </c>
      <c r="T9" s="51"/>
      <c r="U9" s="51"/>
      <c r="V9" s="51"/>
      <c r="W9" s="51"/>
      <c r="X9" s="58"/>
    </row>
    <row r="10" spans="1:24" s="67" customFormat="1" ht="37.5" x14ac:dyDescent="0.25">
      <c r="A10" s="72" t="s">
        <v>56</v>
      </c>
      <c r="B10" s="66" t="s">
        <v>85</v>
      </c>
      <c r="C10" s="19" t="s">
        <v>55</v>
      </c>
      <c r="D10" s="47">
        <f t="shared" si="9"/>
        <v>2392812</v>
      </c>
      <c r="E10" s="47">
        <v>0</v>
      </c>
      <c r="F10" s="47">
        <v>0</v>
      </c>
      <c r="G10" s="47">
        <v>2392812</v>
      </c>
      <c r="H10" s="47">
        <f>SUM(I10:K10)</f>
        <v>2402914</v>
      </c>
      <c r="I10" s="47">
        <v>0</v>
      </c>
      <c r="J10" s="47">
        <v>0</v>
      </c>
      <c r="K10" s="47">
        <v>2402914</v>
      </c>
      <c r="L10" s="51">
        <f t="shared" si="11"/>
        <v>0</v>
      </c>
      <c r="M10" s="51">
        <v>0</v>
      </c>
      <c r="N10" s="51">
        <v>0</v>
      </c>
      <c r="O10" s="51">
        <v>0</v>
      </c>
      <c r="P10" s="20">
        <f t="shared" si="1"/>
        <v>0</v>
      </c>
      <c r="Q10" s="20"/>
      <c r="R10" s="20"/>
      <c r="S10" s="20">
        <f t="shared" si="2"/>
        <v>0</v>
      </c>
      <c r="T10" s="51"/>
      <c r="U10" s="51"/>
      <c r="V10" s="51"/>
      <c r="W10" s="51"/>
      <c r="X10" s="58"/>
    </row>
    <row r="11" spans="1:24" s="67" customFormat="1" x14ac:dyDescent="0.25">
      <c r="A11" s="72" t="s">
        <v>58</v>
      </c>
      <c r="B11" s="66" t="s">
        <v>86</v>
      </c>
      <c r="C11" s="19" t="s">
        <v>55</v>
      </c>
      <c r="D11" s="47">
        <f t="shared" si="9"/>
        <v>1387495</v>
      </c>
      <c r="E11" s="47">
        <v>0</v>
      </c>
      <c r="F11" s="47">
        <v>0</v>
      </c>
      <c r="G11" s="47">
        <v>1387495</v>
      </c>
      <c r="H11" s="47">
        <f t="shared" si="10"/>
        <v>1387495</v>
      </c>
      <c r="I11" s="47">
        <v>0</v>
      </c>
      <c r="J11" s="47">
        <v>0</v>
      </c>
      <c r="K11" s="47">
        <v>1387495</v>
      </c>
      <c r="L11" s="51">
        <f t="shared" si="11"/>
        <v>0</v>
      </c>
      <c r="M11" s="51">
        <v>0</v>
      </c>
      <c r="N11" s="51">
        <v>0</v>
      </c>
      <c r="O11" s="51">
        <v>0</v>
      </c>
      <c r="P11" s="20">
        <f t="shared" si="1"/>
        <v>0</v>
      </c>
      <c r="Q11" s="20"/>
      <c r="R11" s="20"/>
      <c r="S11" s="20">
        <f t="shared" si="2"/>
        <v>0</v>
      </c>
      <c r="T11" s="51">
        <f t="shared" si="3"/>
        <v>0</v>
      </c>
      <c r="U11" s="51"/>
      <c r="V11" s="51"/>
      <c r="W11" s="51">
        <f t="shared" si="4"/>
        <v>0</v>
      </c>
      <c r="X11" s="58"/>
    </row>
    <row r="12" spans="1:24" s="67" customFormat="1" ht="37.5" x14ac:dyDescent="0.25">
      <c r="A12" s="72" t="s">
        <v>59</v>
      </c>
      <c r="B12" s="66" t="s">
        <v>90</v>
      </c>
      <c r="C12" s="19" t="s">
        <v>55</v>
      </c>
      <c r="D12" s="47">
        <f t="shared" si="9"/>
        <v>1950000</v>
      </c>
      <c r="E12" s="47">
        <v>0</v>
      </c>
      <c r="F12" s="47">
        <v>0</v>
      </c>
      <c r="G12" s="47">
        <v>1950000</v>
      </c>
      <c r="H12" s="47">
        <f t="shared" ref="H12:H16" si="12">SUM(I12:K12)</f>
        <v>1958524</v>
      </c>
      <c r="I12" s="47">
        <v>0</v>
      </c>
      <c r="J12" s="47">
        <v>0</v>
      </c>
      <c r="K12" s="47">
        <v>1958524</v>
      </c>
      <c r="L12" s="51">
        <f t="shared" si="11"/>
        <v>0</v>
      </c>
      <c r="M12" s="51">
        <v>0</v>
      </c>
      <c r="N12" s="51">
        <v>0</v>
      </c>
      <c r="O12" s="51">
        <v>0</v>
      </c>
      <c r="P12" s="20">
        <f t="shared" si="1"/>
        <v>0</v>
      </c>
      <c r="Q12" s="20"/>
      <c r="R12" s="20"/>
      <c r="S12" s="20">
        <f t="shared" si="2"/>
        <v>0</v>
      </c>
      <c r="T12" s="51"/>
      <c r="U12" s="51"/>
      <c r="V12" s="51"/>
      <c r="W12" s="51"/>
      <c r="X12" s="68"/>
    </row>
    <row r="13" spans="1:24" s="67" customFormat="1" ht="37.5" x14ac:dyDescent="0.25">
      <c r="A13" s="72" t="s">
        <v>60</v>
      </c>
      <c r="B13" s="66" t="s">
        <v>91</v>
      </c>
      <c r="C13" s="19" t="s">
        <v>3</v>
      </c>
      <c r="D13" s="47">
        <f>SUM(E13:G13)</f>
        <v>112317900</v>
      </c>
      <c r="E13" s="47">
        <v>0</v>
      </c>
      <c r="F13" s="47">
        <v>0</v>
      </c>
      <c r="G13" s="47">
        <v>112317900</v>
      </c>
      <c r="H13" s="47">
        <f>SUM(I13:K13)</f>
        <v>223728687</v>
      </c>
      <c r="I13" s="47">
        <v>0</v>
      </c>
      <c r="J13" s="47">
        <v>0</v>
      </c>
      <c r="K13" s="47">
        <v>223728687</v>
      </c>
      <c r="L13" s="51">
        <f>SUM(M13:O13)</f>
        <v>71265136.390000001</v>
      </c>
      <c r="M13" s="51">
        <v>0</v>
      </c>
      <c r="N13" s="51">
        <v>0</v>
      </c>
      <c r="O13" s="51">
        <v>71265136.390000001</v>
      </c>
      <c r="P13" s="20">
        <f>L13/H13*100</f>
        <v>31.853374435617187</v>
      </c>
      <c r="Q13" s="20"/>
      <c r="R13" s="20"/>
      <c r="S13" s="20">
        <f t="shared" si="2"/>
        <v>31.853374435617187</v>
      </c>
      <c r="T13" s="51">
        <f>L13/D13*100</f>
        <v>63.449491479096388</v>
      </c>
      <c r="U13" s="51"/>
      <c r="V13" s="51"/>
      <c r="W13" s="51">
        <f t="shared" si="4"/>
        <v>63.449491479096388</v>
      </c>
      <c r="X13" s="68"/>
    </row>
    <row r="14" spans="1:24" s="56" customFormat="1" x14ac:dyDescent="0.3">
      <c r="A14" s="52" t="s">
        <v>82</v>
      </c>
      <c r="B14" s="69" t="s">
        <v>75</v>
      </c>
      <c r="C14" s="73"/>
      <c r="D14" s="54">
        <f t="shared" ref="D14:O14" si="13">D15+D16</f>
        <v>5629075</v>
      </c>
      <c r="E14" s="54">
        <f t="shared" si="13"/>
        <v>0</v>
      </c>
      <c r="F14" s="54">
        <f t="shared" si="13"/>
        <v>0</v>
      </c>
      <c r="G14" s="54">
        <f t="shared" si="13"/>
        <v>5629075</v>
      </c>
      <c r="H14" s="54">
        <f t="shared" si="13"/>
        <v>16756208</v>
      </c>
      <c r="I14" s="54">
        <f t="shared" si="13"/>
        <v>4200000</v>
      </c>
      <c r="J14" s="54">
        <f t="shared" si="13"/>
        <v>0</v>
      </c>
      <c r="K14" s="54">
        <f t="shared" si="13"/>
        <v>12556208</v>
      </c>
      <c r="L14" s="54">
        <f t="shared" si="13"/>
        <v>0</v>
      </c>
      <c r="M14" s="54">
        <f t="shared" si="13"/>
        <v>0</v>
      </c>
      <c r="N14" s="54">
        <f t="shared" si="13"/>
        <v>0</v>
      </c>
      <c r="O14" s="54">
        <f t="shared" si="13"/>
        <v>0</v>
      </c>
      <c r="P14" s="20">
        <f t="shared" ref="P14:P15" si="14">L14/H14*100</f>
        <v>0</v>
      </c>
      <c r="Q14" s="20"/>
      <c r="R14" s="20"/>
      <c r="S14" s="20">
        <f t="shared" si="2"/>
        <v>0</v>
      </c>
      <c r="T14" s="51"/>
      <c r="U14" s="51"/>
      <c r="V14" s="51"/>
      <c r="W14" s="51"/>
      <c r="X14" s="55"/>
    </row>
    <row r="15" spans="1:24" s="1" customFormat="1" x14ac:dyDescent="0.3">
      <c r="A15" s="87" t="s">
        <v>83</v>
      </c>
      <c r="B15" s="85" t="s">
        <v>87</v>
      </c>
      <c r="C15" s="19" t="s">
        <v>3</v>
      </c>
      <c r="D15" s="47">
        <f>SUM(E15:G15)</f>
        <v>5629075</v>
      </c>
      <c r="E15" s="47">
        <v>0</v>
      </c>
      <c r="F15" s="47">
        <v>0</v>
      </c>
      <c r="G15" s="47">
        <v>5629075</v>
      </c>
      <c r="H15" s="47">
        <f>SUM(I15:K15)</f>
        <v>15336170</v>
      </c>
      <c r="I15" s="47">
        <v>4200000</v>
      </c>
      <c r="J15" s="47">
        <v>0</v>
      </c>
      <c r="K15" s="47">
        <v>11136170</v>
      </c>
      <c r="L15" s="51">
        <f>SUM(M15:O15)</f>
        <v>0</v>
      </c>
      <c r="M15" s="51">
        <v>0</v>
      </c>
      <c r="N15" s="51">
        <v>0</v>
      </c>
      <c r="O15" s="51">
        <v>0</v>
      </c>
      <c r="P15" s="20">
        <f t="shared" si="14"/>
        <v>0</v>
      </c>
      <c r="Q15" s="20"/>
      <c r="R15" s="20"/>
      <c r="S15" s="20">
        <f t="shared" si="2"/>
        <v>0</v>
      </c>
      <c r="T15" s="51"/>
      <c r="U15" s="51"/>
      <c r="V15" s="51"/>
      <c r="W15" s="51"/>
      <c r="X15" s="70"/>
    </row>
    <row r="16" spans="1:24" s="1" customFormat="1" x14ac:dyDescent="0.3">
      <c r="A16" s="88"/>
      <c r="B16" s="86"/>
      <c r="C16" s="19" t="s">
        <v>55</v>
      </c>
      <c r="D16" s="47">
        <f>SUM(E16:G16)</f>
        <v>0</v>
      </c>
      <c r="E16" s="47">
        <v>0</v>
      </c>
      <c r="F16" s="47">
        <v>0</v>
      </c>
      <c r="G16" s="47">
        <v>0</v>
      </c>
      <c r="H16" s="47">
        <f t="shared" si="12"/>
        <v>1420038</v>
      </c>
      <c r="I16" s="47">
        <v>0</v>
      </c>
      <c r="J16" s="47">
        <v>0</v>
      </c>
      <c r="K16" s="47">
        <v>1420038</v>
      </c>
      <c r="L16" s="51">
        <f t="shared" ref="L16" si="15">SUM(M16:O16)</f>
        <v>0</v>
      </c>
      <c r="M16" s="51">
        <v>0</v>
      </c>
      <c r="N16" s="51">
        <v>0</v>
      </c>
      <c r="O16" s="51">
        <v>0</v>
      </c>
      <c r="P16" s="20">
        <f t="shared" ref="P16" si="16">L16/H16*100</f>
        <v>0</v>
      </c>
      <c r="Q16" s="20"/>
      <c r="R16" s="20"/>
      <c r="S16" s="20">
        <f t="shared" si="2"/>
        <v>0</v>
      </c>
      <c r="T16" s="51"/>
      <c r="U16" s="51"/>
      <c r="V16" s="51"/>
      <c r="W16" s="51"/>
      <c r="X16" s="70"/>
    </row>
    <row r="17" spans="1:24" x14ac:dyDescent="0.3">
      <c r="A17" s="77"/>
      <c r="B17" s="78"/>
      <c r="C17" s="79"/>
      <c r="D17" s="80"/>
      <c r="E17" s="80"/>
      <c r="F17" s="80"/>
      <c r="G17" s="80"/>
      <c r="H17" s="81"/>
      <c r="I17" s="81"/>
      <c r="J17" s="81"/>
      <c r="K17" s="81"/>
      <c r="L17" s="82"/>
      <c r="M17" s="71"/>
      <c r="N17" s="82"/>
      <c r="O17" s="82"/>
      <c r="P17" s="83"/>
      <c r="Q17" s="83"/>
      <c r="R17" s="83"/>
      <c r="S17" s="83"/>
      <c r="T17" s="71"/>
      <c r="U17" s="71"/>
      <c r="V17" s="71"/>
      <c r="W17" s="71"/>
      <c r="X17" s="1"/>
    </row>
    <row r="18" spans="1:24" x14ac:dyDescent="0.3">
      <c r="U18" s="71"/>
      <c r="V18" s="71"/>
      <c r="W18" s="71"/>
    </row>
    <row r="19" spans="1:24" x14ac:dyDescent="0.3">
      <c r="U19" s="65"/>
      <c r="V19" s="65"/>
      <c r="W19" s="65"/>
    </row>
    <row r="21" spans="1:24" x14ac:dyDescent="0.3">
      <c r="B21" s="64">
        <v>1</v>
      </c>
    </row>
  </sheetData>
  <mergeCells count="12">
    <mergeCell ref="X2:X3"/>
    <mergeCell ref="A1:W1"/>
    <mergeCell ref="T2:W2"/>
    <mergeCell ref="L2:O2"/>
    <mergeCell ref="A2:A3"/>
    <mergeCell ref="C2:C3"/>
    <mergeCell ref="P2:S2"/>
    <mergeCell ref="H2:K2"/>
    <mergeCell ref="D2:G2"/>
    <mergeCell ref="B5:C5"/>
    <mergeCell ref="B15:B16"/>
    <mergeCell ref="A15:A16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9" t="s">
        <v>42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32.25" customHeight="1" x14ac:dyDescent="0.25">
      <c r="A2" s="111" t="s">
        <v>0</v>
      </c>
      <c r="B2" s="6" t="s">
        <v>1</v>
      </c>
      <c r="C2" s="112" t="s">
        <v>18</v>
      </c>
      <c r="D2" s="113" t="s">
        <v>39</v>
      </c>
      <c r="E2" s="113"/>
      <c r="F2" s="113"/>
      <c r="G2" s="114" t="s">
        <v>47</v>
      </c>
      <c r="H2" s="114"/>
      <c r="I2" s="114"/>
      <c r="J2" s="115" t="s">
        <v>45</v>
      </c>
      <c r="K2" s="116"/>
      <c r="L2" s="117"/>
      <c r="M2" s="118" t="s">
        <v>40</v>
      </c>
      <c r="N2" s="118" t="s">
        <v>41</v>
      </c>
    </row>
    <row r="3" spans="1:14" ht="25.5" x14ac:dyDescent="0.25">
      <c r="A3" s="111"/>
      <c r="B3" s="7" t="s">
        <v>2</v>
      </c>
      <c r="C3" s="112"/>
      <c r="D3" s="8" t="s">
        <v>23</v>
      </c>
      <c r="E3" s="8" t="s">
        <v>24</v>
      </c>
      <c r="F3" s="8" t="s">
        <v>25</v>
      </c>
      <c r="G3" s="8" t="s">
        <v>23</v>
      </c>
      <c r="H3" s="8" t="s">
        <v>24</v>
      </c>
      <c r="I3" s="8" t="s">
        <v>25</v>
      </c>
      <c r="J3" s="8" t="s">
        <v>23</v>
      </c>
      <c r="K3" s="8" t="s">
        <v>24</v>
      </c>
      <c r="L3" s="8" t="s">
        <v>25</v>
      </c>
      <c r="M3" s="119"/>
      <c r="N3" s="119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8" t="s">
        <v>43</v>
      </c>
      <c r="C5" s="108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22</v>
      </c>
      <c r="C6" s="15" t="s">
        <v>46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44</v>
      </c>
      <c r="C7" s="15" t="s">
        <v>46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7" t="s">
        <v>0</v>
      </c>
      <c r="B1" s="27" t="s">
        <v>1</v>
      </c>
      <c r="C1" s="128" t="s">
        <v>18</v>
      </c>
      <c r="D1" s="129" t="s">
        <v>63</v>
      </c>
      <c r="E1" s="129"/>
      <c r="F1" s="129"/>
      <c r="G1" s="129"/>
      <c r="H1" s="129" t="s">
        <v>64</v>
      </c>
      <c r="I1" s="129"/>
      <c r="J1" s="129"/>
      <c r="K1" s="129"/>
      <c r="L1" s="130" t="s">
        <v>74</v>
      </c>
      <c r="M1" s="131"/>
      <c r="N1" s="131"/>
      <c r="O1" s="132"/>
      <c r="P1" s="124" t="s">
        <v>65</v>
      </c>
      <c r="Q1" s="124"/>
      <c r="R1" s="124"/>
      <c r="S1" s="124"/>
      <c r="T1" s="124" t="s">
        <v>66</v>
      </c>
      <c r="U1" s="125"/>
      <c r="V1" s="125"/>
      <c r="W1" s="125"/>
    </row>
    <row r="2" spans="1:23" ht="22.5" x14ac:dyDescent="0.25">
      <c r="A2" s="127"/>
      <c r="B2" s="27" t="s">
        <v>2</v>
      </c>
      <c r="C2" s="128"/>
      <c r="D2" s="28" t="s">
        <v>23</v>
      </c>
      <c r="E2" s="28" t="s">
        <v>24</v>
      </c>
      <c r="F2" s="28" t="s">
        <v>48</v>
      </c>
      <c r="G2" s="28" t="s">
        <v>25</v>
      </c>
      <c r="H2" s="28" t="s">
        <v>23</v>
      </c>
      <c r="I2" s="28" t="s">
        <v>24</v>
      </c>
      <c r="J2" s="28" t="s">
        <v>48</v>
      </c>
      <c r="K2" s="28" t="s">
        <v>25</v>
      </c>
      <c r="L2" s="28" t="s">
        <v>23</v>
      </c>
      <c r="M2" s="28" t="s">
        <v>24</v>
      </c>
      <c r="N2" s="28" t="s">
        <v>48</v>
      </c>
      <c r="O2" s="28" t="s">
        <v>25</v>
      </c>
      <c r="P2" s="28" t="s">
        <v>23</v>
      </c>
      <c r="Q2" s="28" t="s">
        <v>24</v>
      </c>
      <c r="R2" s="28" t="s">
        <v>48</v>
      </c>
      <c r="S2" s="28" t="s">
        <v>25</v>
      </c>
      <c r="T2" s="28" t="s">
        <v>23</v>
      </c>
      <c r="U2" s="29" t="s">
        <v>24</v>
      </c>
      <c r="V2" s="28" t="s">
        <v>48</v>
      </c>
      <c r="W2" s="28" t="s">
        <v>25</v>
      </c>
    </row>
    <row r="3" spans="1:23" x14ac:dyDescent="0.25">
      <c r="A3" s="25" t="s">
        <v>4</v>
      </c>
      <c r="B3" s="25" t="s">
        <v>13</v>
      </c>
      <c r="C3" s="25" t="s">
        <v>27</v>
      </c>
      <c r="D3" s="25" t="s">
        <v>29</v>
      </c>
      <c r="E3" s="25" t="s">
        <v>16</v>
      </c>
      <c r="F3" s="25" t="s">
        <v>30</v>
      </c>
      <c r="G3" s="25" t="s">
        <v>30</v>
      </c>
      <c r="H3" s="25" t="s">
        <v>38</v>
      </c>
      <c r="I3" s="25" t="s">
        <v>31</v>
      </c>
      <c r="J3" s="25" t="s">
        <v>32</v>
      </c>
      <c r="K3" s="25" t="s">
        <v>33</v>
      </c>
      <c r="L3" s="25" t="s">
        <v>34</v>
      </c>
      <c r="M3" s="25" t="s">
        <v>35</v>
      </c>
      <c r="N3" s="25" t="s">
        <v>36</v>
      </c>
      <c r="O3" s="25" t="s">
        <v>37</v>
      </c>
      <c r="P3" s="25" t="s">
        <v>17</v>
      </c>
      <c r="Q3" s="25" t="s">
        <v>31</v>
      </c>
      <c r="R3" s="25" t="s">
        <v>62</v>
      </c>
      <c r="S3" s="25" t="s">
        <v>32</v>
      </c>
      <c r="T3" s="25" t="s">
        <v>33</v>
      </c>
      <c r="U3" s="25" t="s">
        <v>67</v>
      </c>
      <c r="V3" s="25" t="s">
        <v>51</v>
      </c>
      <c r="W3" s="25" t="s">
        <v>57</v>
      </c>
    </row>
    <row r="4" spans="1:23" x14ac:dyDescent="0.25">
      <c r="A4" s="126" t="s">
        <v>26</v>
      </c>
      <c r="B4" s="126"/>
      <c r="C4" s="126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08" t="s">
        <v>9</v>
      </c>
      <c r="C5" s="108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6</v>
      </c>
      <c r="B6" s="33" t="s">
        <v>49</v>
      </c>
      <c r="C6" s="6" t="s">
        <v>55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13</v>
      </c>
      <c r="B7" s="108" t="s">
        <v>68</v>
      </c>
      <c r="C7" s="108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7</v>
      </c>
      <c r="B8" s="35" t="s">
        <v>69</v>
      </c>
      <c r="C8" s="6" t="s">
        <v>55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8</v>
      </c>
      <c r="B9" s="35" t="s">
        <v>70</v>
      </c>
      <c r="C9" s="6" t="s">
        <v>55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27</v>
      </c>
      <c r="B10" s="24" t="s">
        <v>10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71</v>
      </c>
      <c r="B11" s="35" t="s">
        <v>72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27</v>
      </c>
      <c r="B12" s="108" t="s">
        <v>11</v>
      </c>
      <c r="C12" s="108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28</v>
      </c>
      <c r="B13" s="39" t="s">
        <v>15</v>
      </c>
      <c r="C13" s="6" t="s">
        <v>55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120" t="s">
        <v>12</v>
      </c>
      <c r="C14" s="121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118" t="s">
        <v>21</v>
      </c>
      <c r="B15" s="35" t="s">
        <v>73</v>
      </c>
      <c r="C15" s="6" t="s">
        <v>55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22"/>
      <c r="B16" s="35" t="s">
        <v>52</v>
      </c>
      <c r="C16" s="6" t="s">
        <v>55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22"/>
      <c r="B17" s="35" t="s">
        <v>53</v>
      </c>
      <c r="C17" s="6" t="s">
        <v>55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23"/>
      <c r="B18" s="35" t="s">
        <v>54</v>
      </c>
      <c r="C18" s="6" t="s">
        <v>55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Гончаров АН</cp:lastModifiedBy>
  <cp:lastPrinted>2021-04-13T09:07:00Z</cp:lastPrinted>
  <dcterms:created xsi:type="dcterms:W3CDTF">2012-05-22T08:33:39Z</dcterms:created>
  <dcterms:modified xsi:type="dcterms:W3CDTF">2021-06-25T06:00:33Z</dcterms:modified>
</cp:coreProperties>
</file>