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нчаров АН\Downloads\"/>
    </mc:Choice>
  </mc:AlternateContent>
  <bookViews>
    <workbookView xWindow="0" yWindow="0" windowWidth="28800" windowHeight="137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муниципальные!$A$1:$X$19</definedName>
  </definedNames>
  <calcPr calcId="152511"/>
</workbook>
</file>

<file path=xl/calcChain.xml><?xml version="1.0" encoding="utf-8"?>
<calcChain xmlns="http://schemas.openxmlformats.org/spreadsheetml/2006/main">
  <c r="W15" i="33" l="1"/>
  <c r="S15" i="33"/>
  <c r="O16" i="33"/>
  <c r="N16" i="33"/>
  <c r="M16" i="33"/>
  <c r="K16" i="33"/>
  <c r="J16" i="33"/>
  <c r="I16" i="33"/>
  <c r="G16" i="33"/>
  <c r="F16" i="33"/>
  <c r="E16" i="33"/>
  <c r="D17" i="33"/>
  <c r="L19" i="33"/>
  <c r="S19" i="33"/>
  <c r="H19" i="33"/>
  <c r="D19" i="33"/>
  <c r="L15" i="33"/>
  <c r="H15" i="33"/>
  <c r="D15" i="33"/>
  <c r="P19" i="33" l="1"/>
  <c r="T15" i="33"/>
  <c r="P15" i="33"/>
  <c r="D16" i="33"/>
  <c r="L17" i="33" l="1"/>
  <c r="L16" i="33" s="1"/>
  <c r="H17" i="33"/>
  <c r="H16" i="33" s="1"/>
  <c r="L14" i="33" l="1"/>
  <c r="L13" i="33"/>
  <c r="L12" i="33"/>
  <c r="H12" i="33"/>
  <c r="L11" i="33"/>
  <c r="L9" i="33"/>
  <c r="L5" i="33" l="1"/>
  <c r="E4" i="33" l="1"/>
  <c r="S5" i="33"/>
  <c r="S6" i="33"/>
  <c r="G4" i="33"/>
  <c r="I4" i="33"/>
  <c r="J4" i="33"/>
  <c r="K4" i="33"/>
  <c r="M4" i="33"/>
  <c r="N4" i="33"/>
  <c r="O4" i="33"/>
  <c r="F4" i="33"/>
  <c r="L6" i="33"/>
  <c r="H6" i="33"/>
  <c r="H5" i="33"/>
  <c r="D6" i="33"/>
  <c r="D5" i="33"/>
  <c r="D4" i="33" l="1"/>
  <c r="H4" i="33"/>
  <c r="P6" i="33"/>
  <c r="S4" i="33"/>
  <c r="P5" i="33"/>
  <c r="L4" i="33"/>
  <c r="P4" i="33" l="1"/>
  <c r="W13" i="33"/>
  <c r="W9" i="33"/>
  <c r="S9" i="33" l="1"/>
  <c r="S11" i="33"/>
  <c r="S12" i="33"/>
  <c r="S13" i="33"/>
  <c r="S14" i="33"/>
  <c r="S17" i="33"/>
  <c r="E10" i="33" l="1"/>
  <c r="F10" i="33"/>
  <c r="G10" i="33"/>
  <c r="I10" i="33"/>
  <c r="J10" i="33"/>
  <c r="K10" i="33"/>
  <c r="M10" i="33"/>
  <c r="N10" i="33"/>
  <c r="O10" i="33"/>
  <c r="D11" i="33"/>
  <c r="D12" i="33"/>
  <c r="D13" i="33"/>
  <c r="D14" i="33"/>
  <c r="E8" i="33"/>
  <c r="F8" i="33"/>
  <c r="G8" i="33"/>
  <c r="D9" i="33"/>
  <c r="D8" i="33" s="1"/>
  <c r="W10" i="33" l="1"/>
  <c r="E7" i="33"/>
  <c r="G7" i="33"/>
  <c r="F7" i="33"/>
  <c r="S10" i="33"/>
  <c r="D10" i="33"/>
  <c r="D7" i="33" s="1"/>
  <c r="L18" i="33" l="1"/>
  <c r="S18" i="33"/>
  <c r="H18" i="33"/>
  <c r="S16" i="33" l="1"/>
  <c r="P18" i="33"/>
  <c r="T13" i="33" l="1"/>
  <c r="H13" i="33"/>
  <c r="H11" i="33"/>
  <c r="P13" i="33" l="1"/>
  <c r="P11" i="33"/>
  <c r="P12" i="33"/>
  <c r="L10" i="33"/>
  <c r="T10" i="33" l="1"/>
  <c r="H14" i="33" l="1"/>
  <c r="P14" i="33" s="1"/>
  <c r="I8" i="33"/>
  <c r="I7" i="33" s="1"/>
  <c r="J8" i="33"/>
  <c r="J7" i="33" s="1"/>
  <c r="K8" i="33"/>
  <c r="K7" i="33" s="1"/>
  <c r="H9" i="33"/>
  <c r="H10" i="33" l="1"/>
  <c r="P10" i="33" s="1"/>
  <c r="H8" i="33"/>
  <c r="H7" i="33" l="1"/>
  <c r="P17" i="33" l="1"/>
  <c r="P16" i="33" l="1"/>
  <c r="M8" i="33" l="1"/>
  <c r="M7" i="33" s="1"/>
  <c r="N8" i="33"/>
  <c r="N7" i="33" s="1"/>
  <c r="O8" i="33"/>
  <c r="W8" i="33" s="1"/>
  <c r="S8" i="33" l="1"/>
  <c r="O7" i="33"/>
  <c r="W7" i="33" s="1"/>
  <c r="S7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9" i="33" l="1"/>
  <c r="T9" i="33"/>
  <c r="L8" i="33"/>
  <c r="P8" i="33" l="1"/>
  <c r="T8" i="33"/>
  <c r="L7" i="33"/>
  <c r="P7" i="33" l="1"/>
  <c r="T7" i="33"/>
</calcChain>
</file>

<file path=xl/sharedStrings.xml><?xml version="1.0" encoding="utf-8"?>
<sst xmlns="http://schemas.openxmlformats.org/spreadsheetml/2006/main" count="182" uniqueCount="98">
  <si>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</si>
  <si>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</si>
  <si>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</si>
  <si>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</si>
  <si>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</si>
  <si>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</si>
  <si>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</si>
  <si>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</si>
  <si>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</si>
  <si>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</si>
  <si>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</si>
  <si>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</si>
  <si>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</si>
  <si>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</si>
  <si>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2.1.1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</si>
  <si>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</si>
  <si>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</si>
  <si>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</si>
  <si>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</si>
  <si>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"Транспорт"</t>
  </si>
  <si>
    <t>Подпрограмма "Автомобильные дороги"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</si>
  <si>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</si>
  <si>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</si>
  <si>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</si>
  <si>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</si>
  <si>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</si>
  <si>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</si>
  <si>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</si>
  <si>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</si>
  <si>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</si>
  <si>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</si>
  <si>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</si>
  <si>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</si>
  <si>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</si>
  <si>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</si>
  <si>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</si>
  <si>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</si>
  <si>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</si>
  <si>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</si>
  <si>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</si>
  <si>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</si>
  <si>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</si>
  <si>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</si>
  <si>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</si>
  <si>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</si>
  <si>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</si>
  <si>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</si>
  <si>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</si>
  <si>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</si>
  <si>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</si>
  <si>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</si>
  <si>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</si>
  <si>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</si>
  <si>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</si>
  <si>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</si>
  <si>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</si>
  <si>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2.2.2</t>
  </si>
  <si>
    <t>23</t>
  </si>
  <si>
    <t>2.2.3</t>
  </si>
  <si>
    <t>2.2.4</t>
  </si>
  <si>
    <t>2.2.5</t>
  </si>
  <si>
    <t>2.2.1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</si>
  <si>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</si>
  <si>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</si>
  <si>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</si>
  <si>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</si>
  <si>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</si>
  <si>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</si>
  <si>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</si>
  <si>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</si>
  <si>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</si>
  <si>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</si>
  <si>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</si>
  <si>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</si>
  <si>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</si>
  <si>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</si>
  <si>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</si>
  <si>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</si>
  <si>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</si>
  <si>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</si>
  <si>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</si>
  <si>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</si>
  <si>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</si>
  <si>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</t>
  </si>
  <si>
    <t>Улучшение условий дорожного движения и устранение опасных участков на улично-дорожной сети</t>
  </si>
  <si>
    <t>Подпрограмма "Обустройство, использование, защита и охрана городских лесов"</t>
  </si>
  <si>
    <t>1.7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</si>
  <si>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</si>
  <si>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Предупреждение возникновения и распространения лесных пожаров</t>
  </si>
  <si>
    <t>1.7.1</t>
  </si>
  <si>
    <t>1.7.2</t>
  </si>
  <si>
    <t>ПЛАН на 1 квартал 2021 года                                                                                                                                         (рублей)</t>
  </si>
  <si>
    <t>Освоение на 01.04.2021 года                                                                                                                                                (рублей)</t>
  </si>
  <si>
    <t>% исполнения  к плану за 2021 год</t>
  </si>
  <si>
    <t>% исполнения  к плану на 1 квартал 2021 года</t>
  </si>
  <si>
    <t>ПЛАН на 2021 год                                                                                                                                          (рублей)</t>
  </si>
  <si>
    <t>Ливневая канализация вдоль ул. Алексея Варакина (от ул. Центральная до ул. Сургутская)</t>
  </si>
  <si>
    <t>Обеспечение функционирования сети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</si>
</sst>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/>
    <xf numFmtId="0" fontId="33" fillId="25" borderId="0" xfId="0" applyFont="1" applyFill="1" applyBorder="1"/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0" fontId="3" fillId="25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" fontId="35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33" fillId="2" borderId="0" xfId="0" applyFont="1" applyFill="1" applyBorder="1"/>
    <xf numFmtId="0" fontId="33" fillId="2" borderId="1" xfId="0" applyFont="1" applyFill="1" applyBorder="1" applyAlignment="1">
      <alignment horizontal="center" vertical="center"/>
    </xf>
    <xf numFmtId="4" fontId="33" fillId="2" borderId="1" xfId="2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49" fontId="33" fillId="2" borderId="4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3" fillId="2" borderId="4" xfId="0" applyNumberFormat="1" applyFont="1" applyFill="1" applyBorder="1" applyAlignment="1">
      <alignment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9" xfId="0" applyNumberFormat="1" applyFont="1" applyFill="1" applyBorder="1" applyAlignment="1">
      <alignment horizontal="left" vertical="center" wrapText="1"/>
    </xf>
    <xf numFmtId="4" fontId="10" fillId="25" borderId="3" xfId="0" applyNumberFormat="1" applyFont="1" applyFill="1" applyBorder="1" applyAlignment="1">
      <alignment horizontal="center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0" xfId="0" applyFont="1" applyFill="1" applyBorder="1" applyAlignment="1">
      <alignment horizontal="center" vertical="top"/>
    </xf>
    <xf numFmtId="0" fontId="3" fillId="25" borderId="1" xfId="0" applyFont="1" applyFill="1" applyBorder="1" applyAlignment="1">
      <alignment horizontal="center" vertical="top" wrapText="1"/>
    </xf>
    <xf numFmtId="0" fontId="3" fillId="25" borderId="6" xfId="0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horizontal="left" vertical="center" wrapText="1"/>
    </xf>
    <xf numFmtId="49" fontId="3" fillId="25" borderId="5" xfId="0" applyNumberFormat="1" applyFont="1" applyFill="1" applyBorder="1" applyAlignment="1">
      <alignment horizontal="left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5" xfId="0" applyNumberFormat="1" applyFont="1" applyFill="1" applyBorder="1" applyAlignment="1">
      <alignment horizontal="center" vertical="center"/>
    </xf>
    <xf numFmtId="49" fontId="3" fillId="25" borderId="7" xfId="0" applyNumberFormat="1" applyFont="1" applyFill="1" applyBorder="1" applyAlignment="1">
      <alignment horizontal="left" vertical="center" wrapText="1"/>
    </xf>
    <xf numFmtId="49" fontId="3" fillId="25" borderId="7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zoomScale="75" zoomScaleNormal="75" zoomScaleSheetLayoutView="5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30" sqref="D30"/>
    </sheetView>
  </sheetViews>
  <sheetFormatPr defaultRowHeight="18.75" x14ac:dyDescent="0.3"/>
  <cols>
    <col min="1" max="1" width="9.140625" style="5" customWidth="1"/>
    <col min="2" max="2" width="80.28515625" style="2" customWidth="1"/>
    <col min="3" max="3" width="13.140625" style="2" customWidth="1"/>
    <col min="4" max="4" width="21.5703125" style="46" customWidth="1"/>
    <col min="5" max="5" width="22.140625" style="46" customWidth="1"/>
    <col min="6" max="6" width="19.85546875" style="46" customWidth="1"/>
    <col min="7" max="7" width="22.42578125" style="46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19" customFormat="1" ht="62.25" customHeight="1" x14ac:dyDescent="0.3">
      <c r="A1" s="97" t="s">
        <v>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4" s="1" customFormat="1" ht="57" customHeight="1" x14ac:dyDescent="0.3">
      <c r="A2" s="103" t="s">
        <v>0</v>
      </c>
      <c r="B2" s="20" t="s">
        <v>1</v>
      </c>
      <c r="C2" s="104" t="s">
        <v>18</v>
      </c>
      <c r="D2" s="89" t="s">
        <v>91</v>
      </c>
      <c r="E2" s="90"/>
      <c r="F2" s="90"/>
      <c r="G2" s="91"/>
      <c r="H2" s="108" t="s">
        <v>95</v>
      </c>
      <c r="I2" s="109"/>
      <c r="J2" s="109"/>
      <c r="K2" s="110"/>
      <c r="L2" s="102" t="s">
        <v>92</v>
      </c>
      <c r="M2" s="102"/>
      <c r="N2" s="102"/>
      <c r="O2" s="102"/>
      <c r="P2" s="105" t="s">
        <v>93</v>
      </c>
      <c r="Q2" s="106"/>
      <c r="R2" s="106"/>
      <c r="S2" s="107"/>
      <c r="T2" s="99" t="s">
        <v>94</v>
      </c>
      <c r="U2" s="100"/>
      <c r="V2" s="100"/>
      <c r="W2" s="101"/>
      <c r="X2" s="111" t="s">
        <v>50</v>
      </c>
    </row>
    <row r="3" spans="1:24" s="1" customFormat="1" ht="37.5" customHeight="1" x14ac:dyDescent="0.3">
      <c r="A3" s="103"/>
      <c r="B3" s="47" t="s">
        <v>2</v>
      </c>
      <c r="C3" s="104"/>
      <c r="D3" s="45" t="s">
        <v>23</v>
      </c>
      <c r="E3" s="45" t="s">
        <v>24</v>
      </c>
      <c r="F3" s="45" t="s">
        <v>48</v>
      </c>
      <c r="G3" s="45" t="s">
        <v>25</v>
      </c>
      <c r="H3" s="47" t="s">
        <v>23</v>
      </c>
      <c r="I3" s="47" t="s">
        <v>24</v>
      </c>
      <c r="J3" s="47" t="s">
        <v>48</v>
      </c>
      <c r="K3" s="47" t="s">
        <v>25</v>
      </c>
      <c r="L3" s="44" t="s">
        <v>23</v>
      </c>
      <c r="M3" s="44" t="s">
        <v>24</v>
      </c>
      <c r="N3" s="44" t="s">
        <v>48</v>
      </c>
      <c r="O3" s="44" t="s">
        <v>25</v>
      </c>
      <c r="P3" s="44" t="s">
        <v>23</v>
      </c>
      <c r="Q3" s="44" t="s">
        <v>24</v>
      </c>
      <c r="R3" s="44" t="s">
        <v>48</v>
      </c>
      <c r="S3" s="44" t="s">
        <v>25</v>
      </c>
      <c r="T3" s="21" t="s">
        <v>23</v>
      </c>
      <c r="U3" s="21" t="s">
        <v>24</v>
      </c>
      <c r="V3" s="21" t="s">
        <v>48</v>
      </c>
      <c r="W3" s="21" t="s">
        <v>25</v>
      </c>
      <c r="X3" s="112"/>
    </row>
    <row r="4" spans="1:24" s="66" customFormat="1" ht="61.5" hidden="1" customHeight="1" x14ac:dyDescent="0.3">
      <c r="A4" s="71" t="s">
        <v>86</v>
      </c>
      <c r="B4" s="78" t="s">
        <v>85</v>
      </c>
      <c r="C4" s="67"/>
      <c r="D4" s="68">
        <f t="shared" ref="D4:E4" si="0">SUM(D5:D6)</f>
        <v>0</v>
      </c>
      <c r="E4" s="68">
        <f t="shared" si="0"/>
        <v>0</v>
      </c>
      <c r="F4" s="68">
        <f>SUM(F5:F6)</f>
        <v>0</v>
      </c>
      <c r="G4" s="68">
        <f t="shared" ref="G4:O4" si="1">SUM(G5:G6)</f>
        <v>0</v>
      </c>
      <c r="H4" s="68">
        <f t="shared" si="1"/>
        <v>0</v>
      </c>
      <c r="I4" s="68">
        <f t="shared" si="1"/>
        <v>0</v>
      </c>
      <c r="J4" s="68">
        <f t="shared" si="1"/>
        <v>0</v>
      </c>
      <c r="K4" s="68">
        <f t="shared" si="1"/>
        <v>0</v>
      </c>
      <c r="L4" s="68">
        <f t="shared" si="1"/>
        <v>0</v>
      </c>
      <c r="M4" s="68">
        <f t="shared" si="1"/>
        <v>0</v>
      </c>
      <c r="N4" s="68">
        <f t="shared" si="1"/>
        <v>0</v>
      </c>
      <c r="O4" s="68">
        <f t="shared" si="1"/>
        <v>0</v>
      </c>
      <c r="P4" s="59" t="e">
        <f t="shared" ref="P4:P14" si="2">L4/H4*100</f>
        <v>#DIV/0!</v>
      </c>
      <c r="Q4" s="65"/>
      <c r="R4" s="65"/>
      <c r="S4" s="59" t="e">
        <f t="shared" ref="S4:S14" si="3">O4/K4*100</f>
        <v>#DIV/0!</v>
      </c>
      <c r="T4" s="64"/>
      <c r="U4" s="64"/>
      <c r="V4" s="64"/>
      <c r="W4" s="64"/>
      <c r="X4" s="72"/>
    </row>
    <row r="5" spans="1:24" s="63" customFormat="1" ht="74.25" hidden="1" customHeight="1" x14ac:dyDescent="0.3">
      <c r="A5" s="69" t="s">
        <v>89</v>
      </c>
      <c r="B5" s="73" t="s">
        <v>87</v>
      </c>
      <c r="C5" s="61" t="s">
        <v>3</v>
      </c>
      <c r="D5" s="62">
        <f>SUM(E5:G5)</f>
        <v>0</v>
      </c>
      <c r="E5" s="62">
        <v>0</v>
      </c>
      <c r="F5" s="62">
        <v>0</v>
      </c>
      <c r="G5" s="62">
        <v>0</v>
      </c>
      <c r="H5" s="62">
        <f>SUM(I5:K5)</f>
        <v>0</v>
      </c>
      <c r="I5" s="62">
        <v>0</v>
      </c>
      <c r="J5" s="62">
        <v>0</v>
      </c>
      <c r="K5" s="62">
        <v>0</v>
      </c>
      <c r="L5" s="60">
        <f>SUM(M5:O5)</f>
        <v>0</v>
      </c>
      <c r="M5" s="60">
        <v>0</v>
      </c>
      <c r="N5" s="60">
        <v>0</v>
      </c>
      <c r="O5" s="60">
        <v>0</v>
      </c>
      <c r="P5" s="59" t="e">
        <f t="shared" si="2"/>
        <v>#DIV/0!</v>
      </c>
      <c r="Q5" s="59"/>
      <c r="R5" s="59"/>
      <c r="S5" s="59" t="e">
        <f t="shared" si="3"/>
        <v>#DIV/0!</v>
      </c>
      <c r="T5" s="60"/>
      <c r="U5" s="60"/>
      <c r="V5" s="60"/>
      <c r="W5" s="60"/>
      <c r="X5" s="70"/>
    </row>
    <row r="6" spans="1:24" s="63" customFormat="1" ht="40.5" hidden="1" customHeight="1" x14ac:dyDescent="0.3">
      <c r="A6" s="69" t="s">
        <v>90</v>
      </c>
      <c r="B6" s="73" t="s">
        <v>88</v>
      </c>
      <c r="C6" s="61" t="s">
        <v>3</v>
      </c>
      <c r="D6" s="62">
        <f>SUM(E6:G6)</f>
        <v>0</v>
      </c>
      <c r="E6" s="62">
        <v>0</v>
      </c>
      <c r="F6" s="62">
        <v>0</v>
      </c>
      <c r="G6" s="62">
        <v>0</v>
      </c>
      <c r="H6" s="62">
        <f>SUM(I6:K6)</f>
        <v>0</v>
      </c>
      <c r="I6" s="62">
        <v>0</v>
      </c>
      <c r="J6" s="62">
        <v>0</v>
      </c>
      <c r="K6" s="62">
        <v>0</v>
      </c>
      <c r="L6" s="60">
        <f>SUM(M6:O6)</f>
        <v>0</v>
      </c>
      <c r="M6" s="60">
        <v>0</v>
      </c>
      <c r="N6" s="60">
        <v>0</v>
      </c>
      <c r="O6" s="60">
        <v>0</v>
      </c>
      <c r="P6" s="59" t="e">
        <f t="shared" si="2"/>
        <v>#DIV/0!</v>
      </c>
      <c r="Q6" s="59"/>
      <c r="R6" s="59"/>
      <c r="S6" s="59" t="e">
        <f t="shared" si="3"/>
        <v>#DIV/0!</v>
      </c>
      <c r="T6" s="60"/>
      <c r="U6" s="60"/>
      <c r="V6" s="60"/>
      <c r="W6" s="60"/>
      <c r="X6" s="70"/>
    </row>
    <row r="7" spans="1:24" s="57" customFormat="1" ht="38.25" customHeight="1" x14ac:dyDescent="0.3">
      <c r="A7" s="48" t="s">
        <v>13</v>
      </c>
      <c r="B7" s="92" t="s">
        <v>77</v>
      </c>
      <c r="C7" s="92"/>
      <c r="D7" s="77">
        <f t="shared" ref="D7:O7" si="4">D8+D10+D16</f>
        <v>96668585</v>
      </c>
      <c r="E7" s="77">
        <f t="shared" si="4"/>
        <v>0</v>
      </c>
      <c r="F7" s="77">
        <f t="shared" si="4"/>
        <v>0</v>
      </c>
      <c r="G7" s="77">
        <f t="shared" si="4"/>
        <v>96668585</v>
      </c>
      <c r="H7" s="77">
        <f t="shared" si="4"/>
        <v>538832109</v>
      </c>
      <c r="I7" s="77">
        <f t="shared" si="4"/>
        <v>0</v>
      </c>
      <c r="J7" s="77">
        <f t="shared" si="4"/>
        <v>0</v>
      </c>
      <c r="K7" s="77">
        <f t="shared" si="4"/>
        <v>538832109</v>
      </c>
      <c r="L7" s="77">
        <f t="shared" si="4"/>
        <v>94936232.159999996</v>
      </c>
      <c r="M7" s="77">
        <f t="shared" si="4"/>
        <v>0</v>
      </c>
      <c r="N7" s="77">
        <f t="shared" si="4"/>
        <v>0</v>
      </c>
      <c r="O7" s="77">
        <f t="shared" si="4"/>
        <v>94936232.159999996</v>
      </c>
      <c r="P7" s="50">
        <f t="shared" si="2"/>
        <v>17.61888918167644</v>
      </c>
      <c r="Q7" s="50"/>
      <c r="R7" s="50"/>
      <c r="S7" s="50">
        <f t="shared" si="3"/>
        <v>17.61888918167644</v>
      </c>
      <c r="T7" s="51">
        <f t="shared" ref="T7:T13" si="5">L7/D7*100</f>
        <v>98.20794641816677</v>
      </c>
      <c r="U7" s="51"/>
      <c r="V7" s="51"/>
      <c r="W7" s="51">
        <f t="shared" ref="W7:W13" si="6">O7/G7*100</f>
        <v>98.20794641816677</v>
      </c>
      <c r="X7" s="58"/>
    </row>
    <row r="8" spans="1:24" s="53" customFormat="1" ht="25.5" customHeight="1" x14ac:dyDescent="0.3">
      <c r="A8" s="48" t="s">
        <v>7</v>
      </c>
      <c r="B8" s="75" t="s">
        <v>19</v>
      </c>
      <c r="C8" s="54"/>
      <c r="D8" s="74">
        <f t="shared" ref="D8:G8" si="7">D9</f>
        <v>46717000</v>
      </c>
      <c r="E8" s="74">
        <f t="shared" si="7"/>
        <v>0</v>
      </c>
      <c r="F8" s="74">
        <f t="shared" si="7"/>
        <v>0</v>
      </c>
      <c r="G8" s="74">
        <f t="shared" si="7"/>
        <v>46717000</v>
      </c>
      <c r="H8" s="74">
        <f t="shared" ref="H8:K8" si="8">H9</f>
        <v>297978373</v>
      </c>
      <c r="I8" s="74">
        <f t="shared" si="8"/>
        <v>0</v>
      </c>
      <c r="J8" s="74">
        <f t="shared" si="8"/>
        <v>0</v>
      </c>
      <c r="K8" s="74">
        <f t="shared" si="8"/>
        <v>297978373</v>
      </c>
      <c r="L8" s="74">
        <f t="shared" ref="L8:O8" si="9">L9</f>
        <v>45483960.200000003</v>
      </c>
      <c r="M8" s="74">
        <f t="shared" si="9"/>
        <v>0</v>
      </c>
      <c r="N8" s="74">
        <f t="shared" si="9"/>
        <v>0</v>
      </c>
      <c r="O8" s="74">
        <f t="shared" si="9"/>
        <v>45483960.200000003</v>
      </c>
      <c r="P8" s="50">
        <f t="shared" si="2"/>
        <v>15.264181672674615</v>
      </c>
      <c r="Q8" s="50"/>
      <c r="R8" s="50"/>
      <c r="S8" s="50">
        <f t="shared" si="3"/>
        <v>15.264181672674615</v>
      </c>
      <c r="T8" s="51">
        <f t="shared" si="5"/>
        <v>97.360618618490065</v>
      </c>
      <c r="U8" s="51"/>
      <c r="V8" s="51"/>
      <c r="W8" s="51">
        <f t="shared" si="6"/>
        <v>97.360618618490065</v>
      </c>
      <c r="X8" s="52"/>
    </row>
    <row r="9" spans="1:24" s="57" customFormat="1" ht="61.5" customHeight="1" x14ac:dyDescent="0.3">
      <c r="A9" s="79" t="s">
        <v>14</v>
      </c>
      <c r="B9" s="80" t="s">
        <v>78</v>
      </c>
      <c r="C9" s="55" t="s">
        <v>3</v>
      </c>
      <c r="D9" s="56">
        <f>SUM(E9:G9)</f>
        <v>46717000</v>
      </c>
      <c r="E9" s="56">
        <v>0</v>
      </c>
      <c r="F9" s="56">
        <v>0</v>
      </c>
      <c r="G9" s="56">
        <v>46717000</v>
      </c>
      <c r="H9" s="56">
        <f>SUM(I9:K9)</f>
        <v>297978373</v>
      </c>
      <c r="I9" s="56">
        <v>0</v>
      </c>
      <c r="J9" s="56">
        <v>0</v>
      </c>
      <c r="K9" s="56">
        <v>297978373</v>
      </c>
      <c r="L9" s="51">
        <f>SUM(M9:O9)</f>
        <v>45483960.200000003</v>
      </c>
      <c r="M9" s="51">
        <v>0</v>
      </c>
      <c r="N9" s="51">
        <v>0</v>
      </c>
      <c r="O9" s="51">
        <v>45483960.200000003</v>
      </c>
      <c r="P9" s="50">
        <f t="shared" si="2"/>
        <v>15.264181672674615</v>
      </c>
      <c r="Q9" s="50"/>
      <c r="R9" s="50"/>
      <c r="S9" s="50">
        <f t="shared" si="3"/>
        <v>15.264181672674615</v>
      </c>
      <c r="T9" s="51">
        <f t="shared" si="5"/>
        <v>97.360618618490065</v>
      </c>
      <c r="U9" s="51"/>
      <c r="V9" s="51"/>
      <c r="W9" s="51">
        <f t="shared" si="6"/>
        <v>97.360618618490065</v>
      </c>
      <c r="X9" s="76"/>
    </row>
    <row r="10" spans="1:24" s="53" customFormat="1" ht="24.75" customHeight="1" x14ac:dyDescent="0.3">
      <c r="A10" s="48" t="s">
        <v>8</v>
      </c>
      <c r="B10" s="75" t="s">
        <v>20</v>
      </c>
      <c r="C10" s="54"/>
      <c r="D10" s="74">
        <f t="shared" ref="D10:O10" si="10">SUM(D11:D15)</f>
        <v>49951585</v>
      </c>
      <c r="E10" s="74">
        <f t="shared" si="10"/>
        <v>0</v>
      </c>
      <c r="F10" s="74">
        <f t="shared" si="10"/>
        <v>0</v>
      </c>
      <c r="G10" s="74">
        <f t="shared" si="10"/>
        <v>49951585</v>
      </c>
      <c r="H10" s="74">
        <f t="shared" si="10"/>
        <v>233221311</v>
      </c>
      <c r="I10" s="74">
        <f t="shared" si="10"/>
        <v>0</v>
      </c>
      <c r="J10" s="74">
        <f t="shared" si="10"/>
        <v>0</v>
      </c>
      <c r="K10" s="74">
        <f t="shared" si="10"/>
        <v>233221311</v>
      </c>
      <c r="L10" s="74">
        <f t="shared" si="10"/>
        <v>49452271.960000001</v>
      </c>
      <c r="M10" s="74">
        <f t="shared" si="10"/>
        <v>0</v>
      </c>
      <c r="N10" s="74">
        <f t="shared" si="10"/>
        <v>0</v>
      </c>
      <c r="O10" s="74">
        <f t="shared" si="10"/>
        <v>49452271.960000001</v>
      </c>
      <c r="P10" s="50">
        <f t="shared" si="2"/>
        <v>21.204010794708207</v>
      </c>
      <c r="Q10" s="50"/>
      <c r="R10" s="50"/>
      <c r="S10" s="50">
        <f t="shared" si="3"/>
        <v>21.204010794708207</v>
      </c>
      <c r="T10" s="51">
        <f t="shared" si="5"/>
        <v>99.000406013142523</v>
      </c>
      <c r="U10" s="51"/>
      <c r="V10" s="51"/>
      <c r="W10" s="51">
        <f t="shared" si="6"/>
        <v>99.000406013142523</v>
      </c>
      <c r="X10" s="52"/>
    </row>
    <row r="11" spans="1:24" s="84" customFormat="1" ht="39.75" customHeight="1" x14ac:dyDescent="0.25">
      <c r="A11" s="79" t="s">
        <v>61</v>
      </c>
      <c r="B11" s="81" t="s">
        <v>81</v>
      </c>
      <c r="C11" s="55" t="s">
        <v>55</v>
      </c>
      <c r="D11" s="56">
        <f t="shared" ref="D11:D14" si="11">SUM(E11:G11)</f>
        <v>0</v>
      </c>
      <c r="E11" s="56">
        <v>0</v>
      </c>
      <c r="F11" s="56">
        <v>0</v>
      </c>
      <c r="G11" s="56">
        <v>0</v>
      </c>
      <c r="H11" s="56">
        <f t="shared" ref="H11:H13" si="12">SUM(I11:K11)</f>
        <v>9002</v>
      </c>
      <c r="I11" s="56">
        <v>0</v>
      </c>
      <c r="J11" s="56">
        <v>0</v>
      </c>
      <c r="K11" s="56">
        <v>9002</v>
      </c>
      <c r="L11" s="51">
        <f t="shared" ref="L11:L14" si="13">SUM(M11:O11)</f>
        <v>0</v>
      </c>
      <c r="M11" s="51">
        <v>0</v>
      </c>
      <c r="N11" s="51">
        <v>0</v>
      </c>
      <c r="O11" s="51">
        <v>0</v>
      </c>
      <c r="P11" s="50">
        <f t="shared" si="2"/>
        <v>0</v>
      </c>
      <c r="Q11" s="50"/>
      <c r="R11" s="50"/>
      <c r="S11" s="50">
        <f t="shared" si="3"/>
        <v>0</v>
      </c>
      <c r="T11" s="51"/>
      <c r="U11" s="51"/>
      <c r="V11" s="51"/>
      <c r="W11" s="51"/>
      <c r="X11" s="76"/>
    </row>
    <row r="12" spans="1:24" s="84" customFormat="1" ht="39" customHeight="1" x14ac:dyDescent="0.25">
      <c r="A12" s="79" t="s">
        <v>56</v>
      </c>
      <c r="B12" s="81" t="s">
        <v>82</v>
      </c>
      <c r="C12" s="55" t="s">
        <v>55</v>
      </c>
      <c r="D12" s="56">
        <f t="shared" si="11"/>
        <v>0</v>
      </c>
      <c r="E12" s="56">
        <v>0</v>
      </c>
      <c r="F12" s="56">
        <v>0</v>
      </c>
      <c r="G12" s="56">
        <v>0</v>
      </c>
      <c r="H12" s="56">
        <f>SUM(I12:K12)</f>
        <v>2402914</v>
      </c>
      <c r="I12" s="56">
        <v>0</v>
      </c>
      <c r="J12" s="56">
        <v>0</v>
      </c>
      <c r="K12" s="56">
        <v>2402914</v>
      </c>
      <c r="L12" s="51">
        <f t="shared" si="13"/>
        <v>0</v>
      </c>
      <c r="M12" s="51">
        <v>0</v>
      </c>
      <c r="N12" s="51">
        <v>0</v>
      </c>
      <c r="O12" s="51">
        <v>0</v>
      </c>
      <c r="P12" s="50">
        <f t="shared" si="2"/>
        <v>0</v>
      </c>
      <c r="Q12" s="50"/>
      <c r="R12" s="50"/>
      <c r="S12" s="50">
        <f t="shared" si="3"/>
        <v>0</v>
      </c>
      <c r="T12" s="51"/>
      <c r="U12" s="51"/>
      <c r="V12" s="51"/>
      <c r="W12" s="51"/>
      <c r="X12" s="76"/>
    </row>
    <row r="13" spans="1:24" s="84" customFormat="1" ht="39.75" customHeight="1" x14ac:dyDescent="0.25">
      <c r="A13" s="79" t="s">
        <v>58</v>
      </c>
      <c r="B13" s="81" t="s">
        <v>83</v>
      </c>
      <c r="C13" s="55" t="s">
        <v>55</v>
      </c>
      <c r="D13" s="56">
        <f t="shared" si="11"/>
        <v>122064</v>
      </c>
      <c r="E13" s="56">
        <v>0</v>
      </c>
      <c r="F13" s="56">
        <v>0</v>
      </c>
      <c r="G13" s="56">
        <v>122064</v>
      </c>
      <c r="H13" s="56">
        <f t="shared" si="12"/>
        <v>1387495</v>
      </c>
      <c r="I13" s="56">
        <v>0</v>
      </c>
      <c r="J13" s="56">
        <v>0</v>
      </c>
      <c r="K13" s="56">
        <v>1387495</v>
      </c>
      <c r="L13" s="51">
        <f t="shared" si="13"/>
        <v>0</v>
      </c>
      <c r="M13" s="51">
        <v>0</v>
      </c>
      <c r="N13" s="51">
        <v>0</v>
      </c>
      <c r="O13" s="51">
        <v>0</v>
      </c>
      <c r="P13" s="50">
        <f t="shared" si="2"/>
        <v>0</v>
      </c>
      <c r="Q13" s="50"/>
      <c r="R13" s="50"/>
      <c r="S13" s="50">
        <f t="shared" si="3"/>
        <v>0</v>
      </c>
      <c r="T13" s="51">
        <f t="shared" si="5"/>
        <v>0</v>
      </c>
      <c r="U13" s="51"/>
      <c r="V13" s="51"/>
      <c r="W13" s="51">
        <f t="shared" si="6"/>
        <v>0</v>
      </c>
      <c r="X13" s="76"/>
    </row>
    <row r="14" spans="1:24" s="84" customFormat="1" ht="58.5" customHeight="1" x14ac:dyDescent="0.25">
      <c r="A14" s="79" t="s">
        <v>59</v>
      </c>
      <c r="B14" s="81" t="s">
        <v>96</v>
      </c>
      <c r="C14" s="55" t="s">
        <v>55</v>
      </c>
      <c r="D14" s="56">
        <f t="shared" si="11"/>
        <v>0</v>
      </c>
      <c r="E14" s="56">
        <v>0</v>
      </c>
      <c r="F14" s="56">
        <v>0</v>
      </c>
      <c r="G14" s="56">
        <v>0</v>
      </c>
      <c r="H14" s="56">
        <f t="shared" ref="H14:H19" si="14">SUM(I14:K14)</f>
        <v>1958524</v>
      </c>
      <c r="I14" s="56">
        <v>0</v>
      </c>
      <c r="J14" s="56">
        <v>0</v>
      </c>
      <c r="K14" s="56">
        <v>1958524</v>
      </c>
      <c r="L14" s="51">
        <f t="shared" si="13"/>
        <v>0</v>
      </c>
      <c r="M14" s="51">
        <v>0</v>
      </c>
      <c r="N14" s="51">
        <v>0</v>
      </c>
      <c r="O14" s="51">
        <v>0</v>
      </c>
      <c r="P14" s="50">
        <f t="shared" si="2"/>
        <v>0</v>
      </c>
      <c r="Q14" s="50"/>
      <c r="R14" s="50"/>
      <c r="S14" s="50">
        <f t="shared" si="3"/>
        <v>0</v>
      </c>
      <c r="T14" s="51"/>
      <c r="U14" s="51"/>
      <c r="V14" s="51"/>
      <c r="W14" s="51"/>
      <c r="X14" s="85"/>
    </row>
    <row r="15" spans="1:24" s="84" customFormat="1" ht="58.5" customHeight="1" x14ac:dyDescent="0.25">
      <c r="A15" s="79" t="s">
        <v>60</v>
      </c>
      <c r="B15" s="81" t="s">
        <v>97</v>
      </c>
      <c r="C15" s="55" t="s">
        <v>3</v>
      </c>
      <c r="D15" s="56">
        <f>SUM(E15:G15)</f>
        <v>49829521</v>
      </c>
      <c r="E15" s="56">
        <v>0</v>
      </c>
      <c r="F15" s="56">
        <v>0</v>
      </c>
      <c r="G15" s="56">
        <v>49829521</v>
      </c>
      <c r="H15" s="56">
        <f>SUM(I15:K15)</f>
        <v>227463376</v>
      </c>
      <c r="I15" s="56">
        <v>0</v>
      </c>
      <c r="J15" s="56">
        <v>0</v>
      </c>
      <c r="K15" s="56">
        <v>227463376</v>
      </c>
      <c r="L15" s="51">
        <f>SUM(M15:O15)</f>
        <v>49452271.960000001</v>
      </c>
      <c r="M15" s="51">
        <v>0</v>
      </c>
      <c r="N15" s="51">
        <v>0</v>
      </c>
      <c r="O15" s="51">
        <v>49452271.960000001</v>
      </c>
      <c r="P15" s="50">
        <f>L15/H15*100</f>
        <v>21.740762328261585</v>
      </c>
      <c r="Q15" s="50"/>
      <c r="R15" s="50"/>
      <c r="S15" s="50">
        <f>O15/K15*100</f>
        <v>21.740762328261585</v>
      </c>
      <c r="T15" s="51">
        <f>L15/D15*100</f>
        <v>99.242920597209832</v>
      </c>
      <c r="U15" s="51"/>
      <c r="V15" s="51"/>
      <c r="W15" s="51">
        <f>O15/G15*100</f>
        <v>99.242920597209832</v>
      </c>
      <c r="X15" s="85"/>
    </row>
    <row r="16" spans="1:24" s="53" customFormat="1" ht="42" customHeight="1" x14ac:dyDescent="0.3">
      <c r="A16" s="48" t="s">
        <v>79</v>
      </c>
      <c r="B16" s="83" t="s">
        <v>75</v>
      </c>
      <c r="C16" s="54"/>
      <c r="D16" s="49">
        <f t="shared" ref="D16:O16" si="15">D17+D19</f>
        <v>0</v>
      </c>
      <c r="E16" s="49">
        <f t="shared" si="15"/>
        <v>0</v>
      </c>
      <c r="F16" s="49">
        <f t="shared" si="15"/>
        <v>0</v>
      </c>
      <c r="G16" s="49">
        <f t="shared" si="15"/>
        <v>0</v>
      </c>
      <c r="H16" s="49">
        <f t="shared" si="15"/>
        <v>7632425</v>
      </c>
      <c r="I16" s="49">
        <f t="shared" si="15"/>
        <v>0</v>
      </c>
      <c r="J16" s="49">
        <f t="shared" si="15"/>
        <v>0</v>
      </c>
      <c r="K16" s="49">
        <f t="shared" si="15"/>
        <v>7632425</v>
      </c>
      <c r="L16" s="49">
        <f t="shared" si="15"/>
        <v>0</v>
      </c>
      <c r="M16" s="49">
        <f t="shared" si="15"/>
        <v>0</v>
      </c>
      <c r="N16" s="49">
        <f t="shared" si="15"/>
        <v>0</v>
      </c>
      <c r="O16" s="49">
        <f t="shared" si="15"/>
        <v>0</v>
      </c>
      <c r="P16" s="50">
        <f t="shared" ref="P16:P17" si="16">L16/H16*100</f>
        <v>0</v>
      </c>
      <c r="Q16" s="50"/>
      <c r="R16" s="50"/>
      <c r="S16" s="50">
        <f t="shared" ref="S16:S17" si="17">O16/K16*100</f>
        <v>0</v>
      </c>
      <c r="T16" s="51"/>
      <c r="U16" s="51"/>
      <c r="V16" s="51"/>
      <c r="W16" s="51"/>
      <c r="X16" s="52"/>
    </row>
    <row r="17" spans="1:24" s="57" customFormat="1" ht="64.5" customHeight="1" x14ac:dyDescent="0.3">
      <c r="A17" s="93" t="s">
        <v>80</v>
      </c>
      <c r="B17" s="87" t="s">
        <v>84</v>
      </c>
      <c r="C17" s="55" t="s">
        <v>3</v>
      </c>
      <c r="D17" s="56">
        <f>SUM(E17:G17)</f>
        <v>0</v>
      </c>
      <c r="E17" s="56">
        <v>0</v>
      </c>
      <c r="F17" s="56">
        <v>0</v>
      </c>
      <c r="G17" s="56">
        <v>0</v>
      </c>
      <c r="H17" s="56">
        <f>SUM(I17:K17)</f>
        <v>7629675</v>
      </c>
      <c r="I17" s="56">
        <v>0</v>
      </c>
      <c r="J17" s="56">
        <v>0</v>
      </c>
      <c r="K17" s="56">
        <v>7629675</v>
      </c>
      <c r="L17" s="51">
        <f>SUM(M17:O17)</f>
        <v>0</v>
      </c>
      <c r="M17" s="51">
        <v>0</v>
      </c>
      <c r="N17" s="51">
        <v>0</v>
      </c>
      <c r="O17" s="51">
        <v>0</v>
      </c>
      <c r="P17" s="50">
        <f t="shared" si="16"/>
        <v>0</v>
      </c>
      <c r="Q17" s="50"/>
      <c r="R17" s="50"/>
      <c r="S17" s="50">
        <f t="shared" si="17"/>
        <v>0</v>
      </c>
      <c r="T17" s="51"/>
      <c r="U17" s="51"/>
      <c r="V17" s="51"/>
      <c r="W17" s="51"/>
      <c r="X17" s="86"/>
    </row>
    <row r="18" spans="1:24" s="57" customFormat="1" ht="37.5" hidden="1" customHeight="1" x14ac:dyDescent="0.3">
      <c r="A18" s="96"/>
      <c r="B18" s="95"/>
      <c r="C18" s="55" t="s">
        <v>3</v>
      </c>
      <c r="D18" s="56"/>
      <c r="E18" s="56"/>
      <c r="F18" s="56"/>
      <c r="G18" s="56"/>
      <c r="H18" s="56">
        <f t="shared" si="14"/>
        <v>0</v>
      </c>
      <c r="I18" s="56">
        <v>0</v>
      </c>
      <c r="J18" s="56">
        <v>0</v>
      </c>
      <c r="K18" s="56">
        <v>0</v>
      </c>
      <c r="L18" s="51">
        <f t="shared" ref="L18:L19" si="18">SUM(M18:O18)</f>
        <v>0</v>
      </c>
      <c r="M18" s="51">
        <v>0</v>
      </c>
      <c r="N18" s="51">
        <v>0</v>
      </c>
      <c r="O18" s="51">
        <v>0</v>
      </c>
      <c r="P18" s="50" t="e">
        <f t="shared" ref="P18:P19" si="19">L18/H18*100</f>
        <v>#DIV/0!</v>
      </c>
      <c r="Q18" s="50"/>
      <c r="R18" s="50"/>
      <c r="S18" s="50" t="e">
        <f t="shared" ref="S18:S19" si="20">O18/K18*100</f>
        <v>#DIV/0!</v>
      </c>
      <c r="T18" s="82"/>
      <c r="U18" s="82"/>
      <c r="V18" s="82"/>
      <c r="W18" s="82"/>
      <c r="X18" s="86"/>
    </row>
    <row r="19" spans="1:24" s="57" customFormat="1" x14ac:dyDescent="0.3">
      <c r="A19" s="94"/>
      <c r="B19" s="88"/>
      <c r="C19" s="55" t="s">
        <v>55</v>
      </c>
      <c r="D19" s="56">
        <f>SUM(E19:G19)</f>
        <v>0</v>
      </c>
      <c r="E19" s="56">
        <v>0</v>
      </c>
      <c r="F19" s="56">
        <v>0</v>
      </c>
      <c r="G19" s="56">
        <v>0</v>
      </c>
      <c r="H19" s="56">
        <f t="shared" si="14"/>
        <v>2750</v>
      </c>
      <c r="I19" s="56">
        <v>0</v>
      </c>
      <c r="J19" s="56">
        <v>0</v>
      </c>
      <c r="K19" s="56">
        <v>2750</v>
      </c>
      <c r="L19" s="51">
        <f t="shared" si="18"/>
        <v>0</v>
      </c>
      <c r="M19" s="51">
        <v>0</v>
      </c>
      <c r="N19" s="51">
        <v>0</v>
      </c>
      <c r="O19" s="51">
        <v>0</v>
      </c>
      <c r="P19" s="50">
        <f t="shared" si="19"/>
        <v>0</v>
      </c>
      <c r="Q19" s="50"/>
      <c r="R19" s="50"/>
      <c r="S19" s="50">
        <f t="shared" si="20"/>
        <v>0</v>
      </c>
      <c r="T19" s="51"/>
      <c r="U19" s="51"/>
      <c r="V19" s="51"/>
      <c r="W19" s="51"/>
      <c r="X19" s="86"/>
    </row>
  </sheetData>
  <mergeCells count="12">
    <mergeCell ref="X2:X3"/>
    <mergeCell ref="A1:W1"/>
    <mergeCell ref="T2:W2"/>
    <mergeCell ref="L2:O2"/>
    <mergeCell ref="A2:A3"/>
    <mergeCell ref="C2:C3"/>
    <mergeCell ref="P2:S2"/>
    <mergeCell ref="H2:K2"/>
    <mergeCell ref="B7:C7"/>
    <mergeCell ref="B17:B19"/>
    <mergeCell ref="A17:A19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4" t="s">
        <v>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32.25" customHeight="1" x14ac:dyDescent="0.25">
      <c r="A2" s="116" t="s">
        <v>0</v>
      </c>
      <c r="B2" s="6" t="s">
        <v>1</v>
      </c>
      <c r="C2" s="117" t="s">
        <v>18</v>
      </c>
      <c r="D2" s="118" t="s">
        <v>39</v>
      </c>
      <c r="E2" s="118"/>
      <c r="F2" s="118"/>
      <c r="G2" s="119" t="s">
        <v>47</v>
      </c>
      <c r="H2" s="119"/>
      <c r="I2" s="119"/>
      <c r="J2" s="120" t="s">
        <v>45</v>
      </c>
      <c r="K2" s="121"/>
      <c r="L2" s="122"/>
      <c r="M2" s="123" t="s">
        <v>40</v>
      </c>
      <c r="N2" s="123" t="s">
        <v>41</v>
      </c>
    </row>
    <row r="3" spans="1:14" ht="25.5" x14ac:dyDescent="0.25">
      <c r="A3" s="116"/>
      <c r="B3" s="7" t="s">
        <v>2</v>
      </c>
      <c r="C3" s="117"/>
      <c r="D3" s="8" t="s">
        <v>23</v>
      </c>
      <c r="E3" s="8" t="s">
        <v>24</v>
      </c>
      <c r="F3" s="8" t="s">
        <v>25</v>
      </c>
      <c r="G3" s="8" t="s">
        <v>23</v>
      </c>
      <c r="H3" s="8" t="s">
        <v>24</v>
      </c>
      <c r="I3" s="8" t="s">
        <v>25</v>
      </c>
      <c r="J3" s="8" t="s">
        <v>23</v>
      </c>
      <c r="K3" s="8" t="s">
        <v>24</v>
      </c>
      <c r="L3" s="8" t="s">
        <v>25</v>
      </c>
      <c r="M3" s="124"/>
      <c r="N3" s="124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13" t="s">
        <v>43</v>
      </c>
      <c r="C5" s="113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22</v>
      </c>
      <c r="C6" s="15" t="s">
        <v>46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44</v>
      </c>
      <c r="C7" s="15" t="s">
        <v>46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2" t="s">
        <v>0</v>
      </c>
      <c r="B1" s="25" t="s">
        <v>1</v>
      </c>
      <c r="C1" s="133" t="s">
        <v>18</v>
      </c>
      <c r="D1" s="134" t="s">
        <v>63</v>
      </c>
      <c r="E1" s="134"/>
      <c r="F1" s="134"/>
      <c r="G1" s="134"/>
      <c r="H1" s="134" t="s">
        <v>64</v>
      </c>
      <c r="I1" s="134"/>
      <c r="J1" s="134"/>
      <c r="K1" s="134"/>
      <c r="L1" s="135" t="s">
        <v>74</v>
      </c>
      <c r="M1" s="136"/>
      <c r="N1" s="136"/>
      <c r="O1" s="137"/>
      <c r="P1" s="129" t="s">
        <v>65</v>
      </c>
      <c r="Q1" s="129"/>
      <c r="R1" s="129"/>
      <c r="S1" s="129"/>
      <c r="T1" s="129" t="s">
        <v>66</v>
      </c>
      <c r="U1" s="130"/>
      <c r="V1" s="130"/>
      <c r="W1" s="130"/>
    </row>
    <row r="2" spans="1:23" ht="22.5" x14ac:dyDescent="0.25">
      <c r="A2" s="132"/>
      <c r="B2" s="25" t="s">
        <v>2</v>
      </c>
      <c r="C2" s="133"/>
      <c r="D2" s="26" t="s">
        <v>23</v>
      </c>
      <c r="E2" s="26" t="s">
        <v>24</v>
      </c>
      <c r="F2" s="26" t="s">
        <v>48</v>
      </c>
      <c r="G2" s="26" t="s">
        <v>25</v>
      </c>
      <c r="H2" s="26" t="s">
        <v>23</v>
      </c>
      <c r="I2" s="26" t="s">
        <v>24</v>
      </c>
      <c r="J2" s="26" t="s">
        <v>48</v>
      </c>
      <c r="K2" s="26" t="s">
        <v>25</v>
      </c>
      <c r="L2" s="26" t="s">
        <v>23</v>
      </c>
      <c r="M2" s="26" t="s">
        <v>24</v>
      </c>
      <c r="N2" s="26" t="s">
        <v>48</v>
      </c>
      <c r="O2" s="26" t="s">
        <v>25</v>
      </c>
      <c r="P2" s="26" t="s">
        <v>23</v>
      </c>
      <c r="Q2" s="26" t="s">
        <v>24</v>
      </c>
      <c r="R2" s="26" t="s">
        <v>48</v>
      </c>
      <c r="S2" s="26" t="s">
        <v>25</v>
      </c>
      <c r="T2" s="26" t="s">
        <v>23</v>
      </c>
      <c r="U2" s="27" t="s">
        <v>24</v>
      </c>
      <c r="V2" s="26" t="s">
        <v>48</v>
      </c>
      <c r="W2" s="26" t="s">
        <v>25</v>
      </c>
    </row>
    <row r="3" spans="1:23" x14ac:dyDescent="0.25">
      <c r="A3" s="23" t="s">
        <v>4</v>
      </c>
      <c r="B3" s="23" t="s">
        <v>13</v>
      </c>
      <c r="C3" s="23" t="s">
        <v>27</v>
      </c>
      <c r="D3" s="23" t="s">
        <v>29</v>
      </c>
      <c r="E3" s="23" t="s">
        <v>16</v>
      </c>
      <c r="F3" s="23" t="s">
        <v>30</v>
      </c>
      <c r="G3" s="23" t="s">
        <v>30</v>
      </c>
      <c r="H3" s="23" t="s">
        <v>38</v>
      </c>
      <c r="I3" s="23" t="s">
        <v>31</v>
      </c>
      <c r="J3" s="23" t="s">
        <v>32</v>
      </c>
      <c r="K3" s="23" t="s">
        <v>33</v>
      </c>
      <c r="L3" s="23" t="s">
        <v>34</v>
      </c>
      <c r="M3" s="23" t="s">
        <v>35</v>
      </c>
      <c r="N3" s="23" t="s">
        <v>36</v>
      </c>
      <c r="O3" s="23" t="s">
        <v>37</v>
      </c>
      <c r="P3" s="23" t="s">
        <v>17</v>
      </c>
      <c r="Q3" s="23" t="s">
        <v>31</v>
      </c>
      <c r="R3" s="23" t="s">
        <v>62</v>
      </c>
      <c r="S3" s="23" t="s">
        <v>32</v>
      </c>
      <c r="T3" s="23" t="s">
        <v>33</v>
      </c>
      <c r="U3" s="23" t="s">
        <v>67</v>
      </c>
      <c r="V3" s="23" t="s">
        <v>51</v>
      </c>
      <c r="W3" s="23" t="s">
        <v>57</v>
      </c>
    </row>
    <row r="4" spans="1:23" x14ac:dyDescent="0.25">
      <c r="A4" s="131" t="s">
        <v>26</v>
      </c>
      <c r="B4" s="131"/>
      <c r="C4" s="131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13" t="s">
        <v>9</v>
      </c>
      <c r="C5" s="113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49</v>
      </c>
      <c r="C6" s="6" t="s">
        <v>55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13</v>
      </c>
      <c r="B7" s="113" t="s">
        <v>68</v>
      </c>
      <c r="C7" s="113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69</v>
      </c>
      <c r="C8" s="6" t="s">
        <v>55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70</v>
      </c>
      <c r="C9" s="6" t="s">
        <v>55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27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71</v>
      </c>
      <c r="B11" s="33" t="s">
        <v>72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27</v>
      </c>
      <c r="B12" s="113" t="s">
        <v>11</v>
      </c>
      <c r="C12" s="113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28</v>
      </c>
      <c r="B13" s="37" t="s">
        <v>15</v>
      </c>
      <c r="C13" s="6" t="s">
        <v>55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25" t="s">
        <v>12</v>
      </c>
      <c r="C14" s="126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23" t="s">
        <v>21</v>
      </c>
      <c r="B15" s="33" t="s">
        <v>73</v>
      </c>
      <c r="C15" s="6" t="s">
        <v>55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27"/>
      <c r="B16" s="33" t="s">
        <v>52</v>
      </c>
      <c r="C16" s="6" t="s">
        <v>55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27"/>
      <c r="B17" s="33" t="s">
        <v>53</v>
      </c>
      <c r="C17" s="6" t="s">
        <v>55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28"/>
      <c r="B18" s="33" t="s">
        <v>54</v>
      </c>
      <c r="C18" s="6" t="s">
        <v>55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Гончаров АН</cp:lastModifiedBy>
  <cp:lastPrinted>2021-04-13T08:38:50Z</cp:lastPrinted>
  <dcterms:created xsi:type="dcterms:W3CDTF">2012-05-22T08:33:39Z</dcterms:created>
  <dcterms:modified xsi:type="dcterms:W3CDTF">2021-06-25T05:58:27Z</dcterms:modified>
</cp:coreProperties>
</file>