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апрель" sheetId="1" r:id="rId1"/>
  </sheets>
  <definedNames>
    <definedName name="_xlnm.Print_Titles" localSheetId="0">'апрель'!$2:$3</definedName>
    <definedName name="_xlnm.Print_Area" localSheetId="0">'апрель'!$A$1:$O$25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<sst xmlns="http://schemas.openxmlformats.org/spreadsheetml/2006/main" count="70" uniqueCount="53">
  <si>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</si>
  <si>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</si>
  <si>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</si>
  <si>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</si>
  <si>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</si>
  <si>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</si>
  <si>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</si>
  <si>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</si>
  <si>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</si>
  <si>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</si>
  <si>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</si>
  <si>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</si>
  <si>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</si>
  <si>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</si>
  <si>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</si>
  <si>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</si>
  <si>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</si>
  <si>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</si>
  <si>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</si>
  <si>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</si>
  <si>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</si>
  <si>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</si>
  <si>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</si>
  <si>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</si>
  <si>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</si>
  <si>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</si>
  <si>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</si>
  <si>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</si>
  <si>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</si>
  <si>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</si>
  <si>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</si>
  <si>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</si>
  <si>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</si>
  <si>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</si>
  <si>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</si>
  <si>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</si>
  <si>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</si>
  <si>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</si>
  <si>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</si>
  <si>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</si>
  <si>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</si>
  <si>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</si>
  <si>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</si>
  <si>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</si>
  <si>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</si>
  <si>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</si>
  <si>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</si>
  <si>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</si>
  <si>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1.5</t>
  </si>
  <si>
    <t>1.4</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</si>
  <si>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</si>
  <si>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</si>
  <si>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Кассовый расход на 01.05.2021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</si>
</sst>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13" activePane="bottomLeft" state="frozen"/>
      <selection pane="topLeft" activeCell="A1" sqref="A1"/>
      <selection pane="bottomLeft" activeCell="K17" sqref="K17"/>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17.57421875" style="6" customWidth="1"/>
    <col min="10" max="10" width="19.14062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46</v>
      </c>
      <c r="B1" s="46"/>
      <c r="C1" s="46"/>
      <c r="D1" s="46"/>
      <c r="E1" s="46"/>
      <c r="F1" s="46"/>
      <c r="G1" s="46"/>
      <c r="H1" s="46"/>
      <c r="I1" s="46"/>
      <c r="J1" s="46"/>
      <c r="K1" s="46"/>
      <c r="L1" s="46"/>
      <c r="M1" s="46"/>
      <c r="N1" s="46"/>
      <c r="O1" s="46"/>
    </row>
    <row r="2" spans="1:15" s="1" customFormat="1" ht="36" customHeight="1">
      <c r="A2" s="47" t="s">
        <v>0</v>
      </c>
      <c r="B2" s="13" t="s">
        <v>1</v>
      </c>
      <c r="C2" s="48" t="s">
        <v>8</v>
      </c>
      <c r="D2" s="49" t="s">
        <v>47</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1982790142</v>
      </c>
      <c r="E5" s="10">
        <f aca="true" t="shared" si="0" ref="E5:K5">E6+E12+E18+E21</f>
        <v>94240300</v>
      </c>
      <c r="F5" s="10">
        <f t="shared" si="0"/>
        <v>1616344600</v>
      </c>
      <c r="G5" s="10">
        <f t="shared" si="0"/>
        <v>272205242</v>
      </c>
      <c r="H5" s="37">
        <f t="shared" si="0"/>
        <v>42960563.77</v>
      </c>
      <c r="I5" s="37">
        <f t="shared" si="0"/>
        <v>0</v>
      </c>
      <c r="J5" s="37">
        <f t="shared" si="0"/>
        <v>451558.38</v>
      </c>
      <c r="K5" s="37">
        <f t="shared" si="0"/>
        <v>42509005.39</v>
      </c>
      <c r="L5" s="12">
        <f aca="true" t="shared" si="1" ref="L5:L12">H5/D5*100</f>
        <v>2.1666722493721173</v>
      </c>
      <c r="M5" s="12">
        <v>0</v>
      </c>
      <c r="N5" s="14">
        <f>J5*100/F5</f>
        <v>0.02793701169911416</v>
      </c>
      <c r="O5" s="14">
        <f>K5/G5*100</f>
        <v>15.616527102001951</v>
      </c>
    </row>
    <row r="6" spans="1:15" s="1" customFormat="1" ht="43.5" customHeight="1">
      <c r="A6" s="11" t="s">
        <v>3</v>
      </c>
      <c r="B6" s="24" t="s">
        <v>24</v>
      </c>
      <c r="C6" s="24"/>
      <c r="D6" s="37">
        <f>SUM(D7:D11)</f>
        <v>139941379</v>
      </c>
      <c r="E6" s="37">
        <f aca="true" t="shared" si="2" ref="E6:K6">SUM(E7:E11)</f>
        <v>0</v>
      </c>
      <c r="F6" s="37">
        <f t="shared" si="2"/>
        <v>122321800</v>
      </c>
      <c r="G6" s="37">
        <f t="shared" si="2"/>
        <v>17619579</v>
      </c>
      <c r="H6" s="37">
        <f t="shared" si="2"/>
        <v>752024.23</v>
      </c>
      <c r="I6" s="37">
        <f t="shared" si="2"/>
        <v>0</v>
      </c>
      <c r="J6" s="37">
        <f t="shared" si="2"/>
        <v>451558.38</v>
      </c>
      <c r="K6" s="37">
        <f t="shared" si="2"/>
        <v>300465.85000000003</v>
      </c>
      <c r="L6" s="12">
        <f t="shared" si="1"/>
        <v>0.537385178975548</v>
      </c>
      <c r="M6" s="12">
        <v>0</v>
      </c>
      <c r="N6" s="14">
        <v>0</v>
      </c>
      <c r="O6" s="14">
        <f>K6*100/G6</f>
        <v>1.705295285432189</v>
      </c>
    </row>
    <row r="7" spans="1:15" s="1" customFormat="1" ht="41.25" customHeight="1">
      <c r="A7" s="20" t="s">
        <v>4</v>
      </c>
      <c r="B7" s="25" t="s">
        <v>25</v>
      </c>
      <c r="C7" s="28" t="s">
        <v>42</v>
      </c>
      <c r="D7" s="38">
        <f>F7+G7+E7</f>
        <v>11147478</v>
      </c>
      <c r="E7" s="38">
        <v>0</v>
      </c>
      <c r="F7" s="38">
        <v>5119400</v>
      </c>
      <c r="G7" s="38">
        <v>6028078</v>
      </c>
      <c r="H7" s="38">
        <f>J7+K7+I7</f>
        <v>91057.71</v>
      </c>
      <c r="I7" s="38">
        <v>0</v>
      </c>
      <c r="J7" s="38">
        <v>0</v>
      </c>
      <c r="K7" s="38">
        <v>91057.71</v>
      </c>
      <c r="L7" s="12">
        <f t="shared" si="1"/>
        <v>0.816845837237804</v>
      </c>
      <c r="M7" s="18">
        <v>0</v>
      </c>
      <c r="N7" s="19">
        <v>0</v>
      </c>
      <c r="O7" s="19">
        <f>K7*100/G7</f>
        <v>1.5105595846636357</v>
      </c>
    </row>
    <row r="8" spans="1:15" s="1" customFormat="1" ht="81.75" customHeight="1">
      <c r="A8" s="20" t="s">
        <v>5</v>
      </c>
      <c r="B8" s="25" t="s">
        <v>38</v>
      </c>
      <c r="C8" s="28" t="s">
        <v>42</v>
      </c>
      <c r="D8" s="38">
        <f>F8+G8+E8</f>
        <v>89744670</v>
      </c>
      <c r="E8" s="38">
        <v>0</v>
      </c>
      <c r="F8" s="38">
        <v>81667600</v>
      </c>
      <c r="G8" s="38">
        <v>8077070</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0</v>
      </c>
      <c r="E9" s="32">
        <v>0</v>
      </c>
      <c r="F9" s="32">
        <v>0</v>
      </c>
      <c r="G9" s="38">
        <v>0</v>
      </c>
      <c r="H9" s="38">
        <f>J9+K9+I9</f>
        <v>0</v>
      </c>
      <c r="I9" s="38">
        <v>0</v>
      </c>
      <c r="J9" s="38">
        <v>0</v>
      </c>
      <c r="K9" s="38">
        <v>0</v>
      </c>
      <c r="L9" s="18" t="e">
        <f t="shared" si="1"/>
        <v>#DIV/0!</v>
      </c>
      <c r="M9" s="18">
        <v>0</v>
      </c>
      <c r="N9" s="19">
        <v>0</v>
      </c>
      <c r="O9" s="19" t="e">
        <f>K9/G9*100</f>
        <v>#DIV/0!</v>
      </c>
    </row>
    <row r="10" spans="1:15" s="1" customFormat="1" ht="210" customHeight="1">
      <c r="A10" s="29" t="s">
        <v>49</v>
      </c>
      <c r="B10" s="25" t="s">
        <v>51</v>
      </c>
      <c r="C10" s="28" t="s">
        <v>23</v>
      </c>
      <c r="D10" s="38">
        <f>F10+G10</f>
        <v>0</v>
      </c>
      <c r="E10" s="32">
        <v>0</v>
      </c>
      <c r="F10" s="32">
        <v>0</v>
      </c>
      <c r="G10" s="38">
        <v>0</v>
      </c>
      <c r="H10" s="38">
        <f>J10+K10+I10</f>
        <v>0</v>
      </c>
      <c r="I10" s="38">
        <v>0</v>
      </c>
      <c r="J10" s="38">
        <v>0</v>
      </c>
      <c r="K10" s="38">
        <v>0</v>
      </c>
      <c r="L10" s="18" t="e">
        <f>H10/D10*100</f>
        <v>#DIV/0!</v>
      </c>
      <c r="M10" s="18">
        <v>0</v>
      </c>
      <c r="N10" s="19">
        <v>0</v>
      </c>
      <c r="O10" s="19" t="e">
        <f>K10/G10*100</f>
        <v>#DIV/0!</v>
      </c>
    </row>
    <row r="11" spans="1:15" s="1" customFormat="1" ht="117.75" customHeight="1">
      <c r="A11" s="29" t="s">
        <v>48</v>
      </c>
      <c r="B11" s="25" t="s">
        <v>50</v>
      </c>
      <c r="C11" s="31" t="s">
        <v>20</v>
      </c>
      <c r="D11" s="38">
        <f>F11+G11</f>
        <v>39049231</v>
      </c>
      <c r="E11" s="32">
        <v>0</v>
      </c>
      <c r="F11" s="32">
        <v>35534800</v>
      </c>
      <c r="G11" s="38">
        <v>3514431</v>
      </c>
      <c r="H11" s="38">
        <f>J11+K11+I11</f>
        <v>660966.52</v>
      </c>
      <c r="I11" s="38">
        <v>0</v>
      </c>
      <c r="J11" s="38">
        <v>451558.38</v>
      </c>
      <c r="K11" s="38">
        <v>209408.14</v>
      </c>
      <c r="L11" s="18">
        <f>H11/D11*100</f>
        <v>1.6926492611339772</v>
      </c>
      <c r="M11" s="18">
        <v>0</v>
      </c>
      <c r="N11" s="19">
        <v>0</v>
      </c>
      <c r="O11" s="19">
        <f>K11/G11*100</f>
        <v>5.958521877367915</v>
      </c>
    </row>
    <row r="12" spans="1:15" s="2" customFormat="1" ht="48" customHeight="1">
      <c r="A12" s="11" t="s">
        <v>15</v>
      </c>
      <c r="B12" s="24" t="s">
        <v>28</v>
      </c>
      <c r="C12" s="21"/>
      <c r="D12" s="37">
        <f aca="true" t="shared" si="3" ref="D12:K12">D13+D14+D15+D16+D17</f>
        <v>1682627863</v>
      </c>
      <c r="E12" s="37">
        <f t="shared" si="3"/>
        <v>66780400</v>
      </c>
      <c r="F12" s="37">
        <f t="shared" si="3"/>
        <v>1482668700</v>
      </c>
      <c r="G12" s="37">
        <f t="shared" si="3"/>
        <v>133178763</v>
      </c>
      <c r="H12" s="37">
        <f t="shared" si="3"/>
        <v>937053.72</v>
      </c>
      <c r="I12" s="37">
        <f t="shared" si="3"/>
        <v>0</v>
      </c>
      <c r="J12" s="37">
        <f t="shared" si="3"/>
        <v>0</v>
      </c>
      <c r="K12" s="37">
        <f t="shared" si="3"/>
        <v>937053.72</v>
      </c>
      <c r="L12" s="12">
        <f t="shared" si="1"/>
        <v>0.05568989677428157</v>
      </c>
      <c r="M12" s="12">
        <v>0</v>
      </c>
      <c r="N12" s="14">
        <f>J12*100/F12</f>
        <v>0</v>
      </c>
      <c r="O12" s="14">
        <f>K12/G12*100</f>
        <v>0.7036059645635844</v>
      </c>
    </row>
    <row r="13" spans="1:15" s="1" customFormat="1" ht="80.25" customHeight="1">
      <c r="A13" s="20" t="s">
        <v>6</v>
      </c>
      <c r="B13" s="25" t="s">
        <v>29</v>
      </c>
      <c r="C13" s="28" t="s">
        <v>23</v>
      </c>
      <c r="D13" s="38">
        <f>F13+G13+E13</f>
        <v>12048343</v>
      </c>
      <c r="E13" s="38">
        <v>0</v>
      </c>
      <c r="F13" s="38">
        <v>10963900</v>
      </c>
      <c r="G13" s="38">
        <v>1084443</v>
      </c>
      <c r="H13" s="38">
        <f>J13+K13+I13</f>
        <v>0</v>
      </c>
      <c r="I13" s="38">
        <v>0</v>
      </c>
      <c r="J13" s="38">
        <v>0</v>
      </c>
      <c r="K13" s="39">
        <v>0</v>
      </c>
      <c r="L13" s="18">
        <f aca="true" t="shared" si="4" ref="L13:L20">H13/D13*100</f>
        <v>0</v>
      </c>
      <c r="M13" s="18">
        <v>0</v>
      </c>
      <c r="N13" s="35">
        <f aca="true" t="shared" si="5" ref="N13:N20">J13*100/F13</f>
        <v>0</v>
      </c>
      <c r="O13" s="35">
        <f aca="true" t="shared" si="6" ref="O13:O19">K13/G13*100</f>
        <v>0</v>
      </c>
    </row>
    <row r="14" spans="1:15" s="1" customFormat="1" ht="55.5" customHeight="1">
      <c r="A14" s="27" t="s">
        <v>7</v>
      </c>
      <c r="B14" s="26" t="s">
        <v>30</v>
      </c>
      <c r="C14" s="31" t="s">
        <v>20</v>
      </c>
      <c r="D14" s="38">
        <f>F14+G14+E14</f>
        <v>1951920</v>
      </c>
      <c r="E14" s="38">
        <v>0</v>
      </c>
      <c r="F14" s="38">
        <v>0</v>
      </c>
      <c r="G14" s="38">
        <v>1951920</v>
      </c>
      <c r="H14" s="38">
        <f>J14+K14+I14</f>
        <v>172792.8</v>
      </c>
      <c r="I14" s="39">
        <v>0</v>
      </c>
      <c r="J14" s="39">
        <v>0</v>
      </c>
      <c r="K14" s="40">
        <v>172792.8</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43</v>
      </c>
      <c r="C16" s="33" t="s">
        <v>23</v>
      </c>
      <c r="D16" s="38">
        <f>F16+G16+E16</f>
        <v>1446026400</v>
      </c>
      <c r="E16" s="32">
        <v>0</v>
      </c>
      <c r="F16" s="38">
        <v>1315884000</v>
      </c>
      <c r="G16" s="38">
        <v>130142400</v>
      </c>
      <c r="H16" s="38">
        <f>J16+K16+I16</f>
        <v>764260.92</v>
      </c>
      <c r="I16" s="39">
        <v>0</v>
      </c>
      <c r="J16" s="39">
        <v>0</v>
      </c>
      <c r="K16" s="39">
        <v>764260.92</v>
      </c>
      <c r="L16" s="18">
        <f t="shared" si="4"/>
        <v>0.05285248734048009</v>
      </c>
      <c r="M16" s="18">
        <v>0</v>
      </c>
      <c r="N16" s="35">
        <f t="shared" si="5"/>
        <v>0</v>
      </c>
      <c r="O16" s="35">
        <f t="shared" si="6"/>
        <v>0.5872497510419356</v>
      </c>
    </row>
    <row r="17" spans="1:15" s="1" customFormat="1" ht="79.5" customHeight="1">
      <c r="A17" s="30" t="s">
        <v>44</v>
      </c>
      <c r="B17" s="26" t="s">
        <v>45</v>
      </c>
      <c r="C17" s="31" t="s">
        <v>20</v>
      </c>
      <c r="D17" s="38">
        <f>F17+G17+E17</f>
        <v>222601200</v>
      </c>
      <c r="E17" s="32">
        <v>66780400</v>
      </c>
      <c r="F17" s="38">
        <v>155820800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40517400</v>
      </c>
      <c r="E18" s="37">
        <f aca="true" t="shared" si="7" ref="E18:K18">E19+E20</f>
        <v>27459900</v>
      </c>
      <c r="F18" s="37">
        <f t="shared" si="7"/>
        <v>11354100</v>
      </c>
      <c r="G18" s="37">
        <f t="shared" si="7"/>
        <v>1703400</v>
      </c>
      <c r="H18" s="37">
        <f t="shared" si="7"/>
        <v>0</v>
      </c>
      <c r="I18" s="37">
        <f t="shared" si="7"/>
        <v>0</v>
      </c>
      <c r="J18" s="37">
        <f t="shared" si="7"/>
        <v>0</v>
      </c>
      <c r="K18" s="37">
        <f t="shared" si="7"/>
        <v>0</v>
      </c>
      <c r="L18" s="12">
        <f t="shared" si="4"/>
        <v>0</v>
      </c>
      <c r="M18" s="12">
        <v>0</v>
      </c>
      <c r="N18" s="14">
        <f t="shared" si="5"/>
        <v>0</v>
      </c>
      <c r="O18" s="14">
        <f t="shared" si="6"/>
        <v>0</v>
      </c>
    </row>
    <row r="19" spans="1:15" ht="91.5" customHeight="1">
      <c r="A19" s="27" t="s">
        <v>17</v>
      </c>
      <c r="B19" s="26" t="s">
        <v>32</v>
      </c>
      <c r="C19" s="31" t="s">
        <v>18</v>
      </c>
      <c r="D19" s="38">
        <f>F19+G19+E19</f>
        <v>13493700</v>
      </c>
      <c r="E19" s="38">
        <v>458900</v>
      </c>
      <c r="F19" s="38">
        <v>11331400</v>
      </c>
      <c r="G19" s="38">
        <v>1703400</v>
      </c>
      <c r="H19" s="39">
        <f>I19+J19+K19</f>
        <v>0</v>
      </c>
      <c r="I19" s="39">
        <v>0</v>
      </c>
      <c r="J19" s="39">
        <v>0</v>
      </c>
      <c r="K19" s="39">
        <v>0</v>
      </c>
      <c r="L19" s="18">
        <f t="shared" si="4"/>
        <v>0</v>
      </c>
      <c r="M19" s="18">
        <v>0</v>
      </c>
      <c r="N19" s="35">
        <f t="shared" si="5"/>
        <v>0</v>
      </c>
      <c r="O19" s="35">
        <f t="shared" si="6"/>
        <v>0</v>
      </c>
    </row>
    <row r="20" spans="1:15" ht="58.5" customHeight="1">
      <c r="A20" s="29" t="s">
        <v>33</v>
      </c>
      <c r="B20" s="25" t="s">
        <v>34</v>
      </c>
      <c r="C20" s="31" t="s">
        <v>20</v>
      </c>
      <c r="D20" s="38">
        <f>F20+G20+E20</f>
        <v>27023700</v>
      </c>
      <c r="E20" s="38">
        <v>27001000</v>
      </c>
      <c r="F20" s="38">
        <v>22700</v>
      </c>
      <c r="G20" s="38">
        <v>0</v>
      </c>
      <c r="H20" s="40">
        <f>I20+J20+K20</f>
        <v>0</v>
      </c>
      <c r="I20" s="40">
        <v>0</v>
      </c>
      <c r="J20" s="40">
        <v>0</v>
      </c>
      <c r="K20" s="40">
        <v>0</v>
      </c>
      <c r="L20" s="18">
        <f t="shared" si="4"/>
        <v>0</v>
      </c>
      <c r="M20" s="18">
        <v>0</v>
      </c>
      <c r="N20" s="35">
        <f t="shared" si="5"/>
        <v>0</v>
      </c>
      <c r="O20" s="35">
        <v>0</v>
      </c>
    </row>
    <row r="21" spans="1:15" ht="61.5" customHeight="1">
      <c r="A21" s="29" t="s">
        <v>35</v>
      </c>
      <c r="B21" s="24" t="s">
        <v>37</v>
      </c>
      <c r="C21" s="31"/>
      <c r="D21" s="36">
        <f>D22</f>
        <v>119703500</v>
      </c>
      <c r="E21" s="37">
        <f aca="true" t="shared" si="8" ref="E21:K21">E22</f>
        <v>0</v>
      </c>
      <c r="F21" s="37">
        <f t="shared" si="8"/>
        <v>0</v>
      </c>
      <c r="G21" s="37">
        <f t="shared" si="8"/>
        <v>119703500</v>
      </c>
      <c r="H21" s="37">
        <f t="shared" si="8"/>
        <v>41271485.82</v>
      </c>
      <c r="I21" s="37">
        <f t="shared" si="8"/>
        <v>0</v>
      </c>
      <c r="J21" s="37">
        <f t="shared" si="8"/>
        <v>0</v>
      </c>
      <c r="K21" s="37">
        <f t="shared" si="8"/>
        <v>41271485.82</v>
      </c>
      <c r="L21" s="34">
        <f>H21/D21*100</f>
        <v>34.47809447509889</v>
      </c>
      <c r="M21" s="34">
        <v>0</v>
      </c>
      <c r="N21" s="34">
        <v>0</v>
      </c>
      <c r="O21" s="34">
        <f>K21/G21*100</f>
        <v>34.47809447509889</v>
      </c>
    </row>
    <row r="22" spans="1:15" ht="45" customHeight="1">
      <c r="A22" s="29" t="s">
        <v>36</v>
      </c>
      <c r="B22" s="25" t="s">
        <v>21</v>
      </c>
      <c r="C22" s="28" t="s">
        <v>42</v>
      </c>
      <c r="D22" s="38">
        <f>F22+G22+E22</f>
        <v>119703500</v>
      </c>
      <c r="E22" s="38">
        <v>0</v>
      </c>
      <c r="F22" s="38">
        <v>0</v>
      </c>
      <c r="G22" s="32">
        <v>119703500</v>
      </c>
      <c r="H22" s="39">
        <f>I22+J22+K22</f>
        <v>41271485.82</v>
      </c>
      <c r="I22" s="39">
        <v>0</v>
      </c>
      <c r="J22" s="39">
        <v>0</v>
      </c>
      <c r="K22" s="39">
        <v>41271485.82</v>
      </c>
      <c r="L22" s="32">
        <f>H22/D22*100</f>
        <v>34.47809447509889</v>
      </c>
      <c r="M22" s="32">
        <v>0</v>
      </c>
      <c r="N22" s="32">
        <v>0</v>
      </c>
      <c r="O22" s="32">
        <f>K22/G22*100</f>
        <v>34.47809447509889</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2020-01-29T04:37:55Z</cp:lastPrinted>
  <dcterms:created xsi:type="dcterms:W3CDTF">2012-05-22T08:33:39Z</dcterms:created>
  <dcterms:modified xsi:type="dcterms:W3CDTF">2021-06-24T10:08:51Z</dcterms:modified>
  <cp:category/>
  <cp:version/>
  <cp:contentType/>
  <cp:contentStatus/>
</cp:coreProperties>
</file>