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январь" sheetId="1" r:id="rId1"/>
  </sheets>
  <definedNames>
    <definedName name="_xlnm.Print_Titles" localSheetId="0">'январь'!$2:$3</definedName>
    <definedName name="_xlnm.Print_Area" localSheetId="0">'январь'!$A$1:$O$25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<sst xmlns="http://schemas.openxmlformats.org/spreadsheetml/2006/main" count="70" uniqueCount="53">
  <si>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</si>
  <si>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</si>
  <si>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</si>
  <si>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</si>
  <si>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</si>
  <si>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</si>
  <si>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</si>
  <si>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</si>
  <si>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</si>
  <si>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</si>
  <si>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</si>
  <si>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</si>
  <si>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</si>
  <si>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</si>
  <si>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</si>
  <si>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</si>
  <si>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</si>
  <si>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</si>
  <si>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</si>
  <si>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</si>
  <si>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</si>
  <si>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</si>
  <si>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</si>
  <si>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</si>
  <si>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</si>
  <si>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</si>
  <si>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</si>
  <si>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</si>
  <si>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</si>
  <si>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</si>
  <si>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</si>
  <si>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</si>
  <si>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</si>
  <si>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</si>
  <si>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</si>
  <si>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</si>
  <si>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</si>
  <si>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</si>
  <si>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</si>
  <si>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</si>
  <si>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</si>
  <si>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</si>
  <si>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</si>
  <si>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</si>
  <si>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</si>
  <si>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</si>
  <si>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</si>
  <si>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</si>
  <si>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01.02.2021 (рублей)</t>
  </si>
  <si>
    <t>1.5</t>
  </si>
  <si>
    <t>1.4</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</si>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</sst>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D1">
      <pane ySplit="3" topLeftCell="A4" activePane="bottomLeft" state="frozen"/>
      <selection pane="topLeft" activeCell="A1" sqref="A1"/>
      <selection pane="bottomLeft" activeCell="G14" sqref="G14"/>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17.57421875" style="6" customWidth="1"/>
    <col min="10" max="10" width="19.14062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46</v>
      </c>
      <c r="B1" s="46"/>
      <c r="C1" s="46"/>
      <c r="D1" s="46"/>
      <c r="E1" s="46"/>
      <c r="F1" s="46"/>
      <c r="G1" s="46"/>
      <c r="H1" s="46"/>
      <c r="I1" s="46"/>
      <c r="J1" s="46"/>
      <c r="K1" s="46"/>
      <c r="L1" s="46"/>
      <c r="M1" s="46"/>
      <c r="N1" s="46"/>
      <c r="O1" s="46"/>
    </row>
    <row r="2" spans="1:15" s="1" customFormat="1" ht="36" customHeight="1">
      <c r="A2" s="47" t="s">
        <v>0</v>
      </c>
      <c r="B2" s="13" t="s">
        <v>1</v>
      </c>
      <c r="C2" s="48" t="s">
        <v>8</v>
      </c>
      <c r="D2" s="49" t="s">
        <v>47</v>
      </c>
      <c r="E2" s="50"/>
      <c r="F2" s="50"/>
      <c r="G2" s="50"/>
      <c r="H2" s="51" t="s">
        <v>48</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1980927646</v>
      </c>
      <c r="E5" s="10">
        <f aca="true" t="shared" si="0" ref="E5:K5">E6+E12+E18+E21</f>
        <v>94240300</v>
      </c>
      <c r="F5" s="10">
        <f t="shared" si="0"/>
        <v>1616344600</v>
      </c>
      <c r="G5" s="10">
        <f t="shared" si="0"/>
        <v>270342746</v>
      </c>
      <c r="H5" s="37">
        <f t="shared" si="0"/>
        <v>6384304.86</v>
      </c>
      <c r="I5" s="37">
        <f t="shared" si="0"/>
        <v>0</v>
      </c>
      <c r="J5" s="37">
        <f t="shared" si="0"/>
        <v>0</v>
      </c>
      <c r="K5" s="37">
        <f t="shared" si="0"/>
        <v>6384304.86</v>
      </c>
      <c r="L5" s="12">
        <f aca="true" t="shared" si="1" ref="L5:L12">H5/D5*100</f>
        <v>0.32228864455961054</v>
      </c>
      <c r="M5" s="12">
        <v>0</v>
      </c>
      <c r="N5" s="14">
        <f>J5*100/F5</f>
        <v>0</v>
      </c>
      <c r="O5" s="14">
        <f>K5/G5*100</f>
        <v>2.3615595219262886</v>
      </c>
    </row>
    <row r="6" spans="1:15" s="1" customFormat="1" ht="43.5" customHeight="1">
      <c r="A6" s="11" t="s">
        <v>3</v>
      </c>
      <c r="B6" s="24" t="s">
        <v>24</v>
      </c>
      <c r="C6" s="24"/>
      <c r="D6" s="37">
        <f>SUM(D7:D11)</f>
        <v>152167946</v>
      </c>
      <c r="E6" s="37">
        <f aca="true" t="shared" si="2" ref="E6:K6">SUM(E7:E11)</f>
        <v>0</v>
      </c>
      <c r="F6" s="37">
        <f t="shared" si="2"/>
        <v>133285700</v>
      </c>
      <c r="G6" s="37">
        <f t="shared" si="2"/>
        <v>18882246</v>
      </c>
      <c r="H6" s="37">
        <f t="shared" si="2"/>
        <v>0</v>
      </c>
      <c r="I6" s="37">
        <f t="shared" si="2"/>
        <v>0</v>
      </c>
      <c r="J6" s="37">
        <f t="shared" si="2"/>
        <v>0</v>
      </c>
      <c r="K6" s="37">
        <f t="shared" si="2"/>
        <v>0</v>
      </c>
      <c r="L6" s="12">
        <f t="shared" si="1"/>
        <v>0</v>
      </c>
      <c r="M6" s="12">
        <v>0</v>
      </c>
      <c r="N6" s="14">
        <v>0</v>
      </c>
      <c r="O6" s="14">
        <f>K6*100/G6</f>
        <v>0</v>
      </c>
    </row>
    <row r="7" spans="1:15" s="1" customFormat="1" ht="41.25" customHeight="1">
      <c r="A7" s="20" t="s">
        <v>4</v>
      </c>
      <c r="B7" s="25" t="s">
        <v>25</v>
      </c>
      <c r="C7" s="28" t="s">
        <v>42</v>
      </c>
      <c r="D7" s="38">
        <f>F7+G7+E7</f>
        <v>11325722</v>
      </c>
      <c r="E7" s="38">
        <v>0</v>
      </c>
      <c r="F7" s="38">
        <v>5119400</v>
      </c>
      <c r="G7" s="38">
        <v>6206322</v>
      </c>
      <c r="H7" s="38">
        <f>J7+K7+I7</f>
        <v>0</v>
      </c>
      <c r="I7" s="38">
        <v>0</v>
      </c>
      <c r="J7" s="38">
        <v>0</v>
      </c>
      <c r="K7" s="38">
        <v>0</v>
      </c>
      <c r="L7" s="12">
        <f t="shared" si="1"/>
        <v>0</v>
      </c>
      <c r="M7" s="18">
        <v>0</v>
      </c>
      <c r="N7" s="19">
        <v>0</v>
      </c>
      <c r="O7" s="19">
        <f>K7*100/G7</f>
        <v>0</v>
      </c>
    </row>
    <row r="8" spans="1:15" s="1" customFormat="1" ht="81.75" customHeight="1">
      <c r="A8" s="20" t="s">
        <v>5</v>
      </c>
      <c r="B8" s="25" t="s">
        <v>38</v>
      </c>
      <c r="C8" s="28" t="s">
        <v>42</v>
      </c>
      <c r="D8" s="38">
        <f>F8+G8+E8</f>
        <v>132510824</v>
      </c>
      <c r="E8" s="38">
        <v>0</v>
      </c>
      <c r="F8" s="38">
        <v>120584800</v>
      </c>
      <c r="G8" s="38">
        <v>11926024</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10" customHeight="1">
      <c r="A10" s="29" t="s">
        <v>50</v>
      </c>
      <c r="B10" s="25" t="s">
        <v>52</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7.75" customHeight="1">
      <c r="A11" s="29" t="s">
        <v>49</v>
      </c>
      <c r="B11" s="25" t="s">
        <v>51</v>
      </c>
      <c r="C11" s="31" t="s">
        <v>20</v>
      </c>
      <c r="D11" s="38">
        <f>F11+G11</f>
        <v>8331400</v>
      </c>
      <c r="E11" s="32">
        <v>0</v>
      </c>
      <c r="F11" s="32">
        <v>7581500</v>
      </c>
      <c r="G11" s="38">
        <v>749900</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3" ref="D12:K12">D13+D14+D15+D16+D17</f>
        <v>1668627600</v>
      </c>
      <c r="E12" s="37">
        <f t="shared" si="3"/>
        <v>66780400</v>
      </c>
      <c r="F12" s="37">
        <f t="shared" si="3"/>
        <v>1471704800</v>
      </c>
      <c r="G12" s="37">
        <f t="shared" si="3"/>
        <v>130142400</v>
      </c>
      <c r="H12" s="37">
        <f t="shared" si="3"/>
        <v>0</v>
      </c>
      <c r="I12" s="37">
        <f t="shared" si="3"/>
        <v>0</v>
      </c>
      <c r="J12" s="37">
        <f t="shared" si="3"/>
        <v>0</v>
      </c>
      <c r="K12" s="37">
        <f t="shared" si="3"/>
        <v>0</v>
      </c>
      <c r="L12" s="12">
        <f t="shared" si="1"/>
        <v>0</v>
      </c>
      <c r="M12" s="12">
        <v>0</v>
      </c>
      <c r="N12" s="14">
        <f>J12*100/F12</f>
        <v>0</v>
      </c>
      <c r="O12" s="14">
        <f>K12/G12*100</f>
        <v>0</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4" ref="L13:L20">H13/D13*100</f>
        <v>#DIV/0!</v>
      </c>
      <c r="M13" s="18">
        <v>0</v>
      </c>
      <c r="N13" s="35" t="e">
        <f aca="true" t="shared" si="5" ref="N13:N20">J13*100/F13</f>
        <v>#DIV/0!</v>
      </c>
      <c r="O13" s="35" t="e">
        <f aca="true" t="shared" si="6" ref="O13:O19">K13/G13*100</f>
        <v>#DIV/0!</v>
      </c>
    </row>
    <row r="14" spans="1:15" s="1" customFormat="1" ht="55.5" customHeight="1">
      <c r="A14" s="27" t="s">
        <v>7</v>
      </c>
      <c r="B14" s="26" t="s">
        <v>30</v>
      </c>
      <c r="C14" s="31" t="s">
        <v>20</v>
      </c>
      <c r="D14" s="38">
        <f>F14+G14+E14</f>
        <v>0</v>
      </c>
      <c r="E14" s="38">
        <v>0</v>
      </c>
      <c r="F14" s="38">
        <v>0</v>
      </c>
      <c r="G14" s="38">
        <v>0</v>
      </c>
      <c r="H14" s="38">
        <f>J14+K14+I14</f>
        <v>0</v>
      </c>
      <c r="I14" s="39">
        <v>0</v>
      </c>
      <c r="J14" s="39">
        <v>0</v>
      </c>
      <c r="K14" s="40">
        <v>0</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1446026400</v>
      </c>
      <c r="E16" s="32">
        <v>0</v>
      </c>
      <c r="F16" s="38">
        <v>1315884000</v>
      </c>
      <c r="G16" s="38">
        <v>130142400</v>
      </c>
      <c r="H16" s="38">
        <f>J16+K16+I16</f>
        <v>0</v>
      </c>
      <c r="I16" s="39">
        <v>0</v>
      </c>
      <c r="J16" s="39">
        <v>0</v>
      </c>
      <c r="K16" s="39">
        <v>0</v>
      </c>
      <c r="L16" s="18">
        <f t="shared" si="4"/>
        <v>0</v>
      </c>
      <c r="M16" s="18">
        <v>0</v>
      </c>
      <c r="N16" s="35">
        <f t="shared" si="5"/>
        <v>0</v>
      </c>
      <c r="O16" s="35">
        <f t="shared" si="6"/>
        <v>0</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7" ref="E18:K18">E19+E20</f>
        <v>27459900</v>
      </c>
      <c r="F18" s="37">
        <f t="shared" si="7"/>
        <v>11354100</v>
      </c>
      <c r="G18" s="37">
        <f t="shared" si="7"/>
        <v>1703400</v>
      </c>
      <c r="H18" s="37">
        <f t="shared" si="7"/>
        <v>0</v>
      </c>
      <c r="I18" s="37">
        <f t="shared" si="7"/>
        <v>0</v>
      </c>
      <c r="J18" s="37">
        <f t="shared" si="7"/>
        <v>0</v>
      </c>
      <c r="K18" s="37">
        <f t="shared" si="7"/>
        <v>0</v>
      </c>
      <c r="L18" s="12">
        <f t="shared" si="4"/>
        <v>0</v>
      </c>
      <c r="M18" s="12">
        <v>0</v>
      </c>
      <c r="N18" s="14">
        <f t="shared" si="5"/>
        <v>0</v>
      </c>
      <c r="O18" s="14">
        <f t="shared" si="6"/>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4"/>
        <v>0</v>
      </c>
      <c r="M19" s="18">
        <v>0</v>
      </c>
      <c r="N19" s="35">
        <f t="shared" si="5"/>
        <v>0</v>
      </c>
      <c r="O19" s="35">
        <f t="shared" si="6"/>
        <v>0</v>
      </c>
    </row>
    <row r="20" spans="1:15" ht="58.5" customHeight="1">
      <c r="A20" s="29" t="s">
        <v>33</v>
      </c>
      <c r="B20" s="25" t="s">
        <v>34</v>
      </c>
      <c r="C20" s="31" t="s">
        <v>20</v>
      </c>
      <c r="D20" s="38">
        <f>F20+G20+E20</f>
        <v>27023700</v>
      </c>
      <c r="E20" s="38">
        <v>27001000</v>
      </c>
      <c r="F20" s="38">
        <v>22700</v>
      </c>
      <c r="G20" s="38">
        <v>0</v>
      </c>
      <c r="H20" s="40">
        <f>I20+J20+K20</f>
        <v>0</v>
      </c>
      <c r="I20" s="40">
        <v>0</v>
      </c>
      <c r="J20" s="40">
        <v>0</v>
      </c>
      <c r="K20" s="40">
        <v>0</v>
      </c>
      <c r="L20" s="18">
        <f t="shared" si="4"/>
        <v>0</v>
      </c>
      <c r="M20" s="18">
        <v>0</v>
      </c>
      <c r="N20" s="35">
        <f t="shared" si="5"/>
        <v>0</v>
      </c>
      <c r="O20" s="35">
        <v>0</v>
      </c>
    </row>
    <row r="21" spans="1:15" ht="61.5" customHeight="1">
      <c r="A21" s="29" t="s">
        <v>35</v>
      </c>
      <c r="B21" s="24" t="s">
        <v>37</v>
      </c>
      <c r="C21" s="31"/>
      <c r="D21" s="36">
        <f>D22</f>
        <v>119614700</v>
      </c>
      <c r="E21" s="37">
        <f aca="true" t="shared" si="8" ref="E21:K21">E22</f>
        <v>0</v>
      </c>
      <c r="F21" s="37">
        <f t="shared" si="8"/>
        <v>0</v>
      </c>
      <c r="G21" s="37">
        <f t="shared" si="8"/>
        <v>119614700</v>
      </c>
      <c r="H21" s="37">
        <f t="shared" si="8"/>
        <v>6384304.86</v>
      </c>
      <c r="I21" s="37">
        <f t="shared" si="8"/>
        <v>0</v>
      </c>
      <c r="J21" s="37">
        <f t="shared" si="8"/>
        <v>0</v>
      </c>
      <c r="K21" s="37">
        <f t="shared" si="8"/>
        <v>6384304.86</v>
      </c>
      <c r="L21" s="34">
        <f>H21/D21*100</f>
        <v>5.337391524620302</v>
      </c>
      <c r="M21" s="34">
        <v>0</v>
      </c>
      <c r="N21" s="34">
        <v>0</v>
      </c>
      <c r="O21" s="34">
        <f>K21/G21*100</f>
        <v>5.337391524620302</v>
      </c>
    </row>
    <row r="22" spans="1:15" ht="45" customHeight="1">
      <c r="A22" s="29" t="s">
        <v>36</v>
      </c>
      <c r="B22" s="25" t="s">
        <v>21</v>
      </c>
      <c r="C22" s="28" t="s">
        <v>42</v>
      </c>
      <c r="D22" s="38">
        <f>F22+G22+E22</f>
        <v>119614700</v>
      </c>
      <c r="E22" s="38">
        <v>0</v>
      </c>
      <c r="F22" s="38">
        <v>0</v>
      </c>
      <c r="G22" s="32">
        <v>119614700</v>
      </c>
      <c r="H22" s="39">
        <f>I22+J22+K22</f>
        <v>6384304.86</v>
      </c>
      <c r="I22" s="39">
        <v>0</v>
      </c>
      <c r="J22" s="39">
        <v>0</v>
      </c>
      <c r="K22" s="39">
        <v>6384304.86</v>
      </c>
      <c r="L22" s="32">
        <f>H22/D22*100</f>
        <v>5.337391524620302</v>
      </c>
      <c r="M22" s="32">
        <v>0</v>
      </c>
      <c r="N22" s="32">
        <v>0</v>
      </c>
      <c r="O22" s="32">
        <f>K22/G22*100</f>
        <v>5.337391524620302</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2020-01-29T04:37:55Z</cp:lastPrinted>
  <dcterms:created xsi:type="dcterms:W3CDTF">2012-05-22T08:33:39Z</dcterms:created>
  <dcterms:modified xsi:type="dcterms:W3CDTF">2021-06-24T09:37:20Z</dcterms:modified>
  <cp:category/>
  <cp:version/>
  <cp:contentType/>
  <cp:contentStatus/>
</cp:coreProperties>
</file>