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akilov-VR\Downloads\2021\"/>
    </mc:Choice>
  </mc:AlternateContent>
  <bookViews>
    <workbookView xWindow="0" yWindow="0" windowWidth="28800" windowHeight="12330"/>
  </bookViews>
  <sheets>
    <sheet name="май 2021" sheetId="40" r:id="rId1"/>
  </sheets>
  <definedNames>
    <definedName name="_xlnm._FilterDatabase" localSheetId="0" hidden="1">'май 2021'!$A$2:$L$15</definedName>
    <definedName name="_xlnm.Print_Titles" localSheetId="0">'май 2021'!$2:$3</definedName>
    <definedName name="_xlnm.Print_Area" localSheetId="0">'май 2021'!$A$1:$O$63</definedName>
  </definedNames>
  <calcPr calcId="162913"/>
</workbook>
</file>

<file path=xl/calcChain.xml><?xml version="1.0" encoding="utf-8"?>
<calcChain xmlns="http://schemas.openxmlformats.org/spreadsheetml/2006/main">
  <c r="H41" i="40" l="1"/>
  <c r="D41" i="40"/>
  <c r="H40" i="40"/>
  <c r="D40" i="40"/>
  <c r="K39" i="40"/>
  <c r="J39" i="40"/>
  <c r="I39" i="40"/>
  <c r="H39" i="40"/>
  <c r="G39" i="40"/>
  <c r="F39" i="40"/>
  <c r="E39" i="40"/>
  <c r="D39" i="40"/>
  <c r="H38" i="40"/>
  <c r="H37" i="40" s="1"/>
  <c r="D38" i="40"/>
  <c r="K37" i="40"/>
  <c r="J37" i="40"/>
  <c r="I37" i="40"/>
  <c r="G37" i="40"/>
  <c r="F37" i="40"/>
  <c r="E37" i="40"/>
  <c r="D37" i="40"/>
  <c r="H36" i="40"/>
  <c r="D36" i="40"/>
  <c r="O35" i="40"/>
  <c r="H35" i="40"/>
  <c r="D35" i="40"/>
  <c r="K34" i="40"/>
  <c r="O34" i="40" s="1"/>
  <c r="J34" i="40"/>
  <c r="I34" i="40"/>
  <c r="G34" i="40"/>
  <c r="F34" i="40"/>
  <c r="E34" i="40"/>
  <c r="O33" i="40"/>
  <c r="H33" i="40"/>
  <c r="H32" i="40" s="1"/>
  <c r="D33" i="40"/>
  <c r="D32" i="40" s="1"/>
  <c r="K32" i="40"/>
  <c r="J32" i="40"/>
  <c r="I32" i="40"/>
  <c r="G32" i="40"/>
  <c r="F32" i="40"/>
  <c r="E32" i="40"/>
  <c r="H31" i="40"/>
  <c r="D31" i="40"/>
  <c r="O30" i="40"/>
  <c r="D30" i="40"/>
  <c r="L30" i="40" s="1"/>
  <c r="H29" i="40"/>
  <c r="D29" i="40"/>
  <c r="O28" i="40"/>
  <c r="H28" i="40"/>
  <c r="D28" i="40"/>
  <c r="D27" i="40"/>
  <c r="O26" i="40"/>
  <c r="H26" i="40"/>
  <c r="D26" i="40"/>
  <c r="K25" i="40"/>
  <c r="J25" i="40"/>
  <c r="I25" i="40"/>
  <c r="G25" i="40"/>
  <c r="F25" i="40"/>
  <c r="E25" i="40"/>
  <c r="H24" i="40"/>
  <c r="D24" i="40"/>
  <c r="H23" i="40"/>
  <c r="D23" i="40"/>
  <c r="H22" i="40"/>
  <c r="D22" i="40"/>
  <c r="H21" i="40"/>
  <c r="D21" i="40"/>
  <c r="O20" i="40"/>
  <c r="H20" i="40"/>
  <c r="L20" i="40" s="1"/>
  <c r="D20" i="40"/>
  <c r="O19" i="40"/>
  <c r="H19" i="40"/>
  <c r="L19" i="40" s="1"/>
  <c r="D19" i="40"/>
  <c r="O18" i="40"/>
  <c r="H18" i="40"/>
  <c r="D18" i="40"/>
  <c r="L18" i="40" s="1"/>
  <c r="O17" i="40"/>
  <c r="H17" i="40"/>
  <c r="H16" i="40" s="1"/>
  <c r="D17" i="40"/>
  <c r="D16" i="40" s="1"/>
  <c r="K16" i="40"/>
  <c r="O16" i="40" s="1"/>
  <c r="J16" i="40"/>
  <c r="I16" i="40"/>
  <c r="G16" i="40"/>
  <c r="F16" i="40"/>
  <c r="E16" i="40"/>
  <c r="H15" i="40"/>
  <c r="D15" i="40"/>
  <c r="O14" i="40"/>
  <c r="H14" i="40"/>
  <c r="D14" i="40"/>
  <c r="D12" i="40" s="1"/>
  <c r="O13" i="40"/>
  <c r="H13" i="40"/>
  <c r="L13" i="40" s="1"/>
  <c r="D13" i="40"/>
  <c r="K12" i="40"/>
  <c r="J12" i="40"/>
  <c r="I12" i="40"/>
  <c r="G12" i="40"/>
  <c r="F12" i="40"/>
  <c r="E12" i="40"/>
  <c r="H11" i="40"/>
  <c r="D11" i="40"/>
  <c r="H10" i="40"/>
  <c r="O9" i="40"/>
  <c r="H9" i="40"/>
  <c r="D9" i="40"/>
  <c r="H8" i="40"/>
  <c r="D8" i="40"/>
  <c r="O7" i="40"/>
  <c r="H7" i="40"/>
  <c r="D7" i="40"/>
  <c r="D6" i="40" s="1"/>
  <c r="K6" i="40"/>
  <c r="J6" i="40"/>
  <c r="I6" i="40"/>
  <c r="G6" i="40"/>
  <c r="F6" i="40"/>
  <c r="E6" i="40"/>
  <c r="F5" i="40"/>
  <c r="E5" i="40" l="1"/>
  <c r="L9" i="40"/>
  <c r="O12" i="40"/>
  <c r="L17" i="40"/>
  <c r="O32" i="40"/>
  <c r="O6" i="40"/>
  <c r="H12" i="40"/>
  <c r="L12" i="40" s="1"/>
  <c r="L14" i="40"/>
  <c r="J5" i="40"/>
  <c r="N5" i="40" s="1"/>
  <c r="D34" i="40"/>
  <c r="L35" i="40"/>
  <c r="I5" i="40"/>
  <c r="L7" i="40"/>
  <c r="L33" i="40"/>
  <c r="L32" i="40"/>
  <c r="L28" i="40"/>
  <c r="L26" i="40"/>
  <c r="D25" i="40"/>
  <c r="O25" i="40"/>
  <c r="G5" i="40"/>
  <c r="L16" i="40"/>
  <c r="K5" i="40"/>
  <c r="H6" i="40"/>
  <c r="H25" i="40"/>
  <c r="H34" i="40"/>
  <c r="L34" i="40" s="1"/>
  <c r="D5" i="40" l="1"/>
  <c r="O5" i="40"/>
  <c r="L25" i="40"/>
  <c r="H5" i="40"/>
  <c r="L6" i="40"/>
  <c r="L5" i="40" l="1"/>
</calcChain>
</file>

<file path=xl/sharedStrings.xml><?xml version="1.0" encoding="utf-8"?>
<sst xmlns="http://schemas.openxmlformats.org/spreadsheetml/2006/main" count="102" uniqueCount="73">
  <si>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</si>
  <si>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</si>
  <si>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</si>
  <si>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</si>
  <si>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</si>
  <si>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</si>
  <si>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</si>
  <si>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</si>
  <si>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</si>
  <si>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</si>
  <si>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</si>
  <si>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</si>
  <si>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</si>
  <si>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</si>
  <si>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</si>
  <si>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</si>
  <si>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</si>
  <si>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</si>
  <si>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</si>
  <si>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</si>
  <si>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</si>
  <si>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</si>
  <si>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</si>
  <si>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</si>
  <si>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</si>
  <si>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</si>
  <si>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</si>
  <si>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</si>
  <si>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</si>
  <si>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</si>
  <si>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</si>
  <si>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</si>
  <si>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</si>
  <si>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</si>
  <si>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</si>
  <si>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</si>
  <si>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</si>
  <si>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</si>
  <si>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</si>
  <si>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</si>
  <si>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</si>
  <si>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</si>
  <si>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</si>
  <si>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</si>
  <si>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</si>
  <si>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</si>
  <si>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</si>
  <si>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</si>
  <si>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</si>
  <si>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</si>
  <si>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</si>
  <si>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</si>
  <si>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</si>
  <si>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</si>
  <si>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</si>
  <si>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</si>
  <si>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</si>
  <si>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</si>
  <si>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</si>
  <si>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</si>
  <si>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</si>
  <si>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</si>
  <si>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</si>
  <si>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</si>
  <si>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</si>
  <si>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ПЛАН  на 2021 год (рублей)</t>
  </si>
  <si>
    <t>8</t>
  </si>
  <si>
    <t>8.1</t>
  </si>
  <si>
    <t>8.2</t>
  </si>
  <si>
    <t>Подпрограмма VIII «Обустройство, использование, защита и охрана городских лесов»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</si>
  <si>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</si>
  <si>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Предупреждение возникновения и распространения лесных пожаров</t>
  </si>
  <si>
    <t>Кассовый расход на 01.05.2021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</si>
</sst>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11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2" fontId="5" fillId="3" borderId="0" xfId="0" applyNumberFormat="1" applyFont="1" applyFill="1"/>
    <xf numFmtId="164" fontId="5" fillId="3" borderId="0" xfId="0" applyNumberFormat="1" applyFont="1" applyFill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view="pageBreakPreview" zoomScale="70" zoomScaleNormal="70" zoomScaleSheetLayoutView="70" workbookViewId="0">
      <pane ySplit="3" topLeftCell="A32" activePane="bottomLeft" state="frozen"/>
      <selection pane="bottomLeft" activeCell="A37" sqref="A37:D41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60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1" customFormat="1" ht="36" customHeight="1" x14ac:dyDescent="0.3">
      <c r="A2" s="62" t="s">
        <v>0</v>
      </c>
      <c r="B2" s="25" t="s">
        <v>1</v>
      </c>
      <c r="C2" s="63" t="s">
        <v>8</v>
      </c>
      <c r="D2" s="64" t="s">
        <v>65</v>
      </c>
      <c r="E2" s="65"/>
      <c r="F2" s="65"/>
      <c r="G2" s="65"/>
      <c r="H2" s="66" t="s">
        <v>72</v>
      </c>
      <c r="I2" s="67"/>
      <c r="J2" s="67"/>
      <c r="K2" s="68"/>
      <c r="L2" s="69" t="s">
        <v>12</v>
      </c>
      <c r="M2" s="69"/>
      <c r="N2" s="69"/>
      <c r="O2" s="69"/>
    </row>
    <row r="3" spans="1:15" s="1" customFormat="1" ht="39.75" customHeight="1" x14ac:dyDescent="0.3">
      <c r="A3" s="62"/>
      <c r="B3" s="26" t="s">
        <v>2</v>
      </c>
      <c r="C3" s="63"/>
      <c r="D3" s="43" t="s">
        <v>9</v>
      </c>
      <c r="E3" s="43" t="s">
        <v>19</v>
      </c>
      <c r="F3" s="43" t="s">
        <v>10</v>
      </c>
      <c r="G3" s="43" t="s">
        <v>11</v>
      </c>
      <c r="H3" s="43" t="s">
        <v>9</v>
      </c>
      <c r="I3" s="43" t="s">
        <v>19</v>
      </c>
      <c r="J3" s="43" t="s">
        <v>10</v>
      </c>
      <c r="K3" s="43" t="s">
        <v>11</v>
      </c>
      <c r="L3" s="44" t="s">
        <v>13</v>
      </c>
      <c r="M3" s="43" t="s">
        <v>19</v>
      </c>
      <c r="N3" s="44" t="s">
        <v>10</v>
      </c>
      <c r="O3" s="43" t="s">
        <v>11</v>
      </c>
    </row>
    <row r="4" spans="1:15" s="1" customFormat="1" ht="21.75" customHeight="1" x14ac:dyDescent="0.3">
      <c r="A4" s="42" t="s">
        <v>3</v>
      </c>
      <c r="B4" s="27">
        <v>2</v>
      </c>
      <c r="C4" s="28">
        <v>3</v>
      </c>
      <c r="D4" s="28">
        <v>4</v>
      </c>
      <c r="E4" s="28">
        <v>5</v>
      </c>
      <c r="F4" s="27">
        <v>6</v>
      </c>
      <c r="G4" s="28">
        <v>7</v>
      </c>
      <c r="H4" s="28">
        <v>8</v>
      </c>
      <c r="I4" s="28">
        <v>9</v>
      </c>
      <c r="J4" s="27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</row>
    <row r="5" spans="1:15" s="1" customFormat="1" ht="40.5" customHeight="1" x14ac:dyDescent="0.3">
      <c r="A5" s="53" t="s">
        <v>14</v>
      </c>
      <c r="B5" s="54"/>
      <c r="C5" s="55"/>
      <c r="D5" s="8">
        <f>SUM(E5:G5)</f>
        <v>1638867207</v>
      </c>
      <c r="E5" s="8">
        <f>SUM(E6,E12,E16,E25,E32,E34,E37)</f>
        <v>13030100</v>
      </c>
      <c r="F5" s="8">
        <f>SUM(F6,F12,F16,F25,F32,F34)</f>
        <v>459159300</v>
      </c>
      <c r="G5" s="8">
        <f>SUM(G6,G12,G16,G25,G32,G34,G37,G39)</f>
        <v>1166677807</v>
      </c>
      <c r="H5" s="8">
        <f>H6+H10+H16+H25</f>
        <v>59368170.090000004</v>
      </c>
      <c r="I5" s="8">
        <f>I6+I10+I16+I25</f>
        <v>0</v>
      </c>
      <c r="J5" s="8">
        <f>J6+J10+J16+J25</f>
        <v>476478.51</v>
      </c>
      <c r="K5" s="8">
        <f>K6+K10+K16+K25</f>
        <v>58891691.580000006</v>
      </c>
      <c r="L5" s="9">
        <f t="shared" ref="L5:L14" si="0">H5/D5*100</f>
        <v>3.6225125401511558</v>
      </c>
      <c r="M5" s="9">
        <v>0</v>
      </c>
      <c r="N5" s="11">
        <f>J5*100/F5</f>
        <v>0.10377193928120371</v>
      </c>
      <c r="O5" s="11">
        <f>K5/G5*100</f>
        <v>5.047811077458852</v>
      </c>
    </row>
    <row r="6" spans="1:15" s="1" customFormat="1" ht="43.5" customHeight="1" x14ac:dyDescent="0.3">
      <c r="A6" s="29" t="s">
        <v>3</v>
      </c>
      <c r="B6" s="30" t="s">
        <v>27</v>
      </c>
      <c r="C6" s="30"/>
      <c r="D6" s="8">
        <f>SUM(D7:D11)</f>
        <v>445491045</v>
      </c>
      <c r="E6" s="8">
        <f>SUM(E7:E11)</f>
        <v>0</v>
      </c>
      <c r="F6" s="8">
        <f>SUM(F7:F11)</f>
        <v>263612700</v>
      </c>
      <c r="G6" s="8">
        <f>SUM(G7:G11)</f>
        <v>181878345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0.12348056962626487</v>
      </c>
      <c r="M6" s="9">
        <v>0</v>
      </c>
      <c r="N6" s="11">
        <v>0</v>
      </c>
      <c r="O6" s="11">
        <f>K6*100/G6</f>
        <v>0.30245210335513006</v>
      </c>
    </row>
    <row r="7" spans="1:15" s="1" customFormat="1" ht="67.5" customHeight="1" x14ac:dyDescent="0.3">
      <c r="A7" s="31" t="s">
        <v>4</v>
      </c>
      <c r="B7" s="32" t="s">
        <v>28</v>
      </c>
      <c r="C7" s="33" t="s">
        <v>26</v>
      </c>
      <c r="D7" s="45">
        <f>G7</f>
        <v>154624831</v>
      </c>
      <c r="E7" s="15">
        <v>0</v>
      </c>
      <c r="F7" s="15">
        <v>0</v>
      </c>
      <c r="G7" s="16">
        <v>154624831</v>
      </c>
      <c r="H7" s="15">
        <f>J7+K7+I7</f>
        <v>0</v>
      </c>
      <c r="I7" s="15">
        <v>0</v>
      </c>
      <c r="J7" s="15">
        <v>0</v>
      </c>
      <c r="K7" s="15">
        <v>0</v>
      </c>
      <c r="L7" s="9">
        <f t="shared" si="0"/>
        <v>0</v>
      </c>
      <c r="M7" s="17">
        <v>0</v>
      </c>
      <c r="N7" s="18">
        <v>0</v>
      </c>
      <c r="O7" s="18">
        <f>K7*100/G7</f>
        <v>0</v>
      </c>
    </row>
    <row r="8" spans="1:15" s="1" customFormat="1" ht="81.75" customHeight="1" x14ac:dyDescent="0.3">
      <c r="A8" s="31" t="s">
        <v>5</v>
      </c>
      <c r="B8" s="32" t="s">
        <v>29</v>
      </c>
      <c r="C8" s="33" t="s">
        <v>20</v>
      </c>
      <c r="D8" s="15">
        <f>F8+G8+E8</f>
        <v>0</v>
      </c>
      <c r="E8" s="15">
        <v>0</v>
      </c>
      <c r="F8" s="15">
        <v>0</v>
      </c>
      <c r="G8" s="15">
        <v>0</v>
      </c>
      <c r="H8" s="15">
        <f>J8+K8+I8</f>
        <v>0</v>
      </c>
      <c r="I8" s="15">
        <v>0</v>
      </c>
      <c r="J8" s="15">
        <v>0</v>
      </c>
      <c r="K8" s="15">
        <v>0</v>
      </c>
      <c r="L8" s="17">
        <v>0</v>
      </c>
      <c r="M8" s="17">
        <v>0</v>
      </c>
      <c r="N8" s="18">
        <v>0</v>
      </c>
      <c r="O8" s="18">
        <v>0</v>
      </c>
    </row>
    <row r="9" spans="1:15" s="1" customFormat="1" ht="64.5" customHeight="1" x14ac:dyDescent="0.3">
      <c r="A9" s="31" t="s">
        <v>22</v>
      </c>
      <c r="B9" s="32" t="s">
        <v>30</v>
      </c>
      <c r="C9" s="33" t="s">
        <v>20</v>
      </c>
      <c r="D9" s="15">
        <f>F9+G9</f>
        <v>13379114</v>
      </c>
      <c r="E9" s="17">
        <v>0</v>
      </c>
      <c r="F9" s="17">
        <v>0</v>
      </c>
      <c r="G9" s="15">
        <v>13379114</v>
      </c>
      <c r="H9" s="15">
        <f>J9+K9+I9</f>
        <v>550094.88</v>
      </c>
      <c r="I9" s="15">
        <v>0</v>
      </c>
      <c r="J9" s="15">
        <v>0</v>
      </c>
      <c r="K9" s="15">
        <v>550094.88</v>
      </c>
      <c r="L9" s="17">
        <f t="shared" si="0"/>
        <v>4.111594235612313</v>
      </c>
      <c r="M9" s="17">
        <v>0</v>
      </c>
      <c r="N9" s="18">
        <v>0</v>
      </c>
      <c r="O9" s="18">
        <f>K9/G9*100</f>
        <v>4.111594235612313</v>
      </c>
    </row>
    <row r="10" spans="1:15" s="1" customFormat="1" ht="32.25" customHeight="1" x14ac:dyDescent="0.3">
      <c r="A10" s="31" t="s">
        <v>33</v>
      </c>
      <c r="B10" s="32" t="s">
        <v>31</v>
      </c>
      <c r="C10" s="33" t="s">
        <v>26</v>
      </c>
      <c r="D10" s="15">
        <v>0</v>
      </c>
      <c r="E10" s="17">
        <v>0</v>
      </c>
      <c r="F10" s="17">
        <v>0</v>
      </c>
      <c r="G10" s="15">
        <v>0</v>
      </c>
      <c r="H10" s="15">
        <f>J10+K10+I10</f>
        <v>0</v>
      </c>
      <c r="I10" s="15">
        <v>0</v>
      </c>
      <c r="J10" s="15">
        <v>0</v>
      </c>
      <c r="K10" s="15">
        <v>0</v>
      </c>
      <c r="L10" s="17">
        <v>0</v>
      </c>
      <c r="M10" s="17">
        <v>0</v>
      </c>
      <c r="N10" s="18">
        <v>0</v>
      </c>
      <c r="O10" s="18">
        <v>0</v>
      </c>
    </row>
    <row r="11" spans="1:15" s="1" customFormat="1" ht="32.25" customHeight="1" x14ac:dyDescent="0.3">
      <c r="A11" s="31" t="s">
        <v>34</v>
      </c>
      <c r="B11" s="34" t="s">
        <v>32</v>
      </c>
      <c r="C11" s="33" t="s">
        <v>26</v>
      </c>
      <c r="D11" s="15">
        <f>F11+G11</f>
        <v>277487100</v>
      </c>
      <c r="E11" s="17">
        <v>0</v>
      </c>
      <c r="F11" s="17">
        <v>263612700</v>
      </c>
      <c r="G11" s="15">
        <v>13874400</v>
      </c>
      <c r="H11" s="15">
        <f>J11+K11+I11</f>
        <v>0</v>
      </c>
      <c r="I11" s="15">
        <v>0</v>
      </c>
      <c r="J11" s="15">
        <v>0</v>
      </c>
      <c r="K11" s="15">
        <v>0</v>
      </c>
      <c r="L11" s="17">
        <v>0</v>
      </c>
      <c r="M11" s="17">
        <v>0</v>
      </c>
      <c r="N11" s="18">
        <v>0</v>
      </c>
      <c r="O11" s="18">
        <v>0</v>
      </c>
    </row>
    <row r="12" spans="1:15" s="1" customFormat="1" ht="43.5" customHeight="1" x14ac:dyDescent="0.3">
      <c r="A12" s="35" t="s">
        <v>15</v>
      </c>
      <c r="B12" s="30" t="s">
        <v>35</v>
      </c>
      <c r="C12" s="30"/>
      <c r="D12" s="8">
        <f t="shared" ref="D12:K12" si="1">SUM(D13:D15)</f>
        <v>35398934</v>
      </c>
      <c r="E12" s="8">
        <f t="shared" si="1"/>
        <v>0</v>
      </c>
      <c r="F12" s="8">
        <f t="shared" si="1"/>
        <v>0</v>
      </c>
      <c r="G12" s="8">
        <f t="shared" si="1"/>
        <v>35398934</v>
      </c>
      <c r="H12" s="8">
        <f t="shared" si="1"/>
        <v>3432689.2800000003</v>
      </c>
      <c r="I12" s="8">
        <f t="shared" si="1"/>
        <v>0</v>
      </c>
      <c r="J12" s="8">
        <f t="shared" si="1"/>
        <v>0</v>
      </c>
      <c r="K12" s="8">
        <f t="shared" si="1"/>
        <v>3432689.2800000003</v>
      </c>
      <c r="L12" s="9">
        <f t="shared" si="0"/>
        <v>9.6971543832365121</v>
      </c>
      <c r="M12" s="9">
        <v>0</v>
      </c>
      <c r="N12" s="11">
        <v>0</v>
      </c>
      <c r="O12" s="11">
        <f>K12*100/G12</f>
        <v>9.6971543832365121</v>
      </c>
    </row>
    <row r="13" spans="1:15" s="1" customFormat="1" ht="32.25" customHeight="1" x14ac:dyDescent="0.3">
      <c r="A13" s="56" t="s">
        <v>6</v>
      </c>
      <c r="B13" s="51" t="s">
        <v>36</v>
      </c>
      <c r="C13" s="36" t="s">
        <v>20</v>
      </c>
      <c r="D13" s="15">
        <f>F13+G13+E13</f>
        <v>33809934</v>
      </c>
      <c r="E13" s="15">
        <v>0</v>
      </c>
      <c r="F13" s="15">
        <v>0</v>
      </c>
      <c r="G13" s="15">
        <v>33809934</v>
      </c>
      <c r="H13" s="15">
        <f>J13+K13+I13</f>
        <v>3023204.74</v>
      </c>
      <c r="I13" s="15">
        <v>0</v>
      </c>
      <c r="J13" s="15">
        <v>0</v>
      </c>
      <c r="K13" s="16">
        <v>3023204.74</v>
      </c>
      <c r="L13" s="17">
        <f t="shared" si="0"/>
        <v>8.9417646896323433</v>
      </c>
      <c r="M13" s="17">
        <v>0</v>
      </c>
      <c r="N13" s="21">
        <v>0</v>
      </c>
      <c r="O13" s="21">
        <f t="shared" ref="O13:O18" si="2">K13/G13*100</f>
        <v>8.9417646896323433</v>
      </c>
    </row>
    <row r="14" spans="1:15" s="1" customFormat="1" ht="32.25" customHeight="1" x14ac:dyDescent="0.3">
      <c r="A14" s="57"/>
      <c r="B14" s="52"/>
      <c r="C14" s="33" t="s">
        <v>21</v>
      </c>
      <c r="D14" s="15">
        <f>F14+G14+E14</f>
        <v>1589000</v>
      </c>
      <c r="E14" s="15">
        <v>0</v>
      </c>
      <c r="F14" s="15">
        <v>0</v>
      </c>
      <c r="G14" s="15">
        <v>1589000</v>
      </c>
      <c r="H14" s="15">
        <f>J14+K14+I14</f>
        <v>409484.54</v>
      </c>
      <c r="I14" s="15">
        <v>0</v>
      </c>
      <c r="J14" s="15">
        <v>0</v>
      </c>
      <c r="K14" s="16">
        <v>409484.54</v>
      </c>
      <c r="L14" s="17">
        <f t="shared" si="0"/>
        <v>25.76995217117684</v>
      </c>
      <c r="M14" s="17">
        <v>0</v>
      </c>
      <c r="N14" s="21">
        <v>0</v>
      </c>
      <c r="O14" s="21">
        <f>K14/G14*100</f>
        <v>25.76995217117684</v>
      </c>
    </row>
    <row r="15" spans="1:15" s="1" customFormat="1" ht="37.5" customHeight="1" x14ac:dyDescent="0.3">
      <c r="A15" s="41" t="s">
        <v>7</v>
      </c>
      <c r="B15" s="40" t="s">
        <v>37</v>
      </c>
      <c r="C15" s="36" t="s">
        <v>20</v>
      </c>
      <c r="D15" s="15">
        <f>F15+G15+E15</f>
        <v>0</v>
      </c>
      <c r="E15" s="15">
        <v>0</v>
      </c>
      <c r="F15" s="15">
        <v>0</v>
      </c>
      <c r="G15" s="15">
        <v>0</v>
      </c>
      <c r="H15" s="15">
        <f>J15+K15+I15</f>
        <v>0</v>
      </c>
      <c r="I15" s="16">
        <v>0</v>
      </c>
      <c r="J15" s="16">
        <v>0</v>
      </c>
      <c r="K15" s="16">
        <v>0</v>
      </c>
      <c r="L15" s="9">
        <v>0</v>
      </c>
      <c r="M15" s="9">
        <v>0</v>
      </c>
      <c r="N15" s="11">
        <v>0</v>
      </c>
      <c r="O15" s="11">
        <v>0</v>
      </c>
    </row>
    <row r="16" spans="1:15" ht="45" customHeight="1" x14ac:dyDescent="0.3">
      <c r="A16" s="35" t="s">
        <v>16</v>
      </c>
      <c r="B16" s="30" t="s">
        <v>38</v>
      </c>
      <c r="C16" s="36"/>
      <c r="D16" s="22">
        <f>SUM(D17:D24)</f>
        <v>17158747</v>
      </c>
      <c r="E16" s="8">
        <f>SUM(E17:E24)</f>
        <v>0</v>
      </c>
      <c r="F16" s="8">
        <f>SUM(F17:F24)</f>
        <v>0</v>
      </c>
      <c r="G16" s="8">
        <f>SUM(G17:G24)</f>
        <v>17158747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1">
        <v>0</v>
      </c>
      <c r="O16" s="11">
        <f t="shared" si="2"/>
        <v>0</v>
      </c>
    </row>
    <row r="17" spans="1:16" ht="80.25" customHeight="1" x14ac:dyDescent="0.3">
      <c r="A17" s="56" t="s">
        <v>17</v>
      </c>
      <c r="B17" s="51" t="s">
        <v>39</v>
      </c>
      <c r="C17" s="37" t="s">
        <v>60</v>
      </c>
      <c r="D17" s="15">
        <f t="shared" ref="D17:D24" si="4">F17+G17+E17</f>
        <v>285000</v>
      </c>
      <c r="E17" s="15">
        <v>0</v>
      </c>
      <c r="F17" s="15">
        <v>0</v>
      </c>
      <c r="G17" s="15">
        <v>285000</v>
      </c>
      <c r="H17" s="16">
        <f t="shared" ref="H17:H24" si="5">I17+J17+K17</f>
        <v>0</v>
      </c>
      <c r="I17" s="16">
        <v>0</v>
      </c>
      <c r="J17" s="16">
        <v>0</v>
      </c>
      <c r="K17" s="16">
        <v>0</v>
      </c>
      <c r="L17" s="17">
        <f t="shared" si="3"/>
        <v>0</v>
      </c>
      <c r="M17" s="17">
        <v>0</v>
      </c>
      <c r="N17" s="21">
        <v>0</v>
      </c>
      <c r="O17" s="21">
        <f t="shared" si="2"/>
        <v>0</v>
      </c>
    </row>
    <row r="18" spans="1:16" ht="68.25" customHeight="1" x14ac:dyDescent="0.3">
      <c r="A18" s="58"/>
      <c r="B18" s="59"/>
      <c r="C18" s="36" t="s">
        <v>18</v>
      </c>
      <c r="D18" s="15">
        <f t="shared" si="4"/>
        <v>15046747</v>
      </c>
      <c r="E18" s="15">
        <v>0</v>
      </c>
      <c r="F18" s="15">
        <v>0</v>
      </c>
      <c r="G18" s="15">
        <v>15046747</v>
      </c>
      <c r="H18" s="16">
        <f t="shared" si="5"/>
        <v>4475460</v>
      </c>
      <c r="I18" s="16">
        <v>0</v>
      </c>
      <c r="J18" s="16">
        <v>0</v>
      </c>
      <c r="K18" s="16">
        <v>4475460</v>
      </c>
      <c r="L18" s="17">
        <f t="shared" si="3"/>
        <v>29.743704735648173</v>
      </c>
      <c r="M18" s="17">
        <v>0</v>
      </c>
      <c r="N18" s="21">
        <v>0</v>
      </c>
      <c r="O18" s="21">
        <f t="shared" si="2"/>
        <v>29.743704735648173</v>
      </c>
    </row>
    <row r="19" spans="1:16" ht="68.25" customHeight="1" x14ac:dyDescent="0.3">
      <c r="A19" s="58"/>
      <c r="B19" s="59"/>
      <c r="C19" s="33" t="s">
        <v>62</v>
      </c>
      <c r="D19" s="15">
        <f t="shared" si="4"/>
        <v>795000</v>
      </c>
      <c r="E19" s="15">
        <v>0</v>
      </c>
      <c r="F19" s="15">
        <v>0</v>
      </c>
      <c r="G19" s="15">
        <v>795000</v>
      </c>
      <c r="H19" s="16">
        <f t="shared" si="5"/>
        <v>0</v>
      </c>
      <c r="I19" s="16">
        <v>0</v>
      </c>
      <c r="J19" s="16">
        <v>0</v>
      </c>
      <c r="K19" s="16">
        <v>0</v>
      </c>
      <c r="L19" s="17">
        <f t="shared" si="3"/>
        <v>0</v>
      </c>
      <c r="M19" s="17">
        <v>0</v>
      </c>
      <c r="N19" s="21">
        <v>0</v>
      </c>
      <c r="O19" s="21">
        <f>K19/G19*100</f>
        <v>0</v>
      </c>
    </row>
    <row r="20" spans="1:16" ht="68.25" customHeight="1" x14ac:dyDescent="0.3">
      <c r="A20" s="58"/>
      <c r="B20" s="59"/>
      <c r="C20" s="33" t="s">
        <v>61</v>
      </c>
      <c r="D20" s="15">
        <f t="shared" si="4"/>
        <v>200000</v>
      </c>
      <c r="E20" s="15">
        <v>0</v>
      </c>
      <c r="F20" s="15">
        <v>0</v>
      </c>
      <c r="G20" s="15">
        <v>200000</v>
      </c>
      <c r="H20" s="16">
        <f t="shared" si="5"/>
        <v>0</v>
      </c>
      <c r="I20" s="16">
        <v>0</v>
      </c>
      <c r="J20" s="16">
        <v>0</v>
      </c>
      <c r="K20" s="16">
        <v>0</v>
      </c>
      <c r="L20" s="17">
        <f t="shared" si="3"/>
        <v>0</v>
      </c>
      <c r="M20" s="17">
        <v>0</v>
      </c>
      <c r="N20" s="21">
        <v>0</v>
      </c>
      <c r="O20" s="21">
        <f>K20/G20*100</f>
        <v>0</v>
      </c>
    </row>
    <row r="21" spans="1:16" ht="68.25" customHeight="1" x14ac:dyDescent="0.3">
      <c r="A21" s="58"/>
      <c r="B21" s="59"/>
      <c r="C21" s="36" t="s">
        <v>20</v>
      </c>
      <c r="D21" s="15">
        <f t="shared" si="4"/>
        <v>0</v>
      </c>
      <c r="E21" s="15">
        <v>0</v>
      </c>
      <c r="F21" s="15">
        <v>0</v>
      </c>
      <c r="G21" s="15">
        <v>0</v>
      </c>
      <c r="H21" s="16">
        <f t="shared" si="5"/>
        <v>0</v>
      </c>
      <c r="I21" s="16">
        <v>0</v>
      </c>
      <c r="J21" s="16">
        <v>0</v>
      </c>
      <c r="K21" s="16">
        <v>0</v>
      </c>
      <c r="L21" s="17">
        <v>0</v>
      </c>
      <c r="M21" s="17">
        <v>0</v>
      </c>
      <c r="N21" s="21">
        <v>0</v>
      </c>
      <c r="O21" s="21">
        <v>0</v>
      </c>
    </row>
    <row r="22" spans="1:16" ht="68.25" customHeight="1" x14ac:dyDescent="0.3">
      <c r="A22" s="58"/>
      <c r="B22" s="59"/>
      <c r="C22" s="33" t="s">
        <v>26</v>
      </c>
      <c r="D22" s="15">
        <f t="shared" si="4"/>
        <v>11200</v>
      </c>
      <c r="E22" s="15">
        <v>0</v>
      </c>
      <c r="F22" s="15">
        <v>0</v>
      </c>
      <c r="G22" s="15">
        <v>11200</v>
      </c>
      <c r="H22" s="16">
        <f t="shared" si="5"/>
        <v>0</v>
      </c>
      <c r="I22" s="16">
        <v>0</v>
      </c>
      <c r="J22" s="16">
        <v>0</v>
      </c>
      <c r="K22" s="16">
        <v>0</v>
      </c>
      <c r="L22" s="17">
        <v>0</v>
      </c>
      <c r="M22" s="17">
        <v>0</v>
      </c>
      <c r="N22" s="21">
        <v>0</v>
      </c>
      <c r="O22" s="21">
        <v>0</v>
      </c>
      <c r="P22" s="12"/>
    </row>
    <row r="23" spans="1:16" ht="68.25" customHeight="1" x14ac:dyDescent="0.3">
      <c r="A23" s="57"/>
      <c r="B23" s="52"/>
      <c r="C23" s="33" t="s">
        <v>21</v>
      </c>
      <c r="D23" s="15">
        <f t="shared" si="4"/>
        <v>0</v>
      </c>
      <c r="E23" s="15">
        <v>0</v>
      </c>
      <c r="F23" s="15">
        <v>0</v>
      </c>
      <c r="G23" s="15">
        <v>0</v>
      </c>
      <c r="H23" s="16">
        <f t="shared" si="5"/>
        <v>0</v>
      </c>
      <c r="I23" s="16">
        <v>0</v>
      </c>
      <c r="J23" s="16">
        <v>0</v>
      </c>
      <c r="K23" s="16">
        <v>0</v>
      </c>
      <c r="L23" s="17">
        <v>0</v>
      </c>
      <c r="M23" s="17">
        <v>0</v>
      </c>
      <c r="N23" s="21">
        <v>0</v>
      </c>
      <c r="O23" s="21">
        <v>0</v>
      </c>
    </row>
    <row r="24" spans="1:16" ht="58.5" customHeight="1" x14ac:dyDescent="0.3">
      <c r="A24" s="39" t="s">
        <v>23</v>
      </c>
      <c r="B24" s="40" t="s">
        <v>40</v>
      </c>
      <c r="C24" s="36" t="s">
        <v>20</v>
      </c>
      <c r="D24" s="15">
        <f t="shared" si="4"/>
        <v>820800</v>
      </c>
      <c r="E24" s="15">
        <v>0</v>
      </c>
      <c r="F24" s="15">
        <v>0</v>
      </c>
      <c r="G24" s="15">
        <v>820800</v>
      </c>
      <c r="H24" s="16">
        <f t="shared" si="5"/>
        <v>0</v>
      </c>
      <c r="I24" s="16">
        <v>0</v>
      </c>
      <c r="J24" s="16">
        <v>0</v>
      </c>
      <c r="K24" s="16">
        <v>0</v>
      </c>
      <c r="L24" s="17">
        <v>0</v>
      </c>
      <c r="M24" s="17">
        <v>0</v>
      </c>
      <c r="N24" s="21">
        <v>0</v>
      </c>
      <c r="O24" s="21">
        <v>0</v>
      </c>
    </row>
    <row r="25" spans="1:16" ht="61.5" customHeight="1" x14ac:dyDescent="0.3">
      <c r="A25" s="35" t="s">
        <v>24</v>
      </c>
      <c r="B25" s="30" t="s">
        <v>41</v>
      </c>
      <c r="C25" s="36"/>
      <c r="D25" s="23">
        <f>SUM(E25:G25)</f>
        <v>814122912</v>
      </c>
      <c r="E25" s="8">
        <f>SUM(E26:E31)</f>
        <v>13030100</v>
      </c>
      <c r="F25" s="8">
        <f>SUM(F26:F31)</f>
        <v>162585000</v>
      </c>
      <c r="G25" s="8">
        <f>SUM(G26:G31)</f>
        <v>638507812</v>
      </c>
      <c r="H25" s="8">
        <f>H26</f>
        <v>58818075.210000001</v>
      </c>
      <c r="I25" s="8">
        <f>I26</f>
        <v>0</v>
      </c>
      <c r="J25" s="8">
        <f>J26</f>
        <v>476478.51</v>
      </c>
      <c r="K25" s="8">
        <f>K26</f>
        <v>58341596.700000003</v>
      </c>
      <c r="L25" s="9">
        <f t="shared" si="3"/>
        <v>7.224716850862932</v>
      </c>
      <c r="M25" s="9">
        <v>0</v>
      </c>
      <c r="N25" s="9">
        <v>0</v>
      </c>
      <c r="O25" s="9">
        <f t="shared" ref="O25:O35" si="6">K25/G25*100</f>
        <v>9.1371782151351351</v>
      </c>
    </row>
    <row r="26" spans="1:16" ht="45" customHeight="1" x14ac:dyDescent="0.3">
      <c r="A26" s="49" t="s">
        <v>25</v>
      </c>
      <c r="B26" s="51" t="s">
        <v>42</v>
      </c>
      <c r="C26" s="33" t="s">
        <v>20</v>
      </c>
      <c r="D26" s="15">
        <f t="shared" ref="D26:D31" si="7">F26+G26+E26</f>
        <v>137522466</v>
      </c>
      <c r="E26" s="15">
        <v>0</v>
      </c>
      <c r="F26" s="15">
        <v>9704600</v>
      </c>
      <c r="G26" s="17">
        <v>127817866</v>
      </c>
      <c r="H26" s="16">
        <f>I26+J26+K26</f>
        <v>58818075.210000001</v>
      </c>
      <c r="I26" s="16">
        <v>0</v>
      </c>
      <c r="J26" s="16">
        <v>476478.51</v>
      </c>
      <c r="K26" s="16">
        <v>58341596.700000003</v>
      </c>
      <c r="L26" s="17">
        <f t="shared" si="3"/>
        <v>42.769793853173056</v>
      </c>
      <c r="M26" s="17">
        <v>0</v>
      </c>
      <c r="N26" s="17">
        <v>0</v>
      </c>
      <c r="O26" s="17">
        <f t="shared" si="6"/>
        <v>45.644320724303128</v>
      </c>
    </row>
    <row r="27" spans="1:16" ht="45" customHeight="1" x14ac:dyDescent="0.3">
      <c r="A27" s="50"/>
      <c r="B27" s="52"/>
      <c r="C27" s="33" t="s">
        <v>26</v>
      </c>
      <c r="D27" s="15">
        <f t="shared" si="7"/>
        <v>287925758</v>
      </c>
      <c r="E27" s="15">
        <v>0</v>
      </c>
      <c r="F27" s="15">
        <v>0</v>
      </c>
      <c r="G27" s="17">
        <v>287925758</v>
      </c>
      <c r="H27" s="16">
        <v>0</v>
      </c>
      <c r="I27" s="16">
        <v>0</v>
      </c>
      <c r="J27" s="16">
        <v>0</v>
      </c>
      <c r="K27" s="16">
        <v>0</v>
      </c>
      <c r="L27" s="17">
        <v>0</v>
      </c>
      <c r="M27" s="17">
        <v>0</v>
      </c>
      <c r="N27" s="17">
        <v>0</v>
      </c>
      <c r="O27" s="17">
        <v>0</v>
      </c>
    </row>
    <row r="28" spans="1:16" ht="45" customHeight="1" x14ac:dyDescent="0.3">
      <c r="A28" s="49" t="s">
        <v>46</v>
      </c>
      <c r="B28" s="51" t="s">
        <v>43</v>
      </c>
      <c r="C28" s="33" t="s">
        <v>20</v>
      </c>
      <c r="D28" s="15">
        <f t="shared" si="7"/>
        <v>84368188</v>
      </c>
      <c r="E28" s="15">
        <v>0</v>
      </c>
      <c r="F28" s="15">
        <v>0</v>
      </c>
      <c r="G28" s="17">
        <v>84368188</v>
      </c>
      <c r="H28" s="16">
        <f>I28+J28+K28</f>
        <v>155436.94</v>
      </c>
      <c r="I28" s="16">
        <v>0</v>
      </c>
      <c r="J28" s="16">
        <v>0</v>
      </c>
      <c r="K28" s="16">
        <v>155436.94</v>
      </c>
      <c r="L28" s="17">
        <f t="shared" si="3"/>
        <v>0.1842364328128038</v>
      </c>
      <c r="M28" s="17">
        <v>0</v>
      </c>
      <c r="N28" s="17">
        <v>0</v>
      </c>
      <c r="O28" s="17">
        <f t="shared" si="6"/>
        <v>0.1842364328128038</v>
      </c>
    </row>
    <row r="29" spans="1:16" ht="45" customHeight="1" x14ac:dyDescent="0.3">
      <c r="A29" s="50"/>
      <c r="B29" s="52"/>
      <c r="C29" s="33" t="s">
        <v>26</v>
      </c>
      <c r="D29" s="15">
        <f t="shared" si="7"/>
        <v>0</v>
      </c>
      <c r="E29" s="15">
        <v>0</v>
      </c>
      <c r="F29" s="15">
        <v>0</v>
      </c>
      <c r="G29" s="17">
        <v>0</v>
      </c>
      <c r="H29" s="16">
        <f>I29+J29+K29</f>
        <v>0</v>
      </c>
      <c r="I29" s="16">
        <v>0</v>
      </c>
      <c r="J29" s="16">
        <v>0</v>
      </c>
      <c r="K29" s="16">
        <v>0</v>
      </c>
      <c r="L29" s="17">
        <v>0</v>
      </c>
      <c r="M29" s="17">
        <v>0</v>
      </c>
      <c r="N29" s="17">
        <v>0</v>
      </c>
      <c r="O29" s="17">
        <v>0</v>
      </c>
    </row>
    <row r="30" spans="1:16" ht="45" customHeight="1" x14ac:dyDescent="0.3">
      <c r="A30" s="38" t="s">
        <v>47</v>
      </c>
      <c r="B30" s="32" t="s">
        <v>44</v>
      </c>
      <c r="C30" s="33" t="s">
        <v>20</v>
      </c>
      <c r="D30" s="15">
        <f t="shared" si="7"/>
        <v>39306500</v>
      </c>
      <c r="E30" s="15">
        <v>13030100</v>
      </c>
      <c r="F30" s="15">
        <v>20380400</v>
      </c>
      <c r="G30" s="17">
        <v>5896000</v>
      </c>
      <c r="H30" s="16">
        <v>0</v>
      </c>
      <c r="I30" s="16">
        <v>0</v>
      </c>
      <c r="J30" s="16">
        <v>0</v>
      </c>
      <c r="K30" s="16">
        <v>0</v>
      </c>
      <c r="L30" s="17">
        <f t="shared" si="3"/>
        <v>0</v>
      </c>
      <c r="M30" s="17">
        <v>0</v>
      </c>
      <c r="N30" s="17">
        <v>0</v>
      </c>
      <c r="O30" s="17">
        <f t="shared" si="6"/>
        <v>0</v>
      </c>
    </row>
    <row r="31" spans="1:16" ht="45" customHeight="1" x14ac:dyDescent="0.3">
      <c r="A31" s="38" t="s">
        <v>48</v>
      </c>
      <c r="B31" s="32" t="s">
        <v>45</v>
      </c>
      <c r="C31" s="33" t="s">
        <v>20</v>
      </c>
      <c r="D31" s="15">
        <f t="shared" si="7"/>
        <v>265000000</v>
      </c>
      <c r="E31" s="15">
        <v>0</v>
      </c>
      <c r="F31" s="15">
        <v>132500000</v>
      </c>
      <c r="G31" s="17">
        <v>132500000</v>
      </c>
      <c r="H31" s="16">
        <f>I31+J31+K31</f>
        <v>0</v>
      </c>
      <c r="I31" s="16">
        <v>0</v>
      </c>
      <c r="J31" s="16">
        <v>0</v>
      </c>
      <c r="K31" s="16">
        <v>0</v>
      </c>
      <c r="L31" s="17">
        <v>0</v>
      </c>
      <c r="M31" s="17">
        <v>0</v>
      </c>
      <c r="N31" s="17">
        <v>0</v>
      </c>
      <c r="O31" s="17">
        <v>0</v>
      </c>
    </row>
    <row r="32" spans="1:16" ht="47.25" customHeight="1" x14ac:dyDescent="0.3">
      <c r="A32" s="35" t="s">
        <v>49</v>
      </c>
      <c r="B32" s="30" t="s">
        <v>50</v>
      </c>
      <c r="C32" s="36"/>
      <c r="D32" s="22">
        <f>D33</f>
        <v>283763143</v>
      </c>
      <c r="E32" s="8">
        <f t="shared" ref="E32:K39" si="8">E33</f>
        <v>0</v>
      </c>
      <c r="F32" s="8">
        <f t="shared" si="8"/>
        <v>0</v>
      </c>
      <c r="G32" s="8">
        <f t="shared" si="8"/>
        <v>283763143</v>
      </c>
      <c r="H32" s="8">
        <f t="shared" si="8"/>
        <v>94362725.569999993</v>
      </c>
      <c r="I32" s="8">
        <f t="shared" si="8"/>
        <v>0</v>
      </c>
      <c r="J32" s="8">
        <f t="shared" si="8"/>
        <v>0</v>
      </c>
      <c r="K32" s="8">
        <f t="shared" si="8"/>
        <v>94362725.569999993</v>
      </c>
      <c r="L32" s="9">
        <f t="shared" si="3"/>
        <v>33.25404581172122</v>
      </c>
      <c r="M32" s="9">
        <v>0</v>
      </c>
      <c r="N32" s="9">
        <v>0</v>
      </c>
      <c r="O32" s="9">
        <f t="shared" si="6"/>
        <v>33.25404581172122</v>
      </c>
    </row>
    <row r="33" spans="1:15" ht="45" customHeight="1" x14ac:dyDescent="0.3">
      <c r="A33" s="38" t="s">
        <v>52</v>
      </c>
      <c r="B33" s="32" t="s">
        <v>51</v>
      </c>
      <c r="C33" s="33" t="s">
        <v>20</v>
      </c>
      <c r="D33" s="15">
        <f>F33+G33+E33</f>
        <v>283763143</v>
      </c>
      <c r="E33" s="15">
        <v>0</v>
      </c>
      <c r="F33" s="15">
        <v>0</v>
      </c>
      <c r="G33" s="17">
        <v>283763143</v>
      </c>
      <c r="H33" s="16">
        <f>I33+J33+K33</f>
        <v>94362725.569999993</v>
      </c>
      <c r="I33" s="16">
        <v>0</v>
      </c>
      <c r="J33" s="16">
        <v>0</v>
      </c>
      <c r="K33" s="16">
        <v>94362725.569999993</v>
      </c>
      <c r="L33" s="17">
        <f t="shared" si="3"/>
        <v>33.25404581172122</v>
      </c>
      <c r="M33" s="17">
        <v>0</v>
      </c>
      <c r="N33" s="17">
        <v>0</v>
      </c>
      <c r="O33" s="17">
        <f t="shared" si="6"/>
        <v>33.25404581172122</v>
      </c>
    </row>
    <row r="34" spans="1:15" ht="114" customHeight="1" x14ac:dyDescent="0.3">
      <c r="A34" s="35" t="s">
        <v>53</v>
      </c>
      <c r="B34" s="30" t="s">
        <v>54</v>
      </c>
      <c r="C34" s="36"/>
      <c r="D34" s="22">
        <f>SUM(D35:D36)</f>
        <v>42932426</v>
      </c>
      <c r="E34" s="8">
        <f t="shared" si="8"/>
        <v>0</v>
      </c>
      <c r="F34" s="22">
        <f>SUM(F35:F36)</f>
        <v>32961600</v>
      </c>
      <c r="G34" s="8">
        <f>SUM(G35:G36)</f>
        <v>9970826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49" t="s">
        <v>56</v>
      </c>
      <c r="B35" s="51" t="s">
        <v>55</v>
      </c>
      <c r="C35" s="33" t="s">
        <v>20</v>
      </c>
      <c r="D35" s="15">
        <f>F35+G35+E35</f>
        <v>42932426</v>
      </c>
      <c r="E35" s="15">
        <v>0</v>
      </c>
      <c r="F35" s="15">
        <v>32961600</v>
      </c>
      <c r="G35" s="17">
        <v>9970826</v>
      </c>
      <c r="H35" s="16">
        <f>I35+J35+K35</f>
        <v>0</v>
      </c>
      <c r="I35" s="16">
        <v>0</v>
      </c>
      <c r="J35" s="16">
        <v>0</v>
      </c>
      <c r="K35" s="16">
        <v>0</v>
      </c>
      <c r="L35" s="17">
        <f t="shared" si="3"/>
        <v>0</v>
      </c>
      <c r="M35" s="17">
        <v>0</v>
      </c>
      <c r="N35" s="17">
        <v>0</v>
      </c>
      <c r="O35" s="17">
        <f t="shared" si="6"/>
        <v>0</v>
      </c>
    </row>
    <row r="36" spans="1:15" ht="45" customHeight="1" x14ac:dyDescent="0.3">
      <c r="A36" s="50"/>
      <c r="B36" s="52"/>
      <c r="C36" s="33" t="s">
        <v>26</v>
      </c>
      <c r="D36" s="15">
        <f>F36+G36+E36</f>
        <v>0</v>
      </c>
      <c r="E36" s="15">
        <v>0</v>
      </c>
      <c r="F36" s="15">
        <v>0</v>
      </c>
      <c r="G36" s="17">
        <v>0</v>
      </c>
      <c r="H36" s="16">
        <f>I36+J36+K36</f>
        <v>0</v>
      </c>
      <c r="I36" s="16">
        <v>0</v>
      </c>
      <c r="J36" s="16">
        <v>0</v>
      </c>
      <c r="K36" s="16">
        <v>0</v>
      </c>
      <c r="L36" s="17">
        <v>0</v>
      </c>
      <c r="M36" s="17">
        <v>0</v>
      </c>
      <c r="N36" s="17">
        <v>0</v>
      </c>
      <c r="O36" s="17">
        <v>0</v>
      </c>
    </row>
    <row r="37" spans="1:15" ht="45.75" customHeight="1" x14ac:dyDescent="0.3">
      <c r="A37" s="19" t="s">
        <v>57</v>
      </c>
      <c r="B37" s="10" t="s">
        <v>63</v>
      </c>
      <c r="C37" s="20"/>
      <c r="D37" s="22">
        <f>D38</f>
        <v>0</v>
      </c>
      <c r="E37" s="8">
        <f t="shared" si="8"/>
        <v>0</v>
      </c>
      <c r="F37" s="8">
        <f t="shared" si="8"/>
        <v>0</v>
      </c>
      <c r="G37" s="8">
        <f t="shared" si="8"/>
        <v>0</v>
      </c>
      <c r="H37" s="8">
        <f t="shared" si="8"/>
        <v>0</v>
      </c>
      <c r="I37" s="8">
        <f t="shared" si="8"/>
        <v>0</v>
      </c>
      <c r="J37" s="8">
        <f t="shared" si="8"/>
        <v>0</v>
      </c>
      <c r="K37" s="8">
        <f t="shared" si="8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24" t="s">
        <v>58</v>
      </c>
      <c r="B38" s="13" t="s">
        <v>59</v>
      </c>
      <c r="C38" s="14" t="s">
        <v>20</v>
      </c>
      <c r="D38" s="15">
        <f>F38+G38+E38</f>
        <v>0</v>
      </c>
      <c r="E38" s="15">
        <v>0</v>
      </c>
      <c r="F38" s="15">
        <v>0</v>
      </c>
      <c r="G38" s="17">
        <v>0</v>
      </c>
      <c r="H38" s="16">
        <f>I38+J38+K38</f>
        <v>0</v>
      </c>
      <c r="I38" s="16">
        <v>0</v>
      </c>
      <c r="J38" s="16">
        <v>0</v>
      </c>
      <c r="K38" s="16">
        <v>0</v>
      </c>
      <c r="L38" s="17">
        <v>0</v>
      </c>
      <c r="M38" s="17">
        <v>0</v>
      </c>
      <c r="N38" s="17">
        <v>0</v>
      </c>
      <c r="O38" s="17">
        <v>0</v>
      </c>
    </row>
    <row r="39" spans="1:15" ht="45.75" customHeight="1" x14ac:dyDescent="0.3">
      <c r="A39" s="19" t="s">
        <v>66</v>
      </c>
      <c r="B39" s="10" t="s">
        <v>69</v>
      </c>
      <c r="C39" s="20"/>
      <c r="D39" s="22">
        <f>G39</f>
        <v>0</v>
      </c>
      <c r="E39" s="8">
        <f t="shared" si="8"/>
        <v>0</v>
      </c>
      <c r="F39" s="8">
        <f t="shared" si="8"/>
        <v>0</v>
      </c>
      <c r="G39" s="8">
        <f>SUM(G40:G41)</f>
        <v>0</v>
      </c>
      <c r="H39" s="8">
        <f t="shared" si="8"/>
        <v>0</v>
      </c>
      <c r="I39" s="8">
        <f t="shared" si="8"/>
        <v>0</v>
      </c>
      <c r="J39" s="8">
        <f t="shared" si="8"/>
        <v>0</v>
      </c>
      <c r="K39" s="8">
        <f t="shared" si="8"/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24" t="s">
        <v>67</v>
      </c>
      <c r="B40" s="13" t="s">
        <v>70</v>
      </c>
      <c r="C40" s="14" t="s">
        <v>20</v>
      </c>
      <c r="D40" s="15">
        <f>F40+G40+E40</f>
        <v>0</v>
      </c>
      <c r="E40" s="15">
        <v>0</v>
      </c>
      <c r="F40" s="15">
        <v>0</v>
      </c>
      <c r="G40" s="17">
        <v>0</v>
      </c>
      <c r="H40" s="16">
        <f>I40+J40+K40</f>
        <v>0</v>
      </c>
      <c r="I40" s="16">
        <v>0</v>
      </c>
      <c r="J40" s="16">
        <v>0</v>
      </c>
      <c r="K40" s="16">
        <v>0</v>
      </c>
      <c r="L40" s="17">
        <v>0</v>
      </c>
      <c r="M40" s="17">
        <v>0</v>
      </c>
      <c r="N40" s="17">
        <v>0</v>
      </c>
      <c r="O40" s="17">
        <v>0</v>
      </c>
    </row>
    <row r="41" spans="1:15" ht="97.5" customHeight="1" x14ac:dyDescent="0.3">
      <c r="A41" s="24" t="s">
        <v>68</v>
      </c>
      <c r="B41" s="13" t="s">
        <v>71</v>
      </c>
      <c r="C41" s="14" t="s">
        <v>20</v>
      </c>
      <c r="D41" s="15">
        <f>F41+G41+E41</f>
        <v>0</v>
      </c>
      <c r="E41" s="15">
        <v>0</v>
      </c>
      <c r="F41" s="15">
        <v>0</v>
      </c>
      <c r="G41" s="17">
        <v>0</v>
      </c>
      <c r="H41" s="16">
        <f>I41+J41+K41</f>
        <v>0</v>
      </c>
      <c r="I41" s="16">
        <v>0</v>
      </c>
      <c r="J41" s="16">
        <v>0</v>
      </c>
      <c r="K41" s="16">
        <v>0</v>
      </c>
      <c r="L41" s="17">
        <v>0</v>
      </c>
      <c r="M41" s="17">
        <v>0</v>
      </c>
      <c r="N41" s="17">
        <v>0</v>
      </c>
      <c r="O41" s="17">
        <v>0</v>
      </c>
    </row>
    <row r="42" spans="1:15" ht="19.5" customHeight="1" x14ac:dyDescent="0.3">
      <c r="A42" s="4"/>
      <c r="B42" s="1"/>
      <c r="C42" s="1"/>
      <c r="D42" s="46"/>
      <c r="E42" s="46"/>
      <c r="F42" s="46"/>
      <c r="G42" s="46"/>
      <c r="H42" s="47"/>
      <c r="I42" s="47"/>
      <c r="J42" s="47"/>
      <c r="K42" s="47"/>
      <c r="L42" s="48"/>
      <c r="M42" s="48"/>
      <c r="N42" s="48"/>
      <c r="O42" s="48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x14ac:dyDescent="0.3">
      <c r="A52" s="4"/>
      <c r="B52" s="1"/>
      <c r="C52" s="1"/>
      <c r="D52" s="1"/>
      <c r="E52" s="1"/>
      <c r="F52" s="1"/>
      <c r="G52" s="1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май 2021</vt:lpstr>
      <vt:lpstr>'май 2021'!Заголовки_для_печати</vt:lpstr>
      <vt:lpstr>'май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Вадим Вакилов</cp:lastModifiedBy>
  <cp:lastPrinted>2020-01-29T04:37:55Z</cp:lastPrinted>
  <dcterms:created xsi:type="dcterms:W3CDTF">2012-05-22T08:33:39Z</dcterms:created>
  <dcterms:modified xsi:type="dcterms:W3CDTF">2021-06-22T10:09:18Z</dcterms:modified>
</cp:coreProperties>
</file>