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1 квартал 2021 года\На сайт 1 квартал проект постановления\"/>
    </mc:Choice>
  </mc:AlternateContent>
  <bookViews>
    <workbookView xWindow="0" yWindow="0" windowWidth="23040" windowHeight="9795"/>
  </bookViews>
  <sheets>
    <sheet name="2021" sheetId="3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'2021'!$A$4:$IJ$4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>#REF!</definedName>
    <definedName name="елена">[1]доходы!#REF!</definedName>
    <definedName name="жжжжжжжж">#REF!</definedName>
    <definedName name="_xlnm.Print_Titles" localSheetId="0">'2021'!$4:$4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L57" i="3" l="1"/>
  <c r="K57" i="3"/>
  <c r="J57" i="3"/>
  <c r="I57" i="3"/>
  <c r="H57" i="3"/>
  <c r="G57" i="3"/>
  <c r="F56" i="3"/>
  <c r="E56" i="3"/>
  <c r="I56" i="3" s="1"/>
  <c r="D56" i="3"/>
  <c r="C56" i="3"/>
  <c r="L55" i="3"/>
  <c r="K55" i="3"/>
  <c r="J55" i="3"/>
  <c r="I55" i="3"/>
  <c r="H55" i="3"/>
  <c r="G55" i="3"/>
  <c r="L54" i="3"/>
  <c r="K54" i="3"/>
  <c r="J54" i="3"/>
  <c r="I54" i="3"/>
  <c r="H54" i="3"/>
  <c r="G54" i="3"/>
  <c r="F53" i="3"/>
  <c r="E53" i="3"/>
  <c r="D53" i="3"/>
  <c r="C53" i="3"/>
  <c r="L52" i="3"/>
  <c r="K52" i="3"/>
  <c r="J52" i="3"/>
  <c r="I52" i="3"/>
  <c r="H52" i="3"/>
  <c r="G52" i="3"/>
  <c r="L50" i="3"/>
  <c r="K50" i="3"/>
  <c r="J50" i="3"/>
  <c r="I50" i="3"/>
  <c r="H50" i="3"/>
  <c r="G50" i="3"/>
  <c r="L49" i="3"/>
  <c r="K49" i="3"/>
  <c r="J49" i="3"/>
  <c r="I49" i="3"/>
  <c r="H49" i="3"/>
  <c r="G49" i="3"/>
  <c r="F48" i="3"/>
  <c r="E48" i="3"/>
  <c r="D48" i="3"/>
  <c r="C48" i="3"/>
  <c r="L47" i="3"/>
  <c r="K47" i="3"/>
  <c r="J47" i="3"/>
  <c r="I47" i="3"/>
  <c r="H47" i="3"/>
  <c r="G47" i="3"/>
  <c r="L46" i="3"/>
  <c r="K46" i="3"/>
  <c r="J46" i="3"/>
  <c r="I46" i="3"/>
  <c r="H46" i="3"/>
  <c r="G46" i="3"/>
  <c r="L45" i="3"/>
  <c r="K45" i="3"/>
  <c r="J45" i="3"/>
  <c r="I45" i="3"/>
  <c r="H45" i="3"/>
  <c r="G45" i="3"/>
  <c r="L44" i="3"/>
  <c r="K44" i="3"/>
  <c r="J44" i="3"/>
  <c r="I44" i="3"/>
  <c r="H44" i="3"/>
  <c r="G44" i="3"/>
  <c r="F43" i="3"/>
  <c r="E43" i="3"/>
  <c r="D43" i="3"/>
  <c r="C43" i="3"/>
  <c r="K42" i="3"/>
  <c r="J42" i="3"/>
  <c r="H42" i="3"/>
  <c r="G42" i="3"/>
  <c r="F41" i="3"/>
  <c r="E41" i="3"/>
  <c r="D41" i="3"/>
  <c r="C41" i="3"/>
  <c r="L40" i="3"/>
  <c r="K40" i="3"/>
  <c r="J40" i="3"/>
  <c r="I40" i="3"/>
  <c r="H40" i="3"/>
  <c r="G40" i="3"/>
  <c r="L39" i="3"/>
  <c r="K39" i="3"/>
  <c r="J39" i="3"/>
  <c r="I39" i="3"/>
  <c r="H39" i="3"/>
  <c r="G39" i="3"/>
  <c r="F38" i="3"/>
  <c r="E38" i="3"/>
  <c r="D38" i="3"/>
  <c r="C38" i="3"/>
  <c r="L37" i="3"/>
  <c r="K37" i="3"/>
  <c r="J37" i="3"/>
  <c r="I37" i="3"/>
  <c r="H37" i="3"/>
  <c r="G37" i="3"/>
  <c r="L36" i="3"/>
  <c r="K36" i="3"/>
  <c r="J36" i="3"/>
  <c r="I36" i="3"/>
  <c r="H36" i="3"/>
  <c r="G36" i="3"/>
  <c r="L35" i="3"/>
  <c r="K35" i="3"/>
  <c r="J35" i="3"/>
  <c r="I35" i="3"/>
  <c r="H35" i="3"/>
  <c r="G35" i="3"/>
  <c r="L34" i="3"/>
  <c r="K34" i="3"/>
  <c r="J34" i="3"/>
  <c r="I34" i="3"/>
  <c r="H34" i="3"/>
  <c r="G34" i="3"/>
  <c r="L33" i="3"/>
  <c r="K33" i="3"/>
  <c r="J33" i="3"/>
  <c r="I33" i="3"/>
  <c r="H33" i="3"/>
  <c r="G33" i="3"/>
  <c r="F32" i="3"/>
  <c r="E32" i="3"/>
  <c r="D32" i="3"/>
  <c r="C32" i="3"/>
  <c r="K31" i="3"/>
  <c r="J31" i="3"/>
  <c r="H31" i="3"/>
  <c r="G31" i="3"/>
  <c r="F30" i="3"/>
  <c r="E30" i="3"/>
  <c r="D30" i="3"/>
  <c r="C30" i="3"/>
  <c r="L29" i="3"/>
  <c r="K29" i="3"/>
  <c r="J29" i="3"/>
  <c r="I29" i="3"/>
  <c r="H29" i="3"/>
  <c r="G29" i="3"/>
  <c r="L28" i="3"/>
  <c r="K28" i="3"/>
  <c r="J28" i="3"/>
  <c r="I28" i="3"/>
  <c r="H28" i="3"/>
  <c r="G28" i="3"/>
  <c r="L27" i="3"/>
  <c r="K27" i="3"/>
  <c r="J27" i="3"/>
  <c r="I27" i="3"/>
  <c r="H27" i="3"/>
  <c r="G27" i="3"/>
  <c r="L26" i="3"/>
  <c r="K26" i="3"/>
  <c r="J26" i="3"/>
  <c r="I26" i="3"/>
  <c r="H26" i="3"/>
  <c r="G26" i="3"/>
  <c r="F25" i="3"/>
  <c r="E25" i="3"/>
  <c r="D25" i="3"/>
  <c r="C25" i="3"/>
  <c r="L24" i="3"/>
  <c r="K24" i="3"/>
  <c r="J24" i="3"/>
  <c r="I24" i="3"/>
  <c r="H24" i="3"/>
  <c r="G24" i="3"/>
  <c r="L23" i="3"/>
  <c r="K23" i="3"/>
  <c r="J23" i="3"/>
  <c r="I23" i="3"/>
  <c r="H23" i="3"/>
  <c r="G23" i="3"/>
  <c r="L22" i="3"/>
  <c r="K22" i="3"/>
  <c r="J22" i="3"/>
  <c r="I22" i="3"/>
  <c r="H22" i="3"/>
  <c r="G22" i="3"/>
  <c r="L21" i="3"/>
  <c r="K21" i="3"/>
  <c r="J21" i="3"/>
  <c r="I21" i="3"/>
  <c r="H21" i="3"/>
  <c r="G21" i="3"/>
  <c r="L20" i="3"/>
  <c r="K20" i="3"/>
  <c r="J20" i="3"/>
  <c r="I20" i="3"/>
  <c r="H20" i="3"/>
  <c r="G20" i="3"/>
  <c r="F19" i="3"/>
  <c r="E19" i="3"/>
  <c r="D19" i="3"/>
  <c r="H19" i="3" s="1"/>
  <c r="C19" i="3"/>
  <c r="G19" i="3" s="1"/>
  <c r="L18" i="3"/>
  <c r="K18" i="3"/>
  <c r="J18" i="3"/>
  <c r="I18" i="3"/>
  <c r="H18" i="3"/>
  <c r="G18" i="3"/>
  <c r="L17" i="3"/>
  <c r="K17" i="3"/>
  <c r="J17" i="3"/>
  <c r="I17" i="3"/>
  <c r="H17" i="3"/>
  <c r="G17" i="3"/>
  <c r="L16" i="3"/>
  <c r="K16" i="3"/>
  <c r="J16" i="3"/>
  <c r="I16" i="3"/>
  <c r="H16" i="3"/>
  <c r="G16" i="3"/>
  <c r="F15" i="3"/>
  <c r="K15" i="3" s="1"/>
  <c r="E15" i="3"/>
  <c r="D15" i="3"/>
  <c r="C15" i="3"/>
  <c r="L14" i="3"/>
  <c r="K14" i="3"/>
  <c r="J14" i="3"/>
  <c r="I14" i="3"/>
  <c r="H14" i="3"/>
  <c r="G14" i="3"/>
  <c r="K13" i="3"/>
  <c r="J13" i="3"/>
  <c r="I13" i="3"/>
  <c r="H13" i="3"/>
  <c r="G13" i="3"/>
  <c r="L11" i="3"/>
  <c r="K11" i="3"/>
  <c r="J11" i="3"/>
  <c r="I11" i="3"/>
  <c r="H11" i="3"/>
  <c r="G11" i="3"/>
  <c r="K10" i="3"/>
  <c r="J10" i="3"/>
  <c r="H10" i="3"/>
  <c r="G10" i="3"/>
  <c r="L9" i="3"/>
  <c r="K9" i="3"/>
  <c r="J9" i="3"/>
  <c r="I9" i="3"/>
  <c r="H9" i="3"/>
  <c r="G9" i="3"/>
  <c r="L8" i="3"/>
  <c r="K8" i="3"/>
  <c r="J8" i="3"/>
  <c r="I8" i="3"/>
  <c r="H8" i="3"/>
  <c r="G8" i="3"/>
  <c r="L7" i="3"/>
  <c r="K7" i="3"/>
  <c r="J7" i="3"/>
  <c r="I7" i="3"/>
  <c r="H7" i="3"/>
  <c r="G7" i="3"/>
  <c r="F6" i="3"/>
  <c r="E6" i="3"/>
  <c r="D6" i="3"/>
  <c r="C6" i="3"/>
  <c r="H30" i="3" l="1"/>
  <c r="K41" i="3"/>
  <c r="H56" i="3"/>
  <c r="G30" i="3"/>
  <c r="I15" i="3"/>
  <c r="K19" i="3"/>
  <c r="G56" i="3"/>
  <c r="G53" i="3"/>
  <c r="G41" i="3"/>
  <c r="I38" i="3"/>
  <c r="I32" i="3"/>
  <c r="I25" i="3"/>
  <c r="I19" i="3"/>
  <c r="H15" i="3"/>
  <c r="K6" i="3"/>
  <c r="J32" i="3"/>
  <c r="H41" i="3"/>
  <c r="J53" i="3"/>
  <c r="G6" i="3"/>
  <c r="L15" i="3"/>
  <c r="L19" i="3"/>
  <c r="J38" i="3"/>
  <c r="L43" i="3"/>
  <c r="J48" i="3"/>
  <c r="L56" i="3"/>
  <c r="H53" i="3"/>
  <c r="K53" i="3"/>
  <c r="F5" i="3"/>
  <c r="I53" i="3"/>
  <c r="L53" i="3"/>
  <c r="H48" i="3"/>
  <c r="L48" i="3"/>
  <c r="I48" i="3"/>
  <c r="G48" i="3"/>
  <c r="K48" i="3"/>
  <c r="H43" i="3"/>
  <c r="I43" i="3"/>
  <c r="G43" i="3"/>
  <c r="J41" i="3"/>
  <c r="G38" i="3"/>
  <c r="K38" i="3"/>
  <c r="H38" i="3"/>
  <c r="L38" i="3"/>
  <c r="G32" i="3"/>
  <c r="K32" i="3"/>
  <c r="H32" i="3"/>
  <c r="L32" i="3"/>
  <c r="K30" i="3"/>
  <c r="G25" i="3"/>
  <c r="H25" i="3"/>
  <c r="L25" i="3"/>
  <c r="J19" i="3"/>
  <c r="D5" i="3"/>
  <c r="E5" i="3"/>
  <c r="J15" i="3"/>
  <c r="L6" i="3"/>
  <c r="C5" i="3"/>
  <c r="H6" i="3"/>
  <c r="G15" i="3"/>
  <c r="I6" i="3"/>
  <c r="J25" i="3"/>
  <c r="J56" i="3"/>
  <c r="J6" i="3"/>
  <c r="K25" i="3"/>
  <c r="J30" i="3"/>
  <c r="K43" i="3"/>
  <c r="K56" i="3"/>
  <c r="J43" i="3"/>
  <c r="G5" i="3" l="1"/>
  <c r="H5" i="3"/>
  <c r="I5" i="3"/>
  <c r="L5" i="3"/>
  <c r="K5" i="3"/>
  <c r="J5" i="3"/>
</calcChain>
</file>

<file path=xl/sharedStrings.xml><?xml version="1.0" encoding="utf-8"?>
<sst xmlns="http://schemas.openxmlformats.org/spreadsheetml/2006/main" count="119" uniqueCount="119">
  <si>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</si>
  <si>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</si>
  <si>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</si>
  <si>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</si>
  <si>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</si>
  <si>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</si>
  <si>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</si>
  <si>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</si>
  <si>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</si>
  <si>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</si>
  <si>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</si>
  <si>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</si>
  <si>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</si>
  <si>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</si>
  <si>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</si>
  <si>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</si>
  <si>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</si>
  <si>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</si>
  <si>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</si>
  <si>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</si>
  <si>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</si>
  <si>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</si>
  <si>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</si>
  <si>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</si>
  <si>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</si>
  <si>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</si>
  <si>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</si>
  <si>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</si>
  <si>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</si>
  <si>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</si>
  <si>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</si>
  <si>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</si>
  <si>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</si>
  <si>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</si>
  <si>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</si>
  <si>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</si>
  <si>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</si>
  <si>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</si>
  <si>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</si>
  <si>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</si>
  <si>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</si>
  <si>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</si>
  <si>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</si>
  <si>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</si>
  <si>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</si>
  <si>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</si>
  <si>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</si>
  <si>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</si>
  <si>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</si>
  <si>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</si>
  <si>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</si>
  <si>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</si>
  <si>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</si>
  <si>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</si>
  <si>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</si>
  <si>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</si>
  <si>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</si>
  <si>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</si>
  <si>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</si>
  <si>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</si>
  <si>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</si>
  <si>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</si>
  <si>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</si>
  <si>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</si>
  <si>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</si>
  <si>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</si>
  <si>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</si>
  <si>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</si>
  <si>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</si>
  <si>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</si>
  <si>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</si>
  <si>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</si>
  <si>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</si>
  <si>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</si>
  <si>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</si>
  <si>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</si>
  <si>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</si>
  <si>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</si>
  <si>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</si>
  <si>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</si>
  <si>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</si>
  <si>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</si>
  <si>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</si>
  <si>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</si>
  <si>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</si>
  <si>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</si>
  <si>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</si>
  <si>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</si>
  <si>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</si>
  <si>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</si>
  <si>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</si>
  <si>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</si>
  <si>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</si>
  <si>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</si>
  <si>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</si>
  <si>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</si>
  <si>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</si>
  <si>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</si>
  <si>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</si>
  <si>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</si>
  <si>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</si>
  <si>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</si>
  <si>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</si>
  <si>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</si>
  <si>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</si>
  <si>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</si>
  <si>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</si>
  <si>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</si>
  <si>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</si>
  <si>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</si>
  <si>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</si>
  <si>
    <t>Первоначальный план на 2021год, руб.</t>
  </si>
  <si>
    <t>Анализ исполнения расходов бюджета города Нефтеюганска за 1 квартал 2021 года по разделам, подразделам классификации расходов</t>
  </si>
  <si>
    <t>Уточненный план на 2021 год, руб.</t>
  </si>
  <si>
    <t xml:space="preserve">План 1 квартала  2021 года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</si>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</sst>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57"/>
  <sheetViews>
    <sheetView tabSelected="1" zoomScale="75" zoomScaleNormal="75" workbookViewId="0">
      <selection activeCell="T11" sqref="T11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21.85546875" style="6" customWidth="1"/>
    <col min="4" max="4" width="23.140625" style="1" customWidth="1"/>
    <col min="5" max="5" width="20.28515625" style="1" customWidth="1"/>
    <col min="6" max="6" width="20.42578125" style="1" customWidth="1"/>
    <col min="7" max="7" width="21.140625" style="1" customWidth="1"/>
    <col min="8" max="8" width="21.85546875" style="1" customWidth="1"/>
    <col min="9" max="9" width="18.28515625" style="1" customWidth="1"/>
    <col min="10" max="10" width="15.28515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4" customFormat="1" ht="36" customHeight="1" x14ac:dyDescent="0.2">
      <c r="A1" s="17" t="s">
        <v>112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4" customFormat="1" x14ac:dyDescent="0.3">
      <c r="A2" s="1"/>
      <c r="B2" s="1"/>
      <c r="C2" s="10"/>
      <c r="D2" s="5"/>
      <c r="E2" s="5"/>
      <c r="G2" s="6"/>
      <c r="K2" s="5"/>
      <c r="L2" s="5"/>
    </row>
    <row r="3" spans="1:244" customFormat="1" ht="85.5" customHeight="1" x14ac:dyDescent="0.3">
      <c r="A3" s="7" t="s">
        <v>97</v>
      </c>
      <c r="B3" s="7" t="s">
        <v>96</v>
      </c>
      <c r="C3" s="8" t="s">
        <v>111</v>
      </c>
      <c r="D3" s="9" t="s">
        <v>113</v>
      </c>
      <c r="E3" s="9" t="s">
        <v>114</v>
      </c>
      <c r="F3" s="9" t="s">
        <v>98</v>
      </c>
      <c r="G3" s="9" t="s">
        <v>99</v>
      </c>
      <c r="H3" s="9" t="s">
        <v>100</v>
      </c>
      <c r="I3" s="9" t="s">
        <v>104</v>
      </c>
      <c r="J3" s="9" t="s">
        <v>101</v>
      </c>
      <c r="K3" s="9" t="s">
        <v>102</v>
      </c>
      <c r="L3" s="9" t="s">
        <v>103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">
      <c r="A5" s="3" t="s">
        <v>95</v>
      </c>
      <c r="B5" s="2" t="s">
        <v>94</v>
      </c>
      <c r="C5" s="12">
        <f>C6+C15+C19+C25+C30+C32+C38+C41+C43+C48+C53+C56</f>
        <v>10952876531</v>
      </c>
      <c r="D5" s="12">
        <f>D6+D15+D19+D25+D30+D32+D38+D41+D43+D48+D53+D56</f>
        <v>11818449743</v>
      </c>
      <c r="E5" s="12">
        <f>E6+E15+E19+E25+E30+E32+E38+E41+E43+E48+E53+E56</f>
        <v>1789530894.4300001</v>
      </c>
      <c r="F5" s="12">
        <f>F6+F15+F19+F25+F30+F32+F38+F41+F43+F48+F53+F56</f>
        <v>1453767892.1700001</v>
      </c>
      <c r="G5" s="13">
        <f>C5-F5</f>
        <v>9499108638.8299999</v>
      </c>
      <c r="H5" s="13">
        <f>D5-F5</f>
        <v>10364681850.83</v>
      </c>
      <c r="I5" s="13">
        <f>E5-F5</f>
        <v>335763002.25999999</v>
      </c>
      <c r="J5" s="13">
        <f>F5/C5*100</f>
        <v>13.272932348460161</v>
      </c>
      <c r="K5" s="14">
        <f>F5/D5*100</f>
        <v>12.300834066930467</v>
      </c>
      <c r="L5" s="14">
        <f>F5/E5*100</f>
        <v>81.237373252114381</v>
      </c>
    </row>
    <row r="6" spans="1:244" x14ac:dyDescent="0.3">
      <c r="A6" s="3" t="s">
        <v>93</v>
      </c>
      <c r="B6" s="2" t="s">
        <v>92</v>
      </c>
      <c r="C6" s="12">
        <f>SUM(C7:C14)</f>
        <v>750041303</v>
      </c>
      <c r="D6" s="12">
        <f t="shared" ref="D6:F6" si="0">SUM(D7:D14)</f>
        <v>813491189</v>
      </c>
      <c r="E6" s="12">
        <f t="shared" si="0"/>
        <v>190341254</v>
      </c>
      <c r="F6" s="12">
        <f t="shared" si="0"/>
        <v>150099629.94999999</v>
      </c>
      <c r="G6" s="13">
        <f t="shared" ref="G6:G57" si="1">C6-F6</f>
        <v>599941673.04999995</v>
      </c>
      <c r="H6" s="13">
        <f t="shared" ref="H6:H57" si="2">D6-F6</f>
        <v>663391559.04999995</v>
      </c>
      <c r="I6" s="13">
        <f t="shared" ref="I6:I57" si="3">E6-F6</f>
        <v>40241624.050000012</v>
      </c>
      <c r="J6" s="13">
        <f t="shared" ref="J6:J57" si="4">F6/C6*100</f>
        <v>20.012181909134142</v>
      </c>
      <c r="K6" s="14">
        <f t="shared" ref="K6:K57" si="5">F6/D6*100</f>
        <v>18.451291418965816</v>
      </c>
      <c r="L6" s="14">
        <f t="shared" ref="L6:L57" si="6">F6/E6*100</f>
        <v>78.85817015264594</v>
      </c>
    </row>
    <row r="7" spans="1:244" ht="56.25" x14ac:dyDescent="0.3">
      <c r="A7" s="3" t="s">
        <v>91</v>
      </c>
      <c r="B7" s="2" t="s">
        <v>90</v>
      </c>
      <c r="C7" s="12">
        <v>5900200</v>
      </c>
      <c r="D7" s="12">
        <v>5900200</v>
      </c>
      <c r="E7" s="12">
        <v>1902116</v>
      </c>
      <c r="F7" s="12">
        <v>1893536.72</v>
      </c>
      <c r="G7" s="13">
        <f t="shared" si="1"/>
        <v>4006663.2800000003</v>
      </c>
      <c r="H7" s="13">
        <f t="shared" si="2"/>
        <v>4006663.2800000003</v>
      </c>
      <c r="I7" s="13">
        <f t="shared" si="3"/>
        <v>8579.2800000000279</v>
      </c>
      <c r="J7" s="13">
        <f t="shared" si="4"/>
        <v>32.092754821870443</v>
      </c>
      <c r="K7" s="14">
        <f t="shared" si="5"/>
        <v>32.092754821870443</v>
      </c>
      <c r="L7" s="14">
        <f t="shared" si="6"/>
        <v>99.548961262089165</v>
      </c>
    </row>
    <row r="8" spans="1:244" ht="75" x14ac:dyDescent="0.3">
      <c r="A8" s="3" t="s">
        <v>89</v>
      </c>
      <c r="B8" s="2" t="s">
        <v>88</v>
      </c>
      <c r="C8" s="12">
        <v>32057500</v>
      </c>
      <c r="D8" s="12">
        <v>32111092</v>
      </c>
      <c r="E8" s="12">
        <v>7709503</v>
      </c>
      <c r="F8" s="12">
        <v>5942646.4000000004</v>
      </c>
      <c r="G8" s="13">
        <f t="shared" si="1"/>
        <v>26114853.600000001</v>
      </c>
      <c r="H8" s="13">
        <f t="shared" si="2"/>
        <v>26168445.600000001</v>
      </c>
      <c r="I8" s="13">
        <f t="shared" si="3"/>
        <v>1766856.5999999996</v>
      </c>
      <c r="J8" s="13">
        <f t="shared" si="4"/>
        <v>18.537460500662874</v>
      </c>
      <c r="K8" s="14">
        <f t="shared" si="5"/>
        <v>18.50652229453922</v>
      </c>
      <c r="L8" s="14">
        <f t="shared" si="6"/>
        <v>77.08209465642598</v>
      </c>
    </row>
    <row r="9" spans="1:244" ht="75" x14ac:dyDescent="0.3">
      <c r="A9" s="3" t="s">
        <v>87</v>
      </c>
      <c r="B9" s="2" t="s">
        <v>86</v>
      </c>
      <c r="C9" s="12">
        <v>212658200</v>
      </c>
      <c r="D9" s="12">
        <v>214069903</v>
      </c>
      <c r="E9" s="12">
        <v>52921773</v>
      </c>
      <c r="F9" s="12">
        <v>50333712.390000001</v>
      </c>
      <c r="G9" s="13">
        <f t="shared" si="1"/>
        <v>162324487.61000001</v>
      </c>
      <c r="H9" s="13">
        <f t="shared" si="2"/>
        <v>163736190.61000001</v>
      </c>
      <c r="I9" s="13">
        <f t="shared" si="3"/>
        <v>2588060.6099999994</v>
      </c>
      <c r="J9" s="13">
        <f t="shared" si="4"/>
        <v>23.668832140025636</v>
      </c>
      <c r="K9" s="14">
        <f t="shared" si="5"/>
        <v>23.512745922998807</v>
      </c>
      <c r="L9" s="14">
        <f t="shared" si="6"/>
        <v>95.109648707347731</v>
      </c>
    </row>
    <row r="10" spans="1:244" x14ac:dyDescent="0.3">
      <c r="A10" s="3" t="s">
        <v>85</v>
      </c>
      <c r="B10" s="2" t="s">
        <v>84</v>
      </c>
      <c r="C10" s="12">
        <v>12900</v>
      </c>
      <c r="D10" s="12">
        <v>12900</v>
      </c>
      <c r="E10" s="12">
        <v>0</v>
      </c>
      <c r="F10" s="12">
        <v>0</v>
      </c>
      <c r="G10" s="13">
        <f t="shared" si="1"/>
        <v>12900</v>
      </c>
      <c r="H10" s="13">
        <f t="shared" si="2"/>
        <v>12900</v>
      </c>
      <c r="I10" s="13"/>
      <c r="J10" s="13">
        <f t="shared" si="4"/>
        <v>0</v>
      </c>
      <c r="K10" s="14">
        <f t="shared" si="5"/>
        <v>0</v>
      </c>
      <c r="L10" s="14"/>
    </row>
    <row r="11" spans="1:244" ht="56.25" x14ac:dyDescent="0.3">
      <c r="A11" s="3" t="s">
        <v>83</v>
      </c>
      <c r="B11" s="2" t="s">
        <v>82</v>
      </c>
      <c r="C11" s="12">
        <v>95439100</v>
      </c>
      <c r="D11" s="12">
        <v>95664248</v>
      </c>
      <c r="E11" s="12">
        <v>21581938</v>
      </c>
      <c r="F11" s="12">
        <v>19757474.649999999</v>
      </c>
      <c r="G11" s="13">
        <f t="shared" si="1"/>
        <v>75681625.349999994</v>
      </c>
      <c r="H11" s="13">
        <f t="shared" si="2"/>
        <v>75906773.349999994</v>
      </c>
      <c r="I11" s="13">
        <f t="shared" si="3"/>
        <v>1824463.3500000015</v>
      </c>
      <c r="J11" s="13">
        <f t="shared" si="4"/>
        <v>20.70165650137103</v>
      </c>
      <c r="K11" s="14">
        <f t="shared" si="5"/>
        <v>20.652934678376397</v>
      </c>
      <c r="L11" s="14">
        <f t="shared" si="6"/>
        <v>91.546341436065646</v>
      </c>
    </row>
    <row r="12" spans="1:244" ht="37.5" x14ac:dyDescent="0.3">
      <c r="A12" s="3" t="s">
        <v>109</v>
      </c>
      <c r="B12" s="2" t="s">
        <v>110</v>
      </c>
      <c r="C12" s="12">
        <v>24909803</v>
      </c>
      <c r="D12" s="12">
        <v>24909803</v>
      </c>
      <c r="E12" s="12">
        <v>0</v>
      </c>
      <c r="F12" s="12">
        <v>0</v>
      </c>
      <c r="G12" s="13"/>
      <c r="H12" s="13"/>
      <c r="I12" s="13"/>
      <c r="J12" s="13"/>
      <c r="K12" s="14"/>
      <c r="L12" s="14"/>
    </row>
    <row r="13" spans="1:244" x14ac:dyDescent="0.3">
      <c r="A13" s="3" t="s">
        <v>81</v>
      </c>
      <c r="B13" s="2" t="s">
        <v>80</v>
      </c>
      <c r="C13" s="12">
        <v>5000000</v>
      </c>
      <c r="D13" s="12">
        <v>50977261</v>
      </c>
      <c r="E13" s="12">
        <v>12383107</v>
      </c>
      <c r="F13" s="12">
        <v>0</v>
      </c>
      <c r="G13" s="13">
        <f t="shared" si="1"/>
        <v>5000000</v>
      </c>
      <c r="H13" s="13">
        <f t="shared" si="2"/>
        <v>50977261</v>
      </c>
      <c r="I13" s="13">
        <f t="shared" si="3"/>
        <v>12383107</v>
      </c>
      <c r="J13" s="13">
        <f t="shared" si="4"/>
        <v>0</v>
      </c>
      <c r="K13" s="14">
        <f t="shared" si="5"/>
        <v>0</v>
      </c>
      <c r="L13" s="14"/>
    </row>
    <row r="14" spans="1:244" x14ac:dyDescent="0.3">
      <c r="A14" s="3" t="s">
        <v>79</v>
      </c>
      <c r="B14" s="2" t="s">
        <v>78</v>
      </c>
      <c r="C14" s="12">
        <v>374063600</v>
      </c>
      <c r="D14" s="12">
        <v>389845782</v>
      </c>
      <c r="E14" s="12">
        <v>93842817</v>
      </c>
      <c r="F14" s="12">
        <v>72172259.790000007</v>
      </c>
      <c r="G14" s="13">
        <f t="shared" si="1"/>
        <v>301891340.20999998</v>
      </c>
      <c r="H14" s="13">
        <f t="shared" si="2"/>
        <v>317673522.20999998</v>
      </c>
      <c r="I14" s="13">
        <f t="shared" si="3"/>
        <v>21670557.209999993</v>
      </c>
      <c r="J14" s="13">
        <f t="shared" si="4"/>
        <v>19.294114634516699</v>
      </c>
      <c r="K14" s="14">
        <f t="shared" si="5"/>
        <v>18.513028259466971</v>
      </c>
      <c r="L14" s="14">
        <f t="shared" si="6"/>
        <v>76.907601558891827</v>
      </c>
    </row>
    <row r="15" spans="1:244" ht="37.5" x14ac:dyDescent="0.3">
      <c r="A15" s="3" t="s">
        <v>77</v>
      </c>
      <c r="B15" s="2" t="s">
        <v>76</v>
      </c>
      <c r="C15" s="12">
        <f>SUM(C16:C18)</f>
        <v>41632100</v>
      </c>
      <c r="D15" s="12">
        <f t="shared" ref="D15:F15" si="7">SUM(D16:D18)</f>
        <v>41667844</v>
      </c>
      <c r="E15" s="12">
        <f t="shared" si="7"/>
        <v>8555202</v>
      </c>
      <c r="F15" s="12">
        <f t="shared" si="7"/>
        <v>7504292.5100000007</v>
      </c>
      <c r="G15" s="13">
        <f t="shared" si="1"/>
        <v>34127807.490000002</v>
      </c>
      <c r="H15" s="13">
        <f t="shared" si="2"/>
        <v>34163551.490000002</v>
      </c>
      <c r="I15" s="13">
        <f t="shared" si="3"/>
        <v>1050909.4899999993</v>
      </c>
      <c r="J15" s="13">
        <f t="shared" si="4"/>
        <v>18.02525577619193</v>
      </c>
      <c r="K15" s="14">
        <f t="shared" si="5"/>
        <v>18.009793139285058</v>
      </c>
      <c r="L15" s="14">
        <f t="shared" si="6"/>
        <v>87.716134697929988</v>
      </c>
    </row>
    <row r="16" spans="1:244" x14ac:dyDescent="0.3">
      <c r="A16" s="3" t="s">
        <v>75</v>
      </c>
      <c r="B16" s="2" t="s">
        <v>74</v>
      </c>
      <c r="C16" s="12">
        <v>10264700</v>
      </c>
      <c r="D16" s="12">
        <v>10300444</v>
      </c>
      <c r="E16" s="12">
        <v>2451887</v>
      </c>
      <c r="F16" s="12">
        <v>2184018.7999999998</v>
      </c>
      <c r="G16" s="13">
        <f t="shared" si="1"/>
        <v>8080681.2000000002</v>
      </c>
      <c r="H16" s="13">
        <f t="shared" si="2"/>
        <v>8116425.2000000002</v>
      </c>
      <c r="I16" s="13">
        <f t="shared" si="3"/>
        <v>267868.20000000019</v>
      </c>
      <c r="J16" s="13">
        <f t="shared" si="4"/>
        <v>21.276986175923305</v>
      </c>
      <c r="K16" s="14">
        <f t="shared" si="5"/>
        <v>21.203152019466344</v>
      </c>
      <c r="L16" s="14">
        <f t="shared" si="6"/>
        <v>89.07501854693956</v>
      </c>
    </row>
    <row r="17" spans="1:12" ht="56.25" x14ac:dyDescent="0.3">
      <c r="A17" s="3" t="s">
        <v>115</v>
      </c>
      <c r="B17" s="2" t="s">
        <v>116</v>
      </c>
      <c r="C17" s="12">
        <v>28074100</v>
      </c>
      <c r="D17" s="12">
        <v>28074100</v>
      </c>
      <c r="E17" s="12">
        <v>5875738</v>
      </c>
      <c r="F17" s="12">
        <v>5092730.4800000004</v>
      </c>
      <c r="G17" s="13">
        <f t="shared" si="1"/>
        <v>22981369.52</v>
      </c>
      <c r="H17" s="13">
        <f t="shared" si="2"/>
        <v>22981369.52</v>
      </c>
      <c r="I17" s="13">
        <f t="shared" si="3"/>
        <v>783007.51999999955</v>
      </c>
      <c r="J17" s="13">
        <f t="shared" si="4"/>
        <v>18.140316092056381</v>
      </c>
      <c r="K17" s="14">
        <f t="shared" si="5"/>
        <v>18.140316092056381</v>
      </c>
      <c r="L17" s="14">
        <f t="shared" si="6"/>
        <v>86.673886412226011</v>
      </c>
    </row>
    <row r="18" spans="1:12" ht="56.25" x14ac:dyDescent="0.3">
      <c r="A18" s="3" t="s">
        <v>73</v>
      </c>
      <c r="B18" s="2" t="s">
        <v>72</v>
      </c>
      <c r="C18" s="12">
        <v>3293300</v>
      </c>
      <c r="D18" s="12">
        <v>3293300</v>
      </c>
      <c r="E18" s="12">
        <v>227577</v>
      </c>
      <c r="F18" s="12">
        <v>227543.23</v>
      </c>
      <c r="G18" s="13">
        <f t="shared" si="1"/>
        <v>3065756.77</v>
      </c>
      <c r="H18" s="13">
        <f t="shared" si="2"/>
        <v>3065756.77</v>
      </c>
      <c r="I18" s="13">
        <f t="shared" si="3"/>
        <v>33.769999999989523</v>
      </c>
      <c r="J18" s="13">
        <f t="shared" si="4"/>
        <v>6.9092773206206548</v>
      </c>
      <c r="K18" s="14">
        <f t="shared" si="5"/>
        <v>6.9092773206206548</v>
      </c>
      <c r="L18" s="14">
        <f t="shared" si="6"/>
        <v>99.985161066364356</v>
      </c>
    </row>
    <row r="19" spans="1:12" x14ac:dyDescent="0.3">
      <c r="A19" s="3" t="s">
        <v>71</v>
      </c>
      <c r="B19" s="2" t="s">
        <v>70</v>
      </c>
      <c r="C19" s="12">
        <f>SUM(C20:C24)</f>
        <v>623723622</v>
      </c>
      <c r="D19" s="12">
        <f>SUM(D20:D24)</f>
        <v>650931483</v>
      </c>
      <c r="E19" s="12">
        <f>SUM(E20:E24)</f>
        <v>118155203</v>
      </c>
      <c r="F19" s="12">
        <f>SUM(F20:F24)</f>
        <v>106030156.34</v>
      </c>
      <c r="G19" s="13">
        <f t="shared" si="1"/>
        <v>517693465.65999997</v>
      </c>
      <c r="H19" s="13">
        <f t="shared" si="2"/>
        <v>544901326.65999997</v>
      </c>
      <c r="I19" s="13">
        <f t="shared" si="3"/>
        <v>12125046.659999996</v>
      </c>
      <c r="J19" s="13">
        <f t="shared" si="4"/>
        <v>16.999541559771163</v>
      </c>
      <c r="K19" s="14">
        <f t="shared" si="5"/>
        <v>16.288988796690298</v>
      </c>
      <c r="L19" s="14">
        <f t="shared" si="6"/>
        <v>89.738034083865102</v>
      </c>
    </row>
    <row r="20" spans="1:12" x14ac:dyDescent="0.3">
      <c r="A20" s="3" t="s">
        <v>69</v>
      </c>
      <c r="B20" s="2" t="s">
        <v>68</v>
      </c>
      <c r="C20" s="12">
        <v>3428800</v>
      </c>
      <c r="D20" s="12">
        <v>3428800</v>
      </c>
      <c r="E20" s="12">
        <v>615400</v>
      </c>
      <c r="F20" s="12">
        <v>298578.95</v>
      </c>
      <c r="G20" s="13">
        <f t="shared" si="1"/>
        <v>3130221.05</v>
      </c>
      <c r="H20" s="13">
        <f t="shared" si="2"/>
        <v>3130221.05</v>
      </c>
      <c r="I20" s="13">
        <f t="shared" si="3"/>
        <v>316821.05</v>
      </c>
      <c r="J20" s="13">
        <f t="shared" si="4"/>
        <v>8.7079721768548772</v>
      </c>
      <c r="K20" s="14">
        <f t="shared" si="5"/>
        <v>8.7079721768548772</v>
      </c>
      <c r="L20" s="14">
        <f t="shared" si="6"/>
        <v>48.517866428339296</v>
      </c>
    </row>
    <row r="21" spans="1:12" x14ac:dyDescent="0.3">
      <c r="A21" s="3" t="s">
        <v>67</v>
      </c>
      <c r="B21" s="2" t="s">
        <v>66</v>
      </c>
      <c r="C21" s="12">
        <v>39608400</v>
      </c>
      <c r="D21" s="12">
        <v>40755021</v>
      </c>
      <c r="E21" s="12">
        <v>9375321</v>
      </c>
      <c r="F21" s="12">
        <v>1146609.42</v>
      </c>
      <c r="G21" s="13">
        <f t="shared" si="1"/>
        <v>38461790.579999998</v>
      </c>
      <c r="H21" s="13">
        <f t="shared" si="2"/>
        <v>39608411.579999998</v>
      </c>
      <c r="I21" s="13">
        <f t="shared" si="3"/>
        <v>8228711.5800000001</v>
      </c>
      <c r="J21" s="13">
        <f t="shared" si="4"/>
        <v>2.8948642712151966</v>
      </c>
      <c r="K21" s="14">
        <f t="shared" si="5"/>
        <v>2.8134187932328634</v>
      </c>
      <c r="L21" s="14">
        <f t="shared" si="6"/>
        <v>12.230081722001838</v>
      </c>
    </row>
    <row r="22" spans="1:12" x14ac:dyDescent="0.3">
      <c r="A22" s="3" t="s">
        <v>65</v>
      </c>
      <c r="B22" s="2" t="s">
        <v>64</v>
      </c>
      <c r="C22" s="12">
        <v>280299200</v>
      </c>
      <c r="D22" s="12">
        <v>297978373</v>
      </c>
      <c r="E22" s="12">
        <v>46717000</v>
      </c>
      <c r="F22" s="12">
        <v>45483960.200000003</v>
      </c>
      <c r="G22" s="13">
        <f>C22-F22</f>
        <v>234815239.80000001</v>
      </c>
      <c r="H22" s="13">
        <f>D22-F22</f>
        <v>252494412.80000001</v>
      </c>
      <c r="I22" s="13">
        <f t="shared" si="3"/>
        <v>1233039.799999997</v>
      </c>
      <c r="J22" s="13">
        <f t="shared" si="4"/>
        <v>16.226931864236501</v>
      </c>
      <c r="K22" s="14">
        <f t="shared" si="5"/>
        <v>15.264181672674615</v>
      </c>
      <c r="L22" s="14">
        <f t="shared" si="6"/>
        <v>97.360618618490065</v>
      </c>
    </row>
    <row r="23" spans="1:12" x14ac:dyDescent="0.3">
      <c r="A23" s="3" t="s">
        <v>63</v>
      </c>
      <c r="B23" s="2" t="s">
        <v>62</v>
      </c>
      <c r="C23" s="12">
        <v>236382900</v>
      </c>
      <c r="D23" s="12">
        <v>242503736</v>
      </c>
      <c r="E23" s="12">
        <v>51601585</v>
      </c>
      <c r="F23" s="12">
        <v>51102271.960000001</v>
      </c>
      <c r="G23" s="13">
        <f t="shared" si="1"/>
        <v>185280628.03999999</v>
      </c>
      <c r="H23" s="13">
        <f t="shared" si="2"/>
        <v>191401464.03999999</v>
      </c>
      <c r="I23" s="13">
        <f t="shared" si="3"/>
        <v>499313.03999999911</v>
      </c>
      <c r="J23" s="13">
        <f t="shared" si="4"/>
        <v>21.61843008102532</v>
      </c>
      <c r="K23" s="14">
        <f t="shared" si="5"/>
        <v>21.072777188059487</v>
      </c>
      <c r="L23" s="14">
        <f t="shared" si="6"/>
        <v>99.032368792547757</v>
      </c>
    </row>
    <row r="24" spans="1:12" ht="37.5" x14ac:dyDescent="0.3">
      <c r="A24" s="3" t="s">
        <v>61</v>
      </c>
      <c r="B24" s="2" t="s">
        <v>60</v>
      </c>
      <c r="C24" s="12">
        <v>64004322</v>
      </c>
      <c r="D24" s="12">
        <v>66265553</v>
      </c>
      <c r="E24" s="12">
        <v>9845897</v>
      </c>
      <c r="F24" s="12">
        <v>7998735.8099999996</v>
      </c>
      <c r="G24" s="13">
        <f t="shared" si="1"/>
        <v>56005586.189999998</v>
      </c>
      <c r="H24" s="13">
        <f t="shared" si="2"/>
        <v>58266817.189999998</v>
      </c>
      <c r="I24" s="13">
        <f t="shared" si="3"/>
        <v>1847161.1900000004</v>
      </c>
      <c r="J24" s="13">
        <f t="shared" si="4"/>
        <v>12.497180752887282</v>
      </c>
      <c r="K24" s="14">
        <f t="shared" si="5"/>
        <v>12.070729734949921</v>
      </c>
      <c r="L24" s="14">
        <f t="shared" si="6"/>
        <v>81.239279773087205</v>
      </c>
    </row>
    <row r="25" spans="1:12" x14ac:dyDescent="0.3">
      <c r="A25" s="3" t="s">
        <v>59</v>
      </c>
      <c r="B25" s="2" t="s">
        <v>58</v>
      </c>
      <c r="C25" s="12">
        <f>SUM(C26:C29)</f>
        <v>2345433364</v>
      </c>
      <c r="D25" s="12">
        <f t="shared" ref="D25:F25" si="8">SUM(D26:D29)</f>
        <v>2751218762</v>
      </c>
      <c r="E25" s="12">
        <f t="shared" si="8"/>
        <v>157730749.43000001</v>
      </c>
      <c r="F25" s="12">
        <f t="shared" si="8"/>
        <v>98929646.069999993</v>
      </c>
      <c r="G25" s="13">
        <f t="shared" si="1"/>
        <v>2246503717.9299998</v>
      </c>
      <c r="H25" s="13">
        <f t="shared" si="2"/>
        <v>2652289115.9299998</v>
      </c>
      <c r="I25" s="13">
        <f t="shared" si="3"/>
        <v>58801103.360000014</v>
      </c>
      <c r="J25" s="13">
        <f t="shared" si="4"/>
        <v>4.2179687382497724</v>
      </c>
      <c r="K25" s="14">
        <f t="shared" si="5"/>
        <v>3.5958480451072172</v>
      </c>
      <c r="L25" s="14">
        <f t="shared" si="6"/>
        <v>62.720583289883116</v>
      </c>
    </row>
    <row r="26" spans="1:12" x14ac:dyDescent="0.3">
      <c r="A26" s="3" t="s">
        <v>57</v>
      </c>
      <c r="B26" s="2" t="s">
        <v>56</v>
      </c>
      <c r="C26" s="12">
        <v>1489169000</v>
      </c>
      <c r="D26" s="12">
        <v>1504177390</v>
      </c>
      <c r="E26" s="12">
        <v>31978099</v>
      </c>
      <c r="F26" s="12">
        <v>10486446.470000001</v>
      </c>
      <c r="G26" s="13">
        <f t="shared" si="1"/>
        <v>1478682553.53</v>
      </c>
      <c r="H26" s="13">
        <f t="shared" si="2"/>
        <v>1493690943.53</v>
      </c>
      <c r="I26" s="13">
        <f t="shared" si="3"/>
        <v>21491652.530000001</v>
      </c>
      <c r="J26" s="13">
        <f t="shared" si="4"/>
        <v>0.70418108824451764</v>
      </c>
      <c r="K26" s="14">
        <f t="shared" si="5"/>
        <v>0.6971549060446921</v>
      </c>
      <c r="L26" s="14">
        <f t="shared" si="6"/>
        <v>32.792588671390384</v>
      </c>
    </row>
    <row r="27" spans="1:12" x14ac:dyDescent="0.3">
      <c r="A27" s="3" t="s">
        <v>55</v>
      </c>
      <c r="B27" s="2" t="s">
        <v>54</v>
      </c>
      <c r="C27" s="12">
        <v>454772524</v>
      </c>
      <c r="D27" s="12">
        <v>522455648</v>
      </c>
      <c r="E27" s="12">
        <v>24869662</v>
      </c>
      <c r="F27" s="12">
        <v>11808430.58</v>
      </c>
      <c r="G27" s="13">
        <f t="shared" si="1"/>
        <v>442964093.42000002</v>
      </c>
      <c r="H27" s="13">
        <f t="shared" si="2"/>
        <v>510647217.42000002</v>
      </c>
      <c r="I27" s="13">
        <f t="shared" si="3"/>
        <v>13061231.42</v>
      </c>
      <c r="J27" s="13">
        <f t="shared" si="4"/>
        <v>2.5965576099755752</v>
      </c>
      <c r="K27" s="14">
        <f t="shared" si="5"/>
        <v>2.2601785673489361</v>
      </c>
      <c r="L27" s="14">
        <f t="shared" si="6"/>
        <v>47.481266854370595</v>
      </c>
    </row>
    <row r="28" spans="1:12" x14ac:dyDescent="0.3">
      <c r="A28" s="3" t="s">
        <v>53</v>
      </c>
      <c r="B28" s="2" t="s">
        <v>52</v>
      </c>
      <c r="C28" s="12">
        <v>255856540</v>
      </c>
      <c r="D28" s="12">
        <v>572374729</v>
      </c>
      <c r="E28" s="12">
        <v>67565350.430000007</v>
      </c>
      <c r="F28" s="12">
        <v>45718393.560000002</v>
      </c>
      <c r="G28" s="13">
        <f t="shared" si="1"/>
        <v>210138146.44</v>
      </c>
      <c r="H28" s="13">
        <f t="shared" si="2"/>
        <v>526656335.44</v>
      </c>
      <c r="I28" s="13">
        <f t="shared" si="3"/>
        <v>21846956.870000005</v>
      </c>
      <c r="J28" s="13">
        <f t="shared" si="4"/>
        <v>17.868760970503235</v>
      </c>
      <c r="K28" s="14">
        <f t="shared" si="5"/>
        <v>7.9874933751661148</v>
      </c>
      <c r="L28" s="14">
        <f t="shared" si="6"/>
        <v>67.665442818010405</v>
      </c>
    </row>
    <row r="29" spans="1:12" ht="37.5" x14ac:dyDescent="0.3">
      <c r="A29" s="3" t="s">
        <v>51</v>
      </c>
      <c r="B29" s="2" t="s">
        <v>50</v>
      </c>
      <c r="C29" s="12">
        <v>145635300</v>
      </c>
      <c r="D29" s="12">
        <v>152210995</v>
      </c>
      <c r="E29" s="12">
        <v>33317638</v>
      </c>
      <c r="F29" s="12">
        <v>30916375.460000001</v>
      </c>
      <c r="G29" s="13">
        <f t="shared" si="1"/>
        <v>114718924.53999999</v>
      </c>
      <c r="H29" s="13">
        <f t="shared" si="2"/>
        <v>121294619.53999999</v>
      </c>
      <c r="I29" s="13">
        <f t="shared" si="3"/>
        <v>2401262.5399999991</v>
      </c>
      <c r="J29" s="13">
        <f t="shared" si="4"/>
        <v>21.2286275786159</v>
      </c>
      <c r="K29" s="14">
        <f t="shared" si="5"/>
        <v>20.311525760671888</v>
      </c>
      <c r="L29" s="14">
        <f t="shared" si="6"/>
        <v>92.79281880666332</v>
      </c>
    </row>
    <row r="30" spans="1:12" x14ac:dyDescent="0.3">
      <c r="A30" s="3" t="s">
        <v>49</v>
      </c>
      <c r="B30" s="2" t="s">
        <v>48</v>
      </c>
      <c r="C30" s="12">
        <f>C31</f>
        <v>265221000</v>
      </c>
      <c r="D30" s="12">
        <f t="shared" ref="D30:F30" si="9">D31</f>
        <v>265567126</v>
      </c>
      <c r="E30" s="12">
        <f t="shared" si="9"/>
        <v>346126</v>
      </c>
      <c r="F30" s="12">
        <f t="shared" si="9"/>
        <v>0</v>
      </c>
      <c r="G30" s="13">
        <f t="shared" si="1"/>
        <v>265221000</v>
      </c>
      <c r="H30" s="13">
        <f t="shared" si="2"/>
        <v>265567126</v>
      </c>
      <c r="I30" s="13"/>
      <c r="J30" s="13">
        <f t="shared" si="4"/>
        <v>0</v>
      </c>
      <c r="K30" s="14">
        <f t="shared" si="5"/>
        <v>0</v>
      </c>
      <c r="L30" s="14"/>
    </row>
    <row r="31" spans="1:12" ht="37.5" x14ac:dyDescent="0.3">
      <c r="A31" s="3" t="s">
        <v>47</v>
      </c>
      <c r="B31" s="2" t="s">
        <v>46</v>
      </c>
      <c r="C31" s="12">
        <v>265221000</v>
      </c>
      <c r="D31" s="12">
        <v>265567126</v>
      </c>
      <c r="E31" s="12">
        <v>346126</v>
      </c>
      <c r="F31" s="12">
        <v>0</v>
      </c>
      <c r="G31" s="13">
        <f t="shared" si="1"/>
        <v>265221000</v>
      </c>
      <c r="H31" s="13">
        <f t="shared" si="2"/>
        <v>265567126</v>
      </c>
      <c r="I31" s="13"/>
      <c r="J31" s="13">
        <f t="shared" si="4"/>
        <v>0</v>
      </c>
      <c r="K31" s="14">
        <f t="shared" si="5"/>
        <v>0</v>
      </c>
      <c r="L31" s="14"/>
    </row>
    <row r="32" spans="1:12" x14ac:dyDescent="0.3">
      <c r="A32" s="3" t="s">
        <v>45</v>
      </c>
      <c r="B32" s="2" t="s">
        <v>44</v>
      </c>
      <c r="C32" s="12">
        <f>SUM(C33:C37)</f>
        <v>4888063368</v>
      </c>
      <c r="D32" s="12">
        <f t="shared" ref="D32:F32" si="10">SUM(D33:D37)</f>
        <v>5016609810</v>
      </c>
      <c r="E32" s="12">
        <f t="shared" si="10"/>
        <v>992327965</v>
      </c>
      <c r="F32" s="12">
        <f t="shared" si="10"/>
        <v>836212097.50999987</v>
      </c>
      <c r="G32" s="13">
        <f t="shared" si="1"/>
        <v>4051851270.4900002</v>
      </c>
      <c r="H32" s="13">
        <f t="shared" si="2"/>
        <v>4180397712.4900002</v>
      </c>
      <c r="I32" s="13">
        <f t="shared" si="3"/>
        <v>156115867.49000013</v>
      </c>
      <c r="J32" s="13">
        <f t="shared" si="4"/>
        <v>17.107227025416908</v>
      </c>
      <c r="K32" s="14">
        <f t="shared" si="5"/>
        <v>16.66886860212076</v>
      </c>
      <c r="L32" s="14">
        <f t="shared" si="6"/>
        <v>84.267714606833621</v>
      </c>
    </row>
    <row r="33" spans="1:12" x14ac:dyDescent="0.3">
      <c r="A33" s="3" t="s">
        <v>43</v>
      </c>
      <c r="B33" s="2" t="s">
        <v>42</v>
      </c>
      <c r="C33" s="12">
        <v>1323964570</v>
      </c>
      <c r="D33" s="12">
        <v>1359234922</v>
      </c>
      <c r="E33" s="12">
        <v>286585270</v>
      </c>
      <c r="F33" s="12">
        <v>243706470.91999999</v>
      </c>
      <c r="G33" s="13">
        <f t="shared" si="1"/>
        <v>1080258099.0799999</v>
      </c>
      <c r="H33" s="13">
        <f t="shared" si="2"/>
        <v>1115528451.0799999</v>
      </c>
      <c r="I33" s="13">
        <f t="shared" si="3"/>
        <v>42878799.080000013</v>
      </c>
      <c r="J33" s="13">
        <f t="shared" si="4"/>
        <v>18.4073257277572</v>
      </c>
      <c r="K33" s="14">
        <f t="shared" si="5"/>
        <v>17.929679923276719</v>
      </c>
      <c r="L33" s="14">
        <f t="shared" si="6"/>
        <v>85.038031061401014</v>
      </c>
    </row>
    <row r="34" spans="1:12" x14ac:dyDescent="0.3">
      <c r="A34" s="3" t="s">
        <v>41</v>
      </c>
      <c r="B34" s="2" t="s">
        <v>40</v>
      </c>
      <c r="C34" s="12">
        <v>2915136290</v>
      </c>
      <c r="D34" s="12">
        <v>2996863324</v>
      </c>
      <c r="E34" s="12">
        <v>554489286</v>
      </c>
      <c r="F34" s="12">
        <v>492398285.51999998</v>
      </c>
      <c r="G34" s="13">
        <f t="shared" si="1"/>
        <v>2422738004.48</v>
      </c>
      <c r="H34" s="13">
        <f t="shared" si="2"/>
        <v>2504465038.48</v>
      </c>
      <c r="I34" s="13">
        <f t="shared" si="3"/>
        <v>62091000.480000019</v>
      </c>
      <c r="J34" s="13">
        <f t="shared" si="4"/>
        <v>16.891089696530106</v>
      </c>
      <c r="K34" s="14">
        <f t="shared" si="5"/>
        <v>16.430455188819948</v>
      </c>
      <c r="L34" s="14">
        <f t="shared" si="6"/>
        <v>88.802128003605816</v>
      </c>
    </row>
    <row r="35" spans="1:12" x14ac:dyDescent="0.3">
      <c r="A35" s="3" t="s">
        <v>39</v>
      </c>
      <c r="B35" s="2" t="s">
        <v>38</v>
      </c>
      <c r="C35" s="12">
        <v>385912308</v>
      </c>
      <c r="D35" s="12">
        <v>391033577</v>
      </c>
      <c r="E35" s="12">
        <v>95556055</v>
      </c>
      <c r="F35" s="12">
        <v>61989326.149999999</v>
      </c>
      <c r="G35" s="13">
        <f t="shared" si="1"/>
        <v>323922981.85000002</v>
      </c>
      <c r="H35" s="13">
        <f t="shared" si="2"/>
        <v>329044250.85000002</v>
      </c>
      <c r="I35" s="13">
        <f t="shared" si="3"/>
        <v>33566728.850000001</v>
      </c>
      <c r="J35" s="13">
        <f t="shared" si="4"/>
        <v>16.063060147332745</v>
      </c>
      <c r="K35" s="14">
        <f t="shared" si="5"/>
        <v>15.852686264330696</v>
      </c>
      <c r="L35" s="14">
        <f t="shared" si="6"/>
        <v>64.872211551638458</v>
      </c>
    </row>
    <row r="36" spans="1:12" x14ac:dyDescent="0.3">
      <c r="A36" s="3" t="s">
        <v>37</v>
      </c>
      <c r="B36" s="2" t="s">
        <v>36</v>
      </c>
      <c r="C36" s="12">
        <v>129211800</v>
      </c>
      <c r="D36" s="12">
        <v>129211800</v>
      </c>
      <c r="E36" s="12">
        <v>19084113</v>
      </c>
      <c r="F36" s="12">
        <v>9319984.2699999996</v>
      </c>
      <c r="G36" s="13">
        <f t="shared" si="1"/>
        <v>119891815.73</v>
      </c>
      <c r="H36" s="13">
        <f t="shared" si="2"/>
        <v>119891815.73</v>
      </c>
      <c r="I36" s="13">
        <f t="shared" si="3"/>
        <v>9764128.7300000004</v>
      </c>
      <c r="J36" s="13">
        <f t="shared" si="4"/>
        <v>7.2129513480966914</v>
      </c>
      <c r="K36" s="14">
        <f t="shared" si="5"/>
        <v>7.2129513480966914</v>
      </c>
      <c r="L36" s="14">
        <f t="shared" si="6"/>
        <v>48.836350266842373</v>
      </c>
    </row>
    <row r="37" spans="1:12" x14ac:dyDescent="0.3">
      <c r="A37" s="3" t="s">
        <v>35</v>
      </c>
      <c r="B37" s="2" t="s">
        <v>34</v>
      </c>
      <c r="C37" s="12">
        <v>133838400</v>
      </c>
      <c r="D37" s="12">
        <v>140266187</v>
      </c>
      <c r="E37" s="12">
        <v>36613241</v>
      </c>
      <c r="F37" s="12">
        <v>28798030.649999999</v>
      </c>
      <c r="G37" s="13">
        <f t="shared" si="1"/>
        <v>105040369.34999999</v>
      </c>
      <c r="H37" s="13">
        <f t="shared" si="2"/>
        <v>111468156.34999999</v>
      </c>
      <c r="I37" s="13">
        <f t="shared" si="3"/>
        <v>7815210.3500000015</v>
      </c>
      <c r="J37" s="13">
        <f t="shared" si="4"/>
        <v>21.517016528888568</v>
      </c>
      <c r="K37" s="14">
        <f t="shared" si="5"/>
        <v>20.530985596692663</v>
      </c>
      <c r="L37" s="14">
        <f t="shared" si="6"/>
        <v>78.654688477318899</v>
      </c>
    </row>
    <row r="38" spans="1:12" x14ac:dyDescent="0.3">
      <c r="A38" s="3" t="s">
        <v>33</v>
      </c>
      <c r="B38" s="2" t="s">
        <v>32</v>
      </c>
      <c r="C38" s="12">
        <f>SUM(C39:C40)</f>
        <v>461711885</v>
      </c>
      <c r="D38" s="12">
        <f t="shared" ref="D38:F38" si="11">SUM(D39:D40)</f>
        <v>472321580</v>
      </c>
      <c r="E38" s="12">
        <f t="shared" si="11"/>
        <v>88086087</v>
      </c>
      <c r="F38" s="12">
        <f t="shared" si="11"/>
        <v>78721822.710000008</v>
      </c>
      <c r="G38" s="13">
        <f t="shared" si="1"/>
        <v>382990062.28999996</v>
      </c>
      <c r="H38" s="13">
        <f t="shared" si="2"/>
        <v>393599757.28999996</v>
      </c>
      <c r="I38" s="13">
        <f t="shared" si="3"/>
        <v>9364264.2899999917</v>
      </c>
      <c r="J38" s="13">
        <f t="shared" si="4"/>
        <v>17.049988373160463</v>
      </c>
      <c r="K38" s="14">
        <f t="shared" si="5"/>
        <v>16.666996818142422</v>
      </c>
      <c r="L38" s="14">
        <f t="shared" si="6"/>
        <v>89.369190289948975</v>
      </c>
    </row>
    <row r="39" spans="1:12" x14ac:dyDescent="0.3">
      <c r="A39" s="3" t="s">
        <v>31</v>
      </c>
      <c r="B39" s="2" t="s">
        <v>30</v>
      </c>
      <c r="C39" s="12">
        <v>435230785</v>
      </c>
      <c r="D39" s="12">
        <v>445788480</v>
      </c>
      <c r="E39" s="12">
        <v>82075405</v>
      </c>
      <c r="F39" s="12">
        <v>73041294.810000002</v>
      </c>
      <c r="G39" s="13">
        <f t="shared" si="1"/>
        <v>362189490.19</v>
      </c>
      <c r="H39" s="13">
        <f t="shared" si="2"/>
        <v>372747185.19</v>
      </c>
      <c r="I39" s="13">
        <f t="shared" si="3"/>
        <v>9034110.1899999976</v>
      </c>
      <c r="J39" s="13">
        <f t="shared" si="4"/>
        <v>16.782198623656644</v>
      </c>
      <c r="K39" s="14">
        <f t="shared" si="5"/>
        <v>16.384742559969247</v>
      </c>
      <c r="L39" s="14">
        <f t="shared" si="6"/>
        <v>88.992914271942979</v>
      </c>
    </row>
    <row r="40" spans="1:12" ht="37.5" x14ac:dyDescent="0.3">
      <c r="A40" s="3" t="s">
        <v>29</v>
      </c>
      <c r="B40" s="2" t="s">
        <v>28</v>
      </c>
      <c r="C40" s="12">
        <v>26481100</v>
      </c>
      <c r="D40" s="12">
        <v>26533100</v>
      </c>
      <c r="E40" s="12">
        <v>6010682</v>
      </c>
      <c r="F40" s="12">
        <v>5680527.9000000004</v>
      </c>
      <c r="G40" s="13">
        <f t="shared" si="1"/>
        <v>20800572.100000001</v>
      </c>
      <c r="H40" s="13">
        <f t="shared" si="2"/>
        <v>20852572.100000001</v>
      </c>
      <c r="I40" s="13">
        <f t="shared" si="3"/>
        <v>330154.09999999963</v>
      </c>
      <c r="J40" s="13">
        <f t="shared" si="4"/>
        <v>21.451253535540442</v>
      </c>
      <c r="K40" s="14">
        <f t="shared" si="5"/>
        <v>21.409213020717523</v>
      </c>
      <c r="L40" s="14">
        <f t="shared" si="6"/>
        <v>94.507210662616998</v>
      </c>
    </row>
    <row r="41" spans="1:12" x14ac:dyDescent="0.3">
      <c r="A41" s="3" t="s">
        <v>27</v>
      </c>
      <c r="B41" s="2" t="s">
        <v>26</v>
      </c>
      <c r="C41" s="12">
        <f>C42</f>
        <v>7566800</v>
      </c>
      <c r="D41" s="12">
        <f t="shared" ref="D41:F41" si="12">D42</f>
        <v>7566800</v>
      </c>
      <c r="E41" s="12">
        <f t="shared" si="12"/>
        <v>0</v>
      </c>
      <c r="F41" s="12">
        <f t="shared" si="12"/>
        <v>0</v>
      </c>
      <c r="G41" s="13">
        <f t="shared" si="1"/>
        <v>7566800</v>
      </c>
      <c r="H41" s="13">
        <f t="shared" si="2"/>
        <v>7566800</v>
      </c>
      <c r="I41" s="13"/>
      <c r="J41" s="13">
        <f t="shared" si="4"/>
        <v>0</v>
      </c>
      <c r="K41" s="14">
        <f t="shared" si="5"/>
        <v>0</v>
      </c>
      <c r="L41" s="14"/>
    </row>
    <row r="42" spans="1:12" x14ac:dyDescent="0.3">
      <c r="A42" s="3" t="s">
        <v>25</v>
      </c>
      <c r="B42" s="2" t="s">
        <v>24</v>
      </c>
      <c r="C42" s="12">
        <v>7566800</v>
      </c>
      <c r="D42" s="12">
        <v>7566800</v>
      </c>
      <c r="E42" s="12">
        <v>0</v>
      </c>
      <c r="F42" s="12">
        <v>0</v>
      </c>
      <c r="G42" s="13">
        <f t="shared" si="1"/>
        <v>7566800</v>
      </c>
      <c r="H42" s="13">
        <f t="shared" si="2"/>
        <v>7566800</v>
      </c>
      <c r="I42" s="13"/>
      <c r="J42" s="13">
        <f t="shared" si="4"/>
        <v>0</v>
      </c>
      <c r="K42" s="14">
        <f t="shared" si="5"/>
        <v>0</v>
      </c>
      <c r="L42" s="14"/>
    </row>
    <row r="43" spans="1:12" x14ac:dyDescent="0.3">
      <c r="A43" s="3" t="s">
        <v>23</v>
      </c>
      <c r="B43" s="2" t="s">
        <v>22</v>
      </c>
      <c r="C43" s="12">
        <f>SUM(C44:C47)</f>
        <v>461890400</v>
      </c>
      <c r="D43" s="12">
        <f t="shared" ref="D43:F43" si="13">SUM(D44:D47)</f>
        <v>462042100</v>
      </c>
      <c r="E43" s="12">
        <f t="shared" si="13"/>
        <v>41118050</v>
      </c>
      <c r="F43" s="12">
        <f t="shared" si="13"/>
        <v>33684004.480000004</v>
      </c>
      <c r="G43" s="13">
        <f t="shared" si="1"/>
        <v>428206395.51999998</v>
      </c>
      <c r="H43" s="13">
        <f t="shared" si="2"/>
        <v>428358095.51999998</v>
      </c>
      <c r="I43" s="13">
        <f t="shared" si="3"/>
        <v>7434045.5199999958</v>
      </c>
      <c r="J43" s="13">
        <f t="shared" si="4"/>
        <v>7.2926400895104129</v>
      </c>
      <c r="K43" s="14">
        <f t="shared" si="5"/>
        <v>7.2902457330187023</v>
      </c>
      <c r="L43" s="14">
        <f t="shared" si="6"/>
        <v>81.920238143589017</v>
      </c>
    </row>
    <row r="44" spans="1:12" x14ac:dyDescent="0.3">
      <c r="A44" s="3" t="s">
        <v>21</v>
      </c>
      <c r="B44" s="2" t="s">
        <v>20</v>
      </c>
      <c r="C44" s="12">
        <v>8717400</v>
      </c>
      <c r="D44" s="12">
        <v>8717400</v>
      </c>
      <c r="E44" s="12">
        <v>2179350</v>
      </c>
      <c r="F44" s="12">
        <v>2167452.58</v>
      </c>
      <c r="G44" s="13">
        <f t="shared" si="1"/>
        <v>6549947.4199999999</v>
      </c>
      <c r="H44" s="13">
        <f t="shared" si="2"/>
        <v>6549947.4199999999</v>
      </c>
      <c r="I44" s="13">
        <f t="shared" si="3"/>
        <v>11897.419999999925</v>
      </c>
      <c r="J44" s="13">
        <f t="shared" si="4"/>
        <v>24.863521003969076</v>
      </c>
      <c r="K44" s="14">
        <f t="shared" si="5"/>
        <v>24.863521003969076</v>
      </c>
      <c r="L44" s="14">
        <f t="shared" si="6"/>
        <v>99.454084015876305</v>
      </c>
    </row>
    <row r="45" spans="1:12" x14ac:dyDescent="0.3">
      <c r="A45" s="3" t="s">
        <v>19</v>
      </c>
      <c r="B45" s="2" t="s">
        <v>18</v>
      </c>
      <c r="C45" s="12">
        <v>249602200</v>
      </c>
      <c r="D45" s="12">
        <v>249602200</v>
      </c>
      <c r="E45" s="12">
        <v>0</v>
      </c>
      <c r="F45" s="12">
        <v>0</v>
      </c>
      <c r="G45" s="13">
        <f t="shared" si="1"/>
        <v>249602200</v>
      </c>
      <c r="H45" s="13">
        <f t="shared" si="2"/>
        <v>249602200</v>
      </c>
      <c r="I45" s="13">
        <f t="shared" si="3"/>
        <v>0</v>
      </c>
      <c r="J45" s="13">
        <f t="shared" si="4"/>
        <v>0</v>
      </c>
      <c r="K45" s="14">
        <f t="shared" si="5"/>
        <v>0</v>
      </c>
      <c r="L45" s="14" t="e">
        <f t="shared" si="6"/>
        <v>#DIV/0!</v>
      </c>
    </row>
    <row r="46" spans="1:12" x14ac:dyDescent="0.3">
      <c r="A46" s="3" t="s">
        <v>17</v>
      </c>
      <c r="B46" s="2" t="s">
        <v>16</v>
      </c>
      <c r="C46" s="12">
        <v>165093800</v>
      </c>
      <c r="D46" s="12">
        <v>165093800</v>
      </c>
      <c r="E46" s="12">
        <v>31150000</v>
      </c>
      <c r="F46" s="12">
        <v>24283599.41</v>
      </c>
      <c r="G46" s="13">
        <f t="shared" si="1"/>
        <v>140810200.59</v>
      </c>
      <c r="H46" s="13">
        <f t="shared" si="2"/>
        <v>140810200.59</v>
      </c>
      <c r="I46" s="13">
        <f t="shared" si="3"/>
        <v>6866400.5899999999</v>
      </c>
      <c r="J46" s="13">
        <f t="shared" si="4"/>
        <v>14.70897114852284</v>
      </c>
      <c r="K46" s="14">
        <f t="shared" si="5"/>
        <v>14.70897114852284</v>
      </c>
      <c r="L46" s="14">
        <f t="shared" si="6"/>
        <v>77.956980449438205</v>
      </c>
    </row>
    <row r="47" spans="1:12" x14ac:dyDescent="0.3">
      <c r="A47" s="3" t="s">
        <v>15</v>
      </c>
      <c r="B47" s="2" t="s">
        <v>14</v>
      </c>
      <c r="C47" s="12">
        <v>38477000</v>
      </c>
      <c r="D47" s="12">
        <v>38628700</v>
      </c>
      <c r="E47" s="12">
        <v>7788700</v>
      </c>
      <c r="F47" s="12">
        <v>7232952.4900000002</v>
      </c>
      <c r="G47" s="13">
        <f t="shared" si="1"/>
        <v>31244047.509999998</v>
      </c>
      <c r="H47" s="13">
        <f t="shared" si="2"/>
        <v>31395747.509999998</v>
      </c>
      <c r="I47" s="13">
        <f t="shared" si="3"/>
        <v>555747.50999999978</v>
      </c>
      <c r="J47" s="13">
        <f t="shared" si="4"/>
        <v>18.798119629908776</v>
      </c>
      <c r="K47" s="14">
        <f t="shared" si="5"/>
        <v>18.724296934662572</v>
      </c>
      <c r="L47" s="14">
        <f t="shared" si="6"/>
        <v>92.864694878477792</v>
      </c>
    </row>
    <row r="48" spans="1:12" x14ac:dyDescent="0.3">
      <c r="A48" s="3" t="s">
        <v>13</v>
      </c>
      <c r="B48" s="2" t="s">
        <v>12</v>
      </c>
      <c r="C48" s="12">
        <f>SUM(C49:C52)</f>
        <v>1066692989</v>
      </c>
      <c r="D48" s="12">
        <f t="shared" ref="D48:F48" si="14">SUM(D49:D52)</f>
        <v>1291735734</v>
      </c>
      <c r="E48" s="12">
        <f t="shared" si="14"/>
        <v>184759632</v>
      </c>
      <c r="F48" s="12">
        <f t="shared" si="14"/>
        <v>135375952.62</v>
      </c>
      <c r="G48" s="13">
        <f t="shared" si="1"/>
        <v>931317036.38</v>
      </c>
      <c r="H48" s="13">
        <f t="shared" si="2"/>
        <v>1156359781.3800001</v>
      </c>
      <c r="I48" s="13">
        <f t="shared" si="3"/>
        <v>49383679.379999995</v>
      </c>
      <c r="J48" s="13">
        <f t="shared" si="4"/>
        <v>12.691182375437926</v>
      </c>
      <c r="K48" s="14">
        <f t="shared" si="5"/>
        <v>10.480158522888708</v>
      </c>
      <c r="L48" s="14">
        <f t="shared" si="6"/>
        <v>73.271391133751564</v>
      </c>
    </row>
    <row r="49" spans="1:12" x14ac:dyDescent="0.3">
      <c r="A49" s="3" t="s">
        <v>11</v>
      </c>
      <c r="B49" s="2" t="s">
        <v>10</v>
      </c>
      <c r="C49" s="12">
        <v>595654507</v>
      </c>
      <c r="D49" s="12">
        <v>702275082</v>
      </c>
      <c r="E49" s="12">
        <v>176972940</v>
      </c>
      <c r="F49" s="12">
        <v>129889216.31</v>
      </c>
      <c r="G49" s="13">
        <f t="shared" si="1"/>
        <v>465765290.69</v>
      </c>
      <c r="H49" s="13">
        <f t="shared" si="2"/>
        <v>572385865.69000006</v>
      </c>
      <c r="I49" s="13">
        <f t="shared" si="3"/>
        <v>47083723.689999998</v>
      </c>
      <c r="J49" s="13">
        <f t="shared" si="4"/>
        <v>21.806133384969083</v>
      </c>
      <c r="K49" s="14">
        <f t="shared" si="5"/>
        <v>18.495489821465718</v>
      </c>
      <c r="L49" s="14">
        <f t="shared" si="6"/>
        <v>73.394958749060734</v>
      </c>
    </row>
    <row r="50" spans="1:12" x14ac:dyDescent="0.3">
      <c r="A50" s="3" t="s">
        <v>9</v>
      </c>
      <c r="B50" s="2" t="s">
        <v>8</v>
      </c>
      <c r="C50" s="12">
        <v>448536076</v>
      </c>
      <c r="D50" s="12">
        <v>566914246</v>
      </c>
      <c r="E50" s="12">
        <v>2828966</v>
      </c>
      <c r="F50" s="12">
        <v>597644.73</v>
      </c>
      <c r="G50" s="13">
        <f t="shared" si="1"/>
        <v>447938431.26999998</v>
      </c>
      <c r="H50" s="13">
        <f t="shared" si="2"/>
        <v>566316601.26999998</v>
      </c>
      <c r="I50" s="13">
        <f t="shared" si="3"/>
        <v>2231321.27</v>
      </c>
      <c r="J50" s="13">
        <f t="shared" si="4"/>
        <v>0.13324340270012083</v>
      </c>
      <c r="K50" s="14">
        <f t="shared" si="5"/>
        <v>0.10542065827712503</v>
      </c>
      <c r="L50" s="14">
        <f t="shared" si="6"/>
        <v>21.12590713356046</v>
      </c>
    </row>
    <row r="51" spans="1:12" x14ac:dyDescent="0.3">
      <c r="A51" s="3" t="s">
        <v>117</v>
      </c>
      <c r="B51" s="2" t="s">
        <v>118</v>
      </c>
      <c r="C51" s="12">
        <v>1328106</v>
      </c>
      <c r="D51" s="12">
        <v>1328106</v>
      </c>
      <c r="E51" s="12">
        <v>0</v>
      </c>
      <c r="F51" s="12">
        <v>0</v>
      </c>
      <c r="G51" s="13"/>
      <c r="H51" s="13"/>
      <c r="I51" s="13"/>
      <c r="J51" s="13"/>
      <c r="K51" s="14"/>
      <c r="L51" s="14"/>
    </row>
    <row r="52" spans="1:12" ht="37.5" x14ac:dyDescent="0.3">
      <c r="A52" s="3" t="s">
        <v>7</v>
      </c>
      <c r="B52" s="2" t="s">
        <v>6</v>
      </c>
      <c r="C52" s="12">
        <v>21174300</v>
      </c>
      <c r="D52" s="12">
        <v>21218300</v>
      </c>
      <c r="E52" s="12">
        <v>4957726</v>
      </c>
      <c r="F52" s="12">
        <v>4889091.58</v>
      </c>
      <c r="G52" s="13">
        <f t="shared" si="1"/>
        <v>16285208.42</v>
      </c>
      <c r="H52" s="13">
        <f t="shared" si="2"/>
        <v>16329208.42</v>
      </c>
      <c r="I52" s="13">
        <f t="shared" si="3"/>
        <v>68634.419999999925</v>
      </c>
      <c r="J52" s="13">
        <f t="shared" si="4"/>
        <v>23.089743604274997</v>
      </c>
      <c r="K52" s="14">
        <f t="shared" si="5"/>
        <v>23.041862825956841</v>
      </c>
      <c r="L52" s="14">
        <f t="shared" si="6"/>
        <v>98.61560683264868</v>
      </c>
    </row>
    <row r="53" spans="1:12" x14ac:dyDescent="0.3">
      <c r="A53" s="3" t="s">
        <v>5</v>
      </c>
      <c r="B53" s="2" t="s">
        <v>4</v>
      </c>
      <c r="C53" s="12">
        <f>SUM(C54:C55)</f>
        <v>39757700</v>
      </c>
      <c r="D53" s="12">
        <f t="shared" ref="D53:F53" si="15">SUM(D54:D55)</f>
        <v>44155315</v>
      </c>
      <c r="E53" s="12">
        <f t="shared" si="15"/>
        <v>7630300</v>
      </c>
      <c r="F53" s="12">
        <f t="shared" si="15"/>
        <v>6898332.0899999999</v>
      </c>
      <c r="G53" s="13">
        <f t="shared" si="1"/>
        <v>32859367.91</v>
      </c>
      <c r="H53" s="13">
        <f t="shared" si="2"/>
        <v>37256982.909999996</v>
      </c>
      <c r="I53" s="13">
        <f t="shared" si="3"/>
        <v>731967.91000000015</v>
      </c>
      <c r="J53" s="13">
        <f t="shared" si="4"/>
        <v>17.350933504704749</v>
      </c>
      <c r="K53" s="14">
        <f t="shared" si="5"/>
        <v>15.622880484489807</v>
      </c>
      <c r="L53" s="14">
        <f t="shared" si="6"/>
        <v>90.407088712108305</v>
      </c>
    </row>
    <row r="54" spans="1:12" x14ac:dyDescent="0.3">
      <c r="A54" s="3" t="s">
        <v>3</v>
      </c>
      <c r="B54" s="2" t="s">
        <v>2</v>
      </c>
      <c r="C54" s="12">
        <v>23632300</v>
      </c>
      <c r="D54" s="12">
        <v>28029915</v>
      </c>
      <c r="E54" s="12">
        <v>4507700</v>
      </c>
      <c r="F54" s="12">
        <v>3879035.17</v>
      </c>
      <c r="G54" s="13">
        <f t="shared" si="1"/>
        <v>19753264.829999998</v>
      </c>
      <c r="H54" s="13">
        <f t="shared" si="2"/>
        <v>24150879.829999998</v>
      </c>
      <c r="I54" s="13">
        <f t="shared" si="3"/>
        <v>628664.83000000007</v>
      </c>
      <c r="J54" s="13">
        <f t="shared" si="4"/>
        <v>16.41412460911549</v>
      </c>
      <c r="K54" s="14">
        <f t="shared" si="5"/>
        <v>13.838911641366019</v>
      </c>
      <c r="L54" s="14">
        <f t="shared" si="6"/>
        <v>86.053534396698979</v>
      </c>
    </row>
    <row r="55" spans="1:12" x14ac:dyDescent="0.3">
      <c r="A55" s="3" t="s">
        <v>1</v>
      </c>
      <c r="B55" s="2" t="s">
        <v>0</v>
      </c>
      <c r="C55" s="12">
        <v>16125400</v>
      </c>
      <c r="D55" s="12">
        <v>16125400</v>
      </c>
      <c r="E55" s="12">
        <v>3122600</v>
      </c>
      <c r="F55" s="12">
        <v>3019296.92</v>
      </c>
      <c r="G55" s="13">
        <f t="shared" si="1"/>
        <v>13106103.08</v>
      </c>
      <c r="H55" s="13">
        <f t="shared" si="2"/>
        <v>13106103.08</v>
      </c>
      <c r="I55" s="13">
        <f t="shared" si="3"/>
        <v>103303.08000000007</v>
      </c>
      <c r="J55" s="13">
        <f t="shared" si="4"/>
        <v>18.723857516712762</v>
      </c>
      <c r="K55" s="14">
        <f t="shared" si="5"/>
        <v>18.723857516712762</v>
      </c>
      <c r="L55" s="14">
        <f t="shared" si="6"/>
        <v>96.691760712226994</v>
      </c>
    </row>
    <row r="56" spans="1:12" ht="37.5" x14ac:dyDescent="0.3">
      <c r="A56" s="15" t="s">
        <v>105</v>
      </c>
      <c r="B56" s="16" t="s">
        <v>106</v>
      </c>
      <c r="C56" s="12">
        <f>C57</f>
        <v>1142000</v>
      </c>
      <c r="D56" s="12">
        <f t="shared" ref="D56:F56" si="16">D57</f>
        <v>1142000</v>
      </c>
      <c r="E56" s="12">
        <f t="shared" si="16"/>
        <v>480326</v>
      </c>
      <c r="F56" s="12">
        <f t="shared" si="16"/>
        <v>311957.89</v>
      </c>
      <c r="G56" s="13">
        <f t="shared" si="1"/>
        <v>830042.11</v>
      </c>
      <c r="H56" s="13">
        <f t="shared" si="2"/>
        <v>830042.11</v>
      </c>
      <c r="I56" s="13">
        <f t="shared" si="3"/>
        <v>168368.11</v>
      </c>
      <c r="J56" s="13">
        <f t="shared" si="4"/>
        <v>27.316802977232925</v>
      </c>
      <c r="K56" s="14">
        <f t="shared" si="5"/>
        <v>27.316802977232925</v>
      </c>
      <c r="L56" s="14">
        <f t="shared" si="6"/>
        <v>64.947117166257911</v>
      </c>
    </row>
    <row r="57" spans="1:12" ht="37.5" x14ac:dyDescent="0.3">
      <c r="A57" s="15" t="s">
        <v>107</v>
      </c>
      <c r="B57" s="16" t="s">
        <v>108</v>
      </c>
      <c r="C57" s="12">
        <v>1142000</v>
      </c>
      <c r="D57" s="12">
        <v>1142000</v>
      </c>
      <c r="E57" s="12">
        <v>480326</v>
      </c>
      <c r="F57" s="12">
        <v>311957.89</v>
      </c>
      <c r="G57" s="13">
        <f t="shared" si="1"/>
        <v>830042.11</v>
      </c>
      <c r="H57" s="13">
        <f t="shared" si="2"/>
        <v>830042.11</v>
      </c>
      <c r="I57" s="13">
        <f t="shared" si="3"/>
        <v>168368.11</v>
      </c>
      <c r="J57" s="13">
        <f t="shared" si="4"/>
        <v>27.316802977232925</v>
      </c>
      <c r="K57" s="14">
        <f t="shared" si="5"/>
        <v>27.316802977232925</v>
      </c>
      <c r="L57" s="14">
        <f t="shared" si="6"/>
        <v>64.947117166257911</v>
      </c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2021-04-07T11:04:39Z</dcterms:modified>
</cp:coreProperties>
</file>