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51\гоичс\Программа Защита населения\Сетевые\"/>
    </mc:Choice>
  </mc:AlternateContent>
  <bookViews>
    <workbookView xWindow="0" yWindow="0" windowWidth="28800" windowHeight="123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муниципальные!$A$4:$V$17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муниципальные!$A$1:$W$17</definedName>
  </definedNames>
  <calcPr calcId="162913"/>
</workbook>
</file>

<file path=xl/calcChain.xml><?xml version="1.0" encoding="utf-8"?>
<calcChain xmlns="http://schemas.openxmlformats.org/spreadsheetml/2006/main">
  <c r="V10" i="33" l="1"/>
  <c r="V11" i="33"/>
  <c r="V12" i="33"/>
  <c r="V13" i="33"/>
  <c r="V14" i="33"/>
  <c r="V15" i="33"/>
  <c r="V16" i="33"/>
  <c r="V17" i="33"/>
  <c r="R7" i="33"/>
  <c r="R8" i="33"/>
  <c r="R10" i="33"/>
  <c r="R11" i="33"/>
  <c r="R12" i="33"/>
  <c r="R13" i="33"/>
  <c r="R14" i="33"/>
  <c r="R15" i="33"/>
  <c r="R16" i="33"/>
  <c r="R17" i="33"/>
  <c r="N9" i="33" l="1"/>
  <c r="M9" i="33"/>
  <c r="L9" i="33"/>
  <c r="I9" i="33"/>
  <c r="H9" i="33"/>
  <c r="J9" i="33"/>
  <c r="F9" i="33"/>
  <c r="E9" i="33"/>
  <c r="D9" i="33"/>
  <c r="K17" i="33"/>
  <c r="G17" i="33"/>
  <c r="C17" i="33"/>
  <c r="N6" i="33"/>
  <c r="M6" i="33"/>
  <c r="L6" i="33"/>
  <c r="J6" i="33"/>
  <c r="J5" i="33" s="1"/>
  <c r="I6" i="33"/>
  <c r="H6" i="33"/>
  <c r="F6" i="33"/>
  <c r="F5" i="33" s="1"/>
  <c r="E6" i="33"/>
  <c r="D6" i="33"/>
  <c r="K7" i="33"/>
  <c r="G7" i="33"/>
  <c r="N5" i="33" l="1"/>
  <c r="R6" i="33"/>
  <c r="V9" i="33"/>
  <c r="R9" i="33"/>
  <c r="O7" i="33"/>
  <c r="O17" i="33"/>
  <c r="S17" i="33"/>
  <c r="R5" i="33" l="1"/>
  <c r="V5" i="33"/>
  <c r="K16" i="33" l="1"/>
  <c r="C16" i="33"/>
  <c r="K15" i="33"/>
  <c r="K13" i="33"/>
  <c r="G13" i="33"/>
  <c r="C13" i="33"/>
  <c r="K12" i="33"/>
  <c r="G12" i="33"/>
  <c r="C10" i="33"/>
  <c r="K8" i="33"/>
  <c r="K6" i="33" s="1"/>
  <c r="C11" i="33" l="1"/>
  <c r="C12" i="33"/>
  <c r="C14" i="33"/>
  <c r="C15" i="33"/>
  <c r="C8" i="33"/>
  <c r="C6" i="33" s="1"/>
  <c r="C9" i="33" l="1"/>
  <c r="C5" i="33" s="1"/>
  <c r="E5" i="33"/>
  <c r="D5" i="33"/>
  <c r="G11" i="33" l="1"/>
  <c r="G14" i="33"/>
  <c r="G15" i="33"/>
  <c r="G16" i="33"/>
  <c r="G10" i="33"/>
  <c r="G8" i="33"/>
  <c r="G6" i="33" s="1"/>
  <c r="G9" i="33" l="1"/>
  <c r="G5" i="33"/>
  <c r="H5" i="33"/>
  <c r="I5" i="33"/>
  <c r="M5" i="33" l="1"/>
  <c r="L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S16" i="33" l="1"/>
  <c r="O16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K14" i="33" l="1"/>
  <c r="K11" i="33"/>
  <c r="S11" i="33" l="1"/>
  <c r="O11" i="33"/>
  <c r="O14" i="33"/>
  <c r="S14" i="33"/>
  <c r="O12" i="33"/>
  <c r="S12" i="33"/>
  <c r="O15" i="33"/>
  <c r="S15" i="33"/>
  <c r="O13" i="33"/>
  <c r="S13" i="33"/>
  <c r="K10" i="33" l="1"/>
  <c r="K9" i="33" s="1"/>
  <c r="K5" i="33" s="1"/>
  <c r="O8" i="33" l="1"/>
  <c r="O10" i="33"/>
  <c r="S10" i="33"/>
  <c r="O6" i="33" l="1"/>
  <c r="O9" i="33"/>
  <c r="S9" i="33"/>
  <c r="O5" i="33" l="1"/>
  <c r="S5" i="33"/>
</calcChain>
</file>

<file path=xl/sharedStrings.xml><?xml version="1.0" encoding="utf-8"?>
<sst xmlns="http://schemas.openxmlformats.org/spreadsheetml/2006/main" count="175" uniqueCount="87">
  <si>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</si>
  <si>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</si>
  <si>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</si>
  <si>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</si>
  <si>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</si>
  <si>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</si>
  <si>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</si>
  <si>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</si>
  <si>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</si>
  <si>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</si>
  <si>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</si>
  <si>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</si>
  <si>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</si>
  <si>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</si>
  <si>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</si>
  <si>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</si>
  <si>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</si>
  <si>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</si>
  <si>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</si>
  <si>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</si>
  <si>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</si>
  <si>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</si>
  <si>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</si>
  <si>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</si>
  <si>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</si>
  <si>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</si>
  <si>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</si>
  <si>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</si>
  <si>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</si>
  <si>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</si>
  <si>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</si>
  <si>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</si>
  <si>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</si>
  <si>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</si>
  <si>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</si>
  <si>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</si>
  <si>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</si>
  <si>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</si>
  <si>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</si>
  <si>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</si>
  <si>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</si>
  <si>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</si>
  <si>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</si>
  <si>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</si>
  <si>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</si>
  <si>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</si>
  <si>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</si>
  <si>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</si>
  <si>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</si>
  <si>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</si>
  <si>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</si>
  <si>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</si>
  <si>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</si>
  <si>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</si>
  <si>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</si>
  <si>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</si>
  <si>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</si>
  <si>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</si>
  <si>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</si>
  <si>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</si>
  <si>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</si>
  <si>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</si>
  <si>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</si>
  <si>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</si>
  <si>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</si>
  <si>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</si>
  <si>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</si>
  <si>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</si>
  <si>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</si>
  <si>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</si>
  <si>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</si>
  <si>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</si>
  <si>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</si>
  <si>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</si>
  <si>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</si>
  <si>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</si>
  <si>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</si>
  <si>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</si>
  <si>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</si>
  <si>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</si>
  <si>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</si>
  <si>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</si>
  <si>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Дума</t>
  </si>
  <si>
    <t>20</t>
  </si>
  <si>
    <t>ПЛАН на 1 полугодие 2021 года                                                                                                                                         (рублей)</t>
  </si>
  <si>
    <t>% исполнения  к плану на 1 полугодие 2021 года</t>
  </si>
  <si>
    <t>Освоение на 01.06.2021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</si>
</sst>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5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165" fontId="3" fillId="0" borderId="0" xfId="0" applyNumberFormat="1" applyFont="1" applyFill="1" applyBorder="1"/>
    <xf numFmtId="4" fontId="10" fillId="0" borderId="0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zoomScale="80" zoomScaleNormal="80" zoomScaleSheetLayoutView="5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H24" sqref="H24"/>
    </sheetView>
  </sheetViews>
  <sheetFormatPr defaultRowHeight="18.75" x14ac:dyDescent="0.3"/>
  <cols>
    <col min="1" max="1" width="80.28515625" style="65" customWidth="1"/>
    <col min="2" max="2" width="13.140625" style="2" customWidth="1"/>
    <col min="3" max="3" width="21.5703125" style="48" customWidth="1"/>
    <col min="4" max="4" width="22.140625" style="48" customWidth="1"/>
    <col min="5" max="5" width="19.85546875" style="48" customWidth="1"/>
    <col min="6" max="6" width="22.42578125" style="48" customWidth="1"/>
    <col min="7" max="7" width="22.85546875" style="2" customWidth="1"/>
    <col min="8" max="8" width="23.28515625" style="2" customWidth="1"/>
    <col min="9" max="9" width="22.5703125" style="2" customWidth="1"/>
    <col min="10" max="10" width="23.140625" style="2" customWidth="1"/>
    <col min="11" max="11" width="24.28515625" style="3" customWidth="1"/>
    <col min="12" max="12" width="21.5703125" style="3" customWidth="1"/>
    <col min="13" max="13" width="20" style="3" customWidth="1"/>
    <col min="14" max="14" width="21.42578125" style="3" customWidth="1"/>
    <col min="15" max="15" width="12.85546875" style="3" customWidth="1"/>
    <col min="16" max="16" width="15.140625" style="3" customWidth="1"/>
    <col min="17" max="17" width="15.85546875" style="3" customWidth="1"/>
    <col min="18" max="18" width="15.7109375" style="3" customWidth="1"/>
    <col min="19" max="19" width="16.7109375" style="4" customWidth="1"/>
    <col min="20" max="20" width="14.42578125" style="4" customWidth="1"/>
    <col min="21" max="21" width="15.85546875" style="4" customWidth="1"/>
    <col min="22" max="22" width="13.5703125" style="4" customWidth="1"/>
    <col min="23" max="23" width="37.85546875" style="2" hidden="1" customWidth="1"/>
    <col min="24" max="16384" width="9.140625" style="2"/>
  </cols>
  <sheetData>
    <row r="1" spans="1:23" s="20" customFormat="1" ht="37.5" customHeight="1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3" s="1" customFormat="1" ht="46.5" customHeight="1" x14ac:dyDescent="0.3">
      <c r="A2" s="61" t="s">
        <v>1</v>
      </c>
      <c r="B2" s="80" t="s">
        <v>20</v>
      </c>
      <c r="C2" s="87" t="s">
        <v>84</v>
      </c>
      <c r="D2" s="88"/>
      <c r="E2" s="88"/>
      <c r="F2" s="89"/>
      <c r="G2" s="84" t="s">
        <v>81</v>
      </c>
      <c r="H2" s="85"/>
      <c r="I2" s="85"/>
      <c r="J2" s="86"/>
      <c r="K2" s="79" t="s">
        <v>86</v>
      </c>
      <c r="L2" s="79"/>
      <c r="M2" s="79"/>
      <c r="N2" s="79"/>
      <c r="O2" s="81" t="s">
        <v>80</v>
      </c>
      <c r="P2" s="82"/>
      <c r="Q2" s="82"/>
      <c r="R2" s="83"/>
      <c r="S2" s="76" t="s">
        <v>85</v>
      </c>
      <c r="T2" s="77"/>
      <c r="U2" s="77"/>
      <c r="V2" s="78"/>
      <c r="W2" s="72" t="s">
        <v>53</v>
      </c>
    </row>
    <row r="3" spans="1:23" s="1" customFormat="1" ht="37.5" x14ac:dyDescent="0.3">
      <c r="A3" s="62" t="s">
        <v>2</v>
      </c>
      <c r="B3" s="80"/>
      <c r="C3" s="47" t="s">
        <v>24</v>
      </c>
      <c r="D3" s="47" t="s">
        <v>25</v>
      </c>
      <c r="E3" s="47" t="s">
        <v>49</v>
      </c>
      <c r="F3" s="47" t="s">
        <v>26</v>
      </c>
      <c r="G3" s="70" t="s">
        <v>24</v>
      </c>
      <c r="H3" s="70" t="s">
        <v>25</v>
      </c>
      <c r="I3" s="70" t="s">
        <v>49</v>
      </c>
      <c r="J3" s="70" t="s">
        <v>26</v>
      </c>
      <c r="K3" s="46" t="s">
        <v>24</v>
      </c>
      <c r="L3" s="46" t="s">
        <v>25</v>
      </c>
      <c r="M3" s="46" t="s">
        <v>49</v>
      </c>
      <c r="N3" s="46" t="s">
        <v>26</v>
      </c>
      <c r="O3" s="46" t="s">
        <v>24</v>
      </c>
      <c r="P3" s="46" t="s">
        <v>25</v>
      </c>
      <c r="Q3" s="46" t="s">
        <v>49</v>
      </c>
      <c r="R3" s="46" t="s">
        <v>26</v>
      </c>
      <c r="S3" s="21" t="s">
        <v>24</v>
      </c>
      <c r="T3" s="21" t="s">
        <v>25</v>
      </c>
      <c r="U3" s="21" t="s">
        <v>49</v>
      </c>
      <c r="V3" s="21" t="s">
        <v>26</v>
      </c>
      <c r="W3" s="73"/>
    </row>
    <row r="4" spans="1:23" s="1" customFormat="1" x14ac:dyDescent="0.3">
      <c r="A4" s="63" t="s">
        <v>16</v>
      </c>
      <c r="B4" s="69" t="s">
        <v>28</v>
      </c>
      <c r="C4" s="60">
        <v>4</v>
      </c>
      <c r="D4" s="60">
        <v>5</v>
      </c>
      <c r="E4" s="60">
        <v>6</v>
      </c>
      <c r="F4" s="60" t="s">
        <v>39</v>
      </c>
      <c r="G4" s="69" t="s">
        <v>19</v>
      </c>
      <c r="H4" s="69" t="s">
        <v>32</v>
      </c>
      <c r="I4" s="69" t="s">
        <v>33</v>
      </c>
      <c r="J4" s="69" t="s">
        <v>34</v>
      </c>
      <c r="K4" s="69" t="s">
        <v>35</v>
      </c>
      <c r="L4" s="69" t="s">
        <v>36</v>
      </c>
      <c r="M4" s="69" t="s">
        <v>37</v>
      </c>
      <c r="N4" s="69" t="s">
        <v>38</v>
      </c>
      <c r="O4" s="69" t="s">
        <v>75</v>
      </c>
      <c r="P4" s="69" t="s">
        <v>76</v>
      </c>
      <c r="Q4" s="69" t="s">
        <v>62</v>
      </c>
      <c r="R4" s="69" t="s">
        <v>77</v>
      </c>
      <c r="S4" s="69" t="s">
        <v>83</v>
      </c>
      <c r="T4" s="69" t="s">
        <v>67</v>
      </c>
      <c r="U4" s="69" t="s">
        <v>54</v>
      </c>
      <c r="V4" s="69" t="s">
        <v>60</v>
      </c>
      <c r="W4" s="44">
        <v>20</v>
      </c>
    </row>
    <row r="5" spans="1:23" s="1" customFormat="1" ht="66" customHeight="1" x14ac:dyDescent="0.3">
      <c r="A5" s="74" t="s">
        <v>78</v>
      </c>
      <c r="B5" s="74"/>
      <c r="C5" s="52">
        <f>C6+C9</f>
        <v>10085256</v>
      </c>
      <c r="D5" s="52">
        <f t="shared" ref="D5:E5" si="0">D6+D9</f>
        <v>0</v>
      </c>
      <c r="E5" s="52">
        <f t="shared" si="0"/>
        <v>0</v>
      </c>
      <c r="F5" s="52">
        <f>F6+F9</f>
        <v>10085256</v>
      </c>
      <c r="G5" s="52">
        <f>G6+G9</f>
        <v>17808664</v>
      </c>
      <c r="H5" s="52">
        <f t="shared" ref="H5:I5" si="1">H6+H9</f>
        <v>0</v>
      </c>
      <c r="I5" s="52">
        <f t="shared" si="1"/>
        <v>0</v>
      </c>
      <c r="J5" s="52">
        <f>J6+J9</f>
        <v>17808664</v>
      </c>
      <c r="K5" s="52">
        <f>K6+K9</f>
        <v>3767816.3600000003</v>
      </c>
      <c r="L5" s="52">
        <f t="shared" ref="L5:M5" si="2">L6+L9</f>
        <v>0</v>
      </c>
      <c r="M5" s="52">
        <f t="shared" si="2"/>
        <v>0</v>
      </c>
      <c r="N5" s="52">
        <f>N6+N9</f>
        <v>3767816.3600000003</v>
      </c>
      <c r="O5" s="49">
        <f t="shared" ref="O5:O17" si="3">K5/G5*100</f>
        <v>21.157209546993531</v>
      </c>
      <c r="P5" s="49"/>
      <c r="Q5" s="49"/>
      <c r="R5" s="49">
        <f t="shared" ref="R5:R17" si="4">N5/J5*100</f>
        <v>21.157209546993531</v>
      </c>
      <c r="S5" s="50">
        <f t="shared" ref="S5:S17" si="5">K5/C5*100</f>
        <v>37.359650166540149</v>
      </c>
      <c r="T5" s="50"/>
      <c r="U5" s="50"/>
      <c r="V5" s="50">
        <f t="shared" ref="V5:V17" si="6">N5/F5*100</f>
        <v>37.359650166540149</v>
      </c>
      <c r="W5" s="56"/>
    </row>
    <row r="6" spans="1:23" s="1" customFormat="1" ht="56.25" x14ac:dyDescent="0.3">
      <c r="A6" s="64" t="s">
        <v>79</v>
      </c>
      <c r="B6" s="68"/>
      <c r="C6" s="52">
        <f t="shared" ref="C6" si="7">C8</f>
        <v>218800</v>
      </c>
      <c r="D6" s="52">
        <f t="shared" ref="D6:N6" si="8">D7+D8</f>
        <v>0</v>
      </c>
      <c r="E6" s="52">
        <f t="shared" si="8"/>
        <v>0</v>
      </c>
      <c r="F6" s="52">
        <f t="shared" si="8"/>
        <v>218800</v>
      </c>
      <c r="G6" s="52">
        <f t="shared" si="8"/>
        <v>2745132</v>
      </c>
      <c r="H6" s="52">
        <f t="shared" si="8"/>
        <v>0</v>
      </c>
      <c r="I6" s="52">
        <f t="shared" si="8"/>
        <v>0</v>
      </c>
      <c r="J6" s="52">
        <f t="shared" si="8"/>
        <v>2745132</v>
      </c>
      <c r="K6" s="52">
        <f t="shared" si="8"/>
        <v>32600</v>
      </c>
      <c r="L6" s="52">
        <f t="shared" si="8"/>
        <v>0</v>
      </c>
      <c r="M6" s="52">
        <f t="shared" si="8"/>
        <v>0</v>
      </c>
      <c r="N6" s="52">
        <f t="shared" si="8"/>
        <v>32600</v>
      </c>
      <c r="O6" s="49">
        <f t="shared" si="3"/>
        <v>1.1875567367980848</v>
      </c>
      <c r="P6" s="49"/>
      <c r="Q6" s="49"/>
      <c r="R6" s="49">
        <f t="shared" si="4"/>
        <v>1.1875567367980848</v>
      </c>
      <c r="S6" s="50"/>
      <c r="T6" s="50"/>
      <c r="U6" s="50"/>
      <c r="V6" s="50"/>
      <c r="W6" s="56"/>
    </row>
    <row r="7" spans="1:23" s="1" customFormat="1" x14ac:dyDescent="0.3">
      <c r="A7" s="90" t="s">
        <v>50</v>
      </c>
      <c r="B7" s="18" t="s">
        <v>3</v>
      </c>
      <c r="C7" s="49">
        <v>0</v>
      </c>
      <c r="D7" s="49">
        <v>0</v>
      </c>
      <c r="E7" s="49">
        <v>0</v>
      </c>
      <c r="F7" s="49">
        <v>0</v>
      </c>
      <c r="G7" s="49">
        <f>SUM(H7:J7)</f>
        <v>2485732</v>
      </c>
      <c r="H7" s="49">
        <v>0</v>
      </c>
      <c r="I7" s="49">
        <v>0</v>
      </c>
      <c r="J7" s="49">
        <v>2485732</v>
      </c>
      <c r="K7" s="49">
        <f>SUM(L7:N7)</f>
        <v>0</v>
      </c>
      <c r="L7" s="49">
        <v>0</v>
      </c>
      <c r="M7" s="49">
        <v>0</v>
      </c>
      <c r="N7" s="49">
        <v>0</v>
      </c>
      <c r="O7" s="49">
        <f>K7/G7*100</f>
        <v>0</v>
      </c>
      <c r="P7" s="49"/>
      <c r="Q7" s="49"/>
      <c r="R7" s="49">
        <f t="shared" si="4"/>
        <v>0</v>
      </c>
      <c r="S7" s="50"/>
      <c r="T7" s="50"/>
      <c r="U7" s="50"/>
      <c r="V7" s="50"/>
      <c r="W7" s="56"/>
    </row>
    <row r="8" spans="1:23" s="1" customFormat="1" x14ac:dyDescent="0.3">
      <c r="A8" s="91"/>
      <c r="B8" s="18" t="s">
        <v>15</v>
      </c>
      <c r="C8" s="45">
        <f>SUM(D8:F8)</f>
        <v>218800</v>
      </c>
      <c r="D8" s="45">
        <v>0</v>
      </c>
      <c r="E8" s="45">
        <v>0</v>
      </c>
      <c r="F8" s="45">
        <v>218800</v>
      </c>
      <c r="G8" s="19">
        <f>SUM(H8:J8)</f>
        <v>259400</v>
      </c>
      <c r="H8" s="19">
        <v>0</v>
      </c>
      <c r="I8" s="19">
        <v>0</v>
      </c>
      <c r="J8" s="19">
        <v>259400</v>
      </c>
      <c r="K8" s="50">
        <f>SUM(L8:N8)</f>
        <v>32600</v>
      </c>
      <c r="L8" s="50">
        <v>0</v>
      </c>
      <c r="M8" s="50">
        <v>0</v>
      </c>
      <c r="N8" s="50">
        <v>32600</v>
      </c>
      <c r="O8" s="49">
        <f t="shared" si="3"/>
        <v>12.567463377023902</v>
      </c>
      <c r="P8" s="49"/>
      <c r="Q8" s="49"/>
      <c r="R8" s="49">
        <f t="shared" si="4"/>
        <v>12.567463377023902</v>
      </c>
      <c r="S8" s="50"/>
      <c r="T8" s="50"/>
      <c r="U8" s="50"/>
      <c r="V8" s="50"/>
      <c r="W8" s="56"/>
    </row>
    <row r="9" spans="1:23" s="54" customFormat="1" ht="37.5" x14ac:dyDescent="0.3">
      <c r="A9" s="55" t="s">
        <v>23</v>
      </c>
      <c r="B9" s="71"/>
      <c r="C9" s="53">
        <f t="shared" ref="C9:N9" si="9">C10+C11+C12+C13+C14+C15+C16+C17</f>
        <v>9866456</v>
      </c>
      <c r="D9" s="53">
        <f t="shared" si="9"/>
        <v>0</v>
      </c>
      <c r="E9" s="53">
        <f t="shared" si="9"/>
        <v>0</v>
      </c>
      <c r="F9" s="53">
        <f t="shared" si="9"/>
        <v>9866456</v>
      </c>
      <c r="G9" s="53">
        <f t="shared" si="9"/>
        <v>15063532</v>
      </c>
      <c r="H9" s="53">
        <f t="shared" si="9"/>
        <v>0</v>
      </c>
      <c r="I9" s="53">
        <f t="shared" si="9"/>
        <v>0</v>
      </c>
      <c r="J9" s="53">
        <f t="shared" si="9"/>
        <v>15063532</v>
      </c>
      <c r="K9" s="53">
        <f t="shared" si="9"/>
        <v>3735216.3600000003</v>
      </c>
      <c r="L9" s="53">
        <f t="shared" si="9"/>
        <v>0</v>
      </c>
      <c r="M9" s="53">
        <f t="shared" si="9"/>
        <v>0</v>
      </c>
      <c r="N9" s="53">
        <f t="shared" si="9"/>
        <v>3735216.3600000003</v>
      </c>
      <c r="O9" s="49">
        <f t="shared" si="3"/>
        <v>24.796417998116247</v>
      </c>
      <c r="P9" s="49"/>
      <c r="Q9" s="49"/>
      <c r="R9" s="49">
        <f t="shared" si="4"/>
        <v>24.796417998116247</v>
      </c>
      <c r="S9" s="50">
        <f t="shared" si="5"/>
        <v>37.857730881280979</v>
      </c>
      <c r="T9" s="50"/>
      <c r="U9" s="50"/>
      <c r="V9" s="50">
        <f t="shared" si="6"/>
        <v>37.857730881280979</v>
      </c>
      <c r="W9" s="55"/>
    </row>
    <row r="10" spans="1:23" s="1" customFormat="1" x14ac:dyDescent="0.3">
      <c r="A10" s="92" t="s">
        <v>51</v>
      </c>
      <c r="B10" s="18" t="s">
        <v>59</v>
      </c>
      <c r="C10" s="45">
        <f>SUM(D10:F10)</f>
        <v>62000</v>
      </c>
      <c r="D10" s="45">
        <v>0</v>
      </c>
      <c r="E10" s="45">
        <v>0</v>
      </c>
      <c r="F10" s="45">
        <v>62000</v>
      </c>
      <c r="G10" s="19">
        <f>SUM(H10:J10)</f>
        <v>170000</v>
      </c>
      <c r="H10" s="19">
        <v>0</v>
      </c>
      <c r="I10" s="19">
        <v>0</v>
      </c>
      <c r="J10" s="19">
        <v>170000</v>
      </c>
      <c r="K10" s="50">
        <f>L10+N10</f>
        <v>34500</v>
      </c>
      <c r="L10" s="50">
        <v>0</v>
      </c>
      <c r="M10" s="50">
        <v>0</v>
      </c>
      <c r="N10" s="50">
        <v>34500</v>
      </c>
      <c r="O10" s="49">
        <f t="shared" si="3"/>
        <v>20.294117647058822</v>
      </c>
      <c r="P10" s="49"/>
      <c r="Q10" s="49"/>
      <c r="R10" s="49">
        <f t="shared" si="4"/>
        <v>20.294117647058822</v>
      </c>
      <c r="S10" s="50">
        <f t="shared" si="5"/>
        <v>55.645161290322577</v>
      </c>
      <c r="T10" s="50"/>
      <c r="U10" s="50"/>
      <c r="V10" s="50">
        <f t="shared" si="6"/>
        <v>55.645161290322577</v>
      </c>
      <c r="W10" s="59"/>
    </row>
    <row r="11" spans="1:23" s="1" customFormat="1" x14ac:dyDescent="0.3">
      <c r="A11" s="93"/>
      <c r="B11" s="18" t="s">
        <v>15</v>
      </c>
      <c r="C11" s="45">
        <f t="shared" ref="C11:C15" si="10">SUM(D11:F11)</f>
        <v>50200</v>
      </c>
      <c r="D11" s="45">
        <v>0</v>
      </c>
      <c r="E11" s="45">
        <v>0</v>
      </c>
      <c r="F11" s="45">
        <v>50200</v>
      </c>
      <c r="G11" s="19">
        <f t="shared" ref="G11:G16" si="11">SUM(H11:J11)</f>
        <v>151300</v>
      </c>
      <c r="H11" s="19">
        <v>0</v>
      </c>
      <c r="I11" s="19">
        <v>0</v>
      </c>
      <c r="J11" s="19">
        <v>151300</v>
      </c>
      <c r="K11" s="50">
        <f>L11+N11</f>
        <v>15828.76</v>
      </c>
      <c r="L11" s="19">
        <v>0</v>
      </c>
      <c r="M11" s="19">
        <v>0</v>
      </c>
      <c r="N11" s="19">
        <v>15828.76</v>
      </c>
      <c r="O11" s="49">
        <f t="shared" si="3"/>
        <v>10.461837409120951</v>
      </c>
      <c r="P11" s="49"/>
      <c r="Q11" s="49"/>
      <c r="R11" s="49">
        <f t="shared" si="4"/>
        <v>10.461837409120951</v>
      </c>
      <c r="S11" s="50">
        <f t="shared" si="5"/>
        <v>31.531394422310761</v>
      </c>
      <c r="T11" s="50"/>
      <c r="U11" s="50"/>
      <c r="V11" s="50">
        <f t="shared" si="6"/>
        <v>31.531394422310761</v>
      </c>
      <c r="W11" s="56"/>
    </row>
    <row r="12" spans="1:23" s="1" customFormat="1" x14ac:dyDescent="0.3">
      <c r="A12" s="93"/>
      <c r="B12" s="18" t="s">
        <v>3</v>
      </c>
      <c r="C12" s="45">
        <f t="shared" si="10"/>
        <v>144015</v>
      </c>
      <c r="D12" s="45">
        <v>0</v>
      </c>
      <c r="E12" s="45">
        <v>0</v>
      </c>
      <c r="F12" s="45">
        <v>144015</v>
      </c>
      <c r="G12" s="19">
        <f>SUM(H12:J12)</f>
        <v>515800</v>
      </c>
      <c r="H12" s="19">
        <v>0</v>
      </c>
      <c r="I12" s="19">
        <v>0</v>
      </c>
      <c r="J12" s="19">
        <v>515800</v>
      </c>
      <c r="K12" s="50">
        <f>SUM(L12:N12)</f>
        <v>52628.7</v>
      </c>
      <c r="L12" s="50">
        <v>0</v>
      </c>
      <c r="M12" s="50">
        <v>0</v>
      </c>
      <c r="N12" s="50">
        <v>52628.7</v>
      </c>
      <c r="O12" s="49">
        <f t="shared" si="3"/>
        <v>10.203315238464521</v>
      </c>
      <c r="P12" s="49"/>
      <c r="Q12" s="49"/>
      <c r="R12" s="49">
        <f t="shared" si="4"/>
        <v>10.203315238464521</v>
      </c>
      <c r="S12" s="50">
        <f t="shared" si="5"/>
        <v>36.543901676908654</v>
      </c>
      <c r="T12" s="50"/>
      <c r="U12" s="50"/>
      <c r="V12" s="50">
        <f t="shared" si="6"/>
        <v>36.543901676908654</v>
      </c>
      <c r="W12" s="56"/>
    </row>
    <row r="13" spans="1:23" s="1" customFormat="1" x14ac:dyDescent="0.3">
      <c r="A13" s="93"/>
      <c r="B13" s="18" t="s">
        <v>58</v>
      </c>
      <c r="C13" s="45">
        <f>SUM(D13:F13)</f>
        <v>55300</v>
      </c>
      <c r="D13" s="45">
        <v>0</v>
      </c>
      <c r="E13" s="45">
        <v>0</v>
      </c>
      <c r="F13" s="45">
        <v>55300</v>
      </c>
      <c r="G13" s="19">
        <f>SUM(H13:J13)</f>
        <v>132900</v>
      </c>
      <c r="H13" s="19">
        <v>0</v>
      </c>
      <c r="I13" s="19">
        <v>0</v>
      </c>
      <c r="J13" s="19">
        <v>132900</v>
      </c>
      <c r="K13" s="50">
        <f>SUM(L13:N13)</f>
        <v>16000</v>
      </c>
      <c r="L13" s="50">
        <v>0</v>
      </c>
      <c r="M13" s="50">
        <v>0</v>
      </c>
      <c r="N13" s="50">
        <v>16000</v>
      </c>
      <c r="O13" s="49">
        <f t="shared" si="3"/>
        <v>12.039127163280662</v>
      </c>
      <c r="P13" s="49"/>
      <c r="Q13" s="49"/>
      <c r="R13" s="49">
        <f t="shared" si="4"/>
        <v>12.039127163280662</v>
      </c>
      <c r="S13" s="50">
        <f t="shared" si="5"/>
        <v>28.933092224231466</v>
      </c>
      <c r="T13" s="50"/>
      <c r="U13" s="50"/>
      <c r="V13" s="50">
        <f t="shared" si="6"/>
        <v>28.933092224231466</v>
      </c>
      <c r="W13" s="51"/>
    </row>
    <row r="14" spans="1:23" s="1" customFormat="1" x14ac:dyDescent="0.3">
      <c r="A14" s="93"/>
      <c r="B14" s="57" t="s">
        <v>4</v>
      </c>
      <c r="C14" s="45">
        <f t="shared" si="10"/>
        <v>8457064</v>
      </c>
      <c r="D14" s="58">
        <v>0</v>
      </c>
      <c r="E14" s="58">
        <v>0</v>
      </c>
      <c r="F14" s="58">
        <v>8457064</v>
      </c>
      <c r="G14" s="19">
        <f t="shared" si="11"/>
        <v>11520564</v>
      </c>
      <c r="H14" s="49">
        <v>0</v>
      </c>
      <c r="I14" s="49">
        <v>0</v>
      </c>
      <c r="J14" s="49">
        <v>11520564</v>
      </c>
      <c r="K14" s="50">
        <f t="shared" ref="K14" si="12">L14+N14</f>
        <v>2843994.58</v>
      </c>
      <c r="L14" s="50">
        <v>0</v>
      </c>
      <c r="M14" s="50">
        <v>0</v>
      </c>
      <c r="N14" s="50">
        <v>2843994.58</v>
      </c>
      <c r="O14" s="49">
        <f t="shared" si="3"/>
        <v>24.686244354009055</v>
      </c>
      <c r="P14" s="49"/>
      <c r="Q14" s="49"/>
      <c r="R14" s="49">
        <f t="shared" si="4"/>
        <v>24.686244354009055</v>
      </c>
      <c r="S14" s="50">
        <f t="shared" si="5"/>
        <v>33.628627854773242</v>
      </c>
      <c r="T14" s="50"/>
      <c r="U14" s="50"/>
      <c r="V14" s="50">
        <f t="shared" si="6"/>
        <v>33.628627854773242</v>
      </c>
      <c r="W14" s="56"/>
    </row>
    <row r="15" spans="1:23" s="1" customFormat="1" x14ac:dyDescent="0.3">
      <c r="A15" s="93"/>
      <c r="B15" s="18" t="s">
        <v>61</v>
      </c>
      <c r="C15" s="45">
        <f t="shared" si="10"/>
        <v>519318</v>
      </c>
      <c r="D15" s="45">
        <v>0</v>
      </c>
      <c r="E15" s="45">
        <v>0</v>
      </c>
      <c r="F15" s="45">
        <v>519318</v>
      </c>
      <c r="G15" s="19">
        <f t="shared" si="11"/>
        <v>1150168</v>
      </c>
      <c r="H15" s="19">
        <v>0</v>
      </c>
      <c r="I15" s="19">
        <v>0</v>
      </c>
      <c r="J15" s="19">
        <v>1150168</v>
      </c>
      <c r="K15" s="50">
        <f>SUM(L15:N15)</f>
        <v>408004.64</v>
      </c>
      <c r="L15" s="50">
        <v>0</v>
      </c>
      <c r="M15" s="50">
        <v>0</v>
      </c>
      <c r="N15" s="50">
        <v>408004.64</v>
      </c>
      <c r="O15" s="49">
        <f t="shared" si="3"/>
        <v>35.473482134783794</v>
      </c>
      <c r="P15" s="49"/>
      <c r="Q15" s="49"/>
      <c r="R15" s="49">
        <f t="shared" si="4"/>
        <v>35.473482134783794</v>
      </c>
      <c r="S15" s="50">
        <f t="shared" si="5"/>
        <v>78.565472408042865</v>
      </c>
      <c r="T15" s="50"/>
      <c r="U15" s="50"/>
      <c r="V15" s="50">
        <f t="shared" si="6"/>
        <v>78.565472408042865</v>
      </c>
      <c r="W15" s="56"/>
    </row>
    <row r="16" spans="1:23" s="1" customFormat="1" x14ac:dyDescent="0.3">
      <c r="A16" s="93"/>
      <c r="B16" s="18" t="s">
        <v>5</v>
      </c>
      <c r="C16" s="45">
        <f>SUM(D16:F16)</f>
        <v>556959</v>
      </c>
      <c r="D16" s="45">
        <v>0</v>
      </c>
      <c r="E16" s="45">
        <v>0</v>
      </c>
      <c r="F16" s="45">
        <v>556959</v>
      </c>
      <c r="G16" s="19">
        <f t="shared" si="11"/>
        <v>1373200</v>
      </c>
      <c r="H16" s="19">
        <v>0</v>
      </c>
      <c r="I16" s="19">
        <v>0</v>
      </c>
      <c r="J16" s="19">
        <v>1373200</v>
      </c>
      <c r="K16" s="50">
        <f>SUM(L16:N16)</f>
        <v>356499.68</v>
      </c>
      <c r="L16" s="50">
        <v>0</v>
      </c>
      <c r="M16" s="50">
        <v>0</v>
      </c>
      <c r="N16" s="50">
        <v>356499.68</v>
      </c>
      <c r="O16" s="49">
        <f t="shared" si="3"/>
        <v>25.961235071366151</v>
      </c>
      <c r="P16" s="49"/>
      <c r="Q16" s="49"/>
      <c r="R16" s="49">
        <f t="shared" si="4"/>
        <v>25.961235071366151</v>
      </c>
      <c r="S16" s="50">
        <f t="shared" si="5"/>
        <v>64.008244772056827</v>
      </c>
      <c r="T16" s="50"/>
      <c r="U16" s="50"/>
      <c r="V16" s="50">
        <f t="shared" si="6"/>
        <v>64.008244772056827</v>
      </c>
      <c r="W16" s="59"/>
    </row>
    <row r="17" spans="1:23" s="1" customFormat="1" x14ac:dyDescent="0.3">
      <c r="A17" s="94"/>
      <c r="B17" s="18" t="s">
        <v>82</v>
      </c>
      <c r="C17" s="45">
        <f>SUM(D17:F17)</f>
        <v>21600</v>
      </c>
      <c r="D17" s="45">
        <v>0</v>
      </c>
      <c r="E17" s="45">
        <v>0</v>
      </c>
      <c r="F17" s="45">
        <v>21600</v>
      </c>
      <c r="G17" s="19">
        <f>SUM(H17:J17)</f>
        <v>49600</v>
      </c>
      <c r="H17" s="19">
        <v>0</v>
      </c>
      <c r="I17" s="19">
        <v>0</v>
      </c>
      <c r="J17" s="19">
        <v>49600</v>
      </c>
      <c r="K17" s="50">
        <f>SUM(L17:N17)</f>
        <v>7760</v>
      </c>
      <c r="L17" s="50">
        <v>0</v>
      </c>
      <c r="M17" s="50">
        <v>0</v>
      </c>
      <c r="N17" s="50">
        <v>7760</v>
      </c>
      <c r="O17" s="49">
        <f t="shared" si="3"/>
        <v>15.645161290322582</v>
      </c>
      <c r="P17" s="49"/>
      <c r="Q17" s="49"/>
      <c r="R17" s="49">
        <f t="shared" si="4"/>
        <v>15.645161290322582</v>
      </c>
      <c r="S17" s="50">
        <f t="shared" si="5"/>
        <v>35.925925925925931</v>
      </c>
      <c r="T17" s="50"/>
      <c r="U17" s="50"/>
      <c r="V17" s="50">
        <f t="shared" si="6"/>
        <v>35.925925925925931</v>
      </c>
      <c r="W17" s="59"/>
    </row>
    <row r="18" spans="1:23" x14ac:dyDescent="0.3">
      <c r="T18" s="67"/>
      <c r="U18" s="67"/>
      <c r="V18" s="67"/>
    </row>
    <row r="19" spans="1:23" x14ac:dyDescent="0.3">
      <c r="T19" s="66"/>
      <c r="U19" s="66"/>
      <c r="V19" s="66"/>
    </row>
    <row r="21" spans="1:23" x14ac:dyDescent="0.3">
      <c r="A21" s="65">
        <v>1</v>
      </c>
    </row>
  </sheetData>
  <mergeCells count="11">
    <mergeCell ref="A7:A8"/>
    <mergeCell ref="A10:A17"/>
    <mergeCell ref="W2:W3"/>
    <mergeCell ref="A5:B5"/>
    <mergeCell ref="A1:V1"/>
    <mergeCell ref="S2:V2"/>
    <mergeCell ref="K2:N2"/>
    <mergeCell ref="B2:B3"/>
    <mergeCell ref="O2:R2"/>
    <mergeCell ref="G2:J2"/>
    <mergeCell ref="C2:F2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6" t="s">
        <v>43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32.25" customHeight="1" x14ac:dyDescent="0.25">
      <c r="A2" s="98" t="s">
        <v>0</v>
      </c>
      <c r="B2" s="5" t="s">
        <v>1</v>
      </c>
      <c r="C2" s="99" t="s">
        <v>20</v>
      </c>
      <c r="D2" s="100" t="s">
        <v>40</v>
      </c>
      <c r="E2" s="100"/>
      <c r="F2" s="100"/>
      <c r="G2" s="101" t="s">
        <v>48</v>
      </c>
      <c r="H2" s="101"/>
      <c r="I2" s="101"/>
      <c r="J2" s="102" t="s">
        <v>46</v>
      </c>
      <c r="K2" s="103"/>
      <c r="L2" s="104"/>
      <c r="M2" s="105" t="s">
        <v>41</v>
      </c>
      <c r="N2" s="105" t="s">
        <v>42</v>
      </c>
    </row>
    <row r="3" spans="1:14" ht="25.5" x14ac:dyDescent="0.25">
      <c r="A3" s="98"/>
      <c r="B3" s="6" t="s">
        <v>2</v>
      </c>
      <c r="C3" s="99"/>
      <c r="D3" s="7" t="s">
        <v>24</v>
      </c>
      <c r="E3" s="7" t="s">
        <v>25</v>
      </c>
      <c r="F3" s="7" t="s">
        <v>26</v>
      </c>
      <c r="G3" s="7" t="s">
        <v>24</v>
      </c>
      <c r="H3" s="7" t="s">
        <v>25</v>
      </c>
      <c r="I3" s="7" t="s">
        <v>26</v>
      </c>
      <c r="J3" s="7" t="s">
        <v>24</v>
      </c>
      <c r="K3" s="7" t="s">
        <v>25</v>
      </c>
      <c r="L3" s="7" t="s">
        <v>26</v>
      </c>
      <c r="M3" s="106"/>
      <c r="N3" s="106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5" t="s">
        <v>44</v>
      </c>
      <c r="C5" s="95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22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4" t="s">
        <v>0</v>
      </c>
      <c r="B1" s="25" t="s">
        <v>1</v>
      </c>
      <c r="C1" s="115" t="s">
        <v>20</v>
      </c>
      <c r="D1" s="116" t="s">
        <v>63</v>
      </c>
      <c r="E1" s="116"/>
      <c r="F1" s="116"/>
      <c r="G1" s="116"/>
      <c r="H1" s="116" t="s">
        <v>64</v>
      </c>
      <c r="I1" s="116"/>
      <c r="J1" s="116"/>
      <c r="K1" s="116"/>
      <c r="L1" s="117" t="s">
        <v>74</v>
      </c>
      <c r="M1" s="118"/>
      <c r="N1" s="118"/>
      <c r="O1" s="119"/>
      <c r="P1" s="111" t="s">
        <v>65</v>
      </c>
      <c r="Q1" s="111"/>
      <c r="R1" s="111"/>
      <c r="S1" s="111"/>
      <c r="T1" s="111" t="s">
        <v>66</v>
      </c>
      <c r="U1" s="112"/>
      <c r="V1" s="112"/>
      <c r="W1" s="112"/>
    </row>
    <row r="2" spans="1:23" ht="22.5" x14ac:dyDescent="0.25">
      <c r="A2" s="114"/>
      <c r="B2" s="25" t="s">
        <v>2</v>
      </c>
      <c r="C2" s="115"/>
      <c r="D2" s="26" t="s">
        <v>24</v>
      </c>
      <c r="E2" s="26" t="s">
        <v>25</v>
      </c>
      <c r="F2" s="26" t="s">
        <v>49</v>
      </c>
      <c r="G2" s="26" t="s">
        <v>26</v>
      </c>
      <c r="H2" s="26" t="s">
        <v>24</v>
      </c>
      <c r="I2" s="26" t="s">
        <v>25</v>
      </c>
      <c r="J2" s="26" t="s">
        <v>49</v>
      </c>
      <c r="K2" s="26" t="s">
        <v>26</v>
      </c>
      <c r="L2" s="26" t="s">
        <v>24</v>
      </c>
      <c r="M2" s="26" t="s">
        <v>25</v>
      </c>
      <c r="N2" s="26" t="s">
        <v>49</v>
      </c>
      <c r="O2" s="26" t="s">
        <v>26</v>
      </c>
      <c r="P2" s="26" t="s">
        <v>24</v>
      </c>
      <c r="Q2" s="26" t="s">
        <v>25</v>
      </c>
      <c r="R2" s="26" t="s">
        <v>49</v>
      </c>
      <c r="S2" s="26" t="s">
        <v>26</v>
      </c>
      <c r="T2" s="26" t="s">
        <v>24</v>
      </c>
      <c r="U2" s="27" t="s">
        <v>25</v>
      </c>
      <c r="V2" s="26" t="s">
        <v>49</v>
      </c>
      <c r="W2" s="26" t="s">
        <v>26</v>
      </c>
    </row>
    <row r="3" spans="1:23" x14ac:dyDescent="0.25">
      <c r="A3" s="23" t="s">
        <v>6</v>
      </c>
      <c r="B3" s="23" t="s">
        <v>16</v>
      </c>
      <c r="C3" s="23" t="s">
        <v>28</v>
      </c>
      <c r="D3" s="23" t="s">
        <v>30</v>
      </c>
      <c r="E3" s="23" t="s">
        <v>18</v>
      </c>
      <c r="F3" s="23" t="s">
        <v>31</v>
      </c>
      <c r="G3" s="23" t="s">
        <v>31</v>
      </c>
      <c r="H3" s="23" t="s">
        <v>39</v>
      </c>
      <c r="I3" s="23" t="s">
        <v>32</v>
      </c>
      <c r="J3" s="23" t="s">
        <v>33</v>
      </c>
      <c r="K3" s="23" t="s">
        <v>34</v>
      </c>
      <c r="L3" s="23" t="s">
        <v>35</v>
      </c>
      <c r="M3" s="23" t="s">
        <v>36</v>
      </c>
      <c r="N3" s="23" t="s">
        <v>37</v>
      </c>
      <c r="O3" s="23" t="s">
        <v>38</v>
      </c>
      <c r="P3" s="23" t="s">
        <v>19</v>
      </c>
      <c r="Q3" s="23" t="s">
        <v>32</v>
      </c>
      <c r="R3" s="23" t="s">
        <v>62</v>
      </c>
      <c r="S3" s="23" t="s">
        <v>33</v>
      </c>
      <c r="T3" s="23" t="s">
        <v>34</v>
      </c>
      <c r="U3" s="23" t="s">
        <v>67</v>
      </c>
      <c r="V3" s="23" t="s">
        <v>54</v>
      </c>
      <c r="W3" s="23" t="s">
        <v>60</v>
      </c>
    </row>
    <row r="4" spans="1:23" x14ac:dyDescent="0.25">
      <c r="A4" s="113" t="s">
        <v>27</v>
      </c>
      <c r="B4" s="113"/>
      <c r="C4" s="113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5" t="s">
        <v>11</v>
      </c>
      <c r="C5" s="95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8</v>
      </c>
      <c r="B6" s="31" t="s">
        <v>52</v>
      </c>
      <c r="C6" s="5" t="s">
        <v>59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16</v>
      </c>
      <c r="B7" s="95" t="s">
        <v>68</v>
      </c>
      <c r="C7" s="95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9</v>
      </c>
      <c r="B8" s="33" t="s">
        <v>69</v>
      </c>
      <c r="C8" s="5" t="s">
        <v>59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10</v>
      </c>
      <c r="B9" s="33" t="s">
        <v>70</v>
      </c>
      <c r="C9" s="5" t="s">
        <v>59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28</v>
      </c>
      <c r="B10" s="22" t="s">
        <v>12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71</v>
      </c>
      <c r="B11" s="33" t="s">
        <v>72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28</v>
      </c>
      <c r="B12" s="95" t="s">
        <v>13</v>
      </c>
      <c r="C12" s="95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29</v>
      </c>
      <c r="B13" s="37" t="s">
        <v>17</v>
      </c>
      <c r="C13" s="5" t="s">
        <v>59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19</v>
      </c>
      <c r="B14" s="107" t="s">
        <v>14</v>
      </c>
      <c r="C14" s="108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5" t="s">
        <v>21</v>
      </c>
      <c r="B15" s="33" t="s">
        <v>73</v>
      </c>
      <c r="C15" s="5" t="s">
        <v>59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09"/>
      <c r="B16" s="33" t="s">
        <v>55</v>
      </c>
      <c r="C16" s="5" t="s">
        <v>59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09"/>
      <c r="B17" s="33" t="s">
        <v>56</v>
      </c>
      <c r="C17" s="5" t="s">
        <v>59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0"/>
      <c r="B18" s="33" t="s">
        <v>57</v>
      </c>
      <c r="C18" s="5" t="s">
        <v>59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Чертов Вячеслав Александрович</cp:lastModifiedBy>
  <cp:lastPrinted>2021-04-13T09:07:00Z</cp:lastPrinted>
  <dcterms:created xsi:type="dcterms:W3CDTF">2012-05-22T08:33:39Z</dcterms:created>
  <dcterms:modified xsi:type="dcterms:W3CDTF">2021-06-17T11:39:55Z</dcterms:modified>
</cp:coreProperties>
</file>