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rognoz\Desktop\"/>
    </mc:Choice>
  </mc:AlternateContent>
  <bookViews>
    <workbookView xWindow="0" yWindow="0" windowWidth="28770" windowHeight="12255"/>
  </bookViews>
  <sheets>
    <sheet name="приложение 1" sheetId="1" r:id="rId1"/>
    <sheet name="приложение 2" sheetId="2" r:id="rId2"/>
  </sheets>
  <calcPr calcId="162913" refMode="R1C1"/>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8" i="1"/>
  <c r="G29" i="1"/>
  <c r="G30" i="1"/>
  <c r="G31" i="1"/>
  <c r="G32" i="1"/>
  <c r="G33" i="1"/>
  <c r="G34" i="1"/>
  <c r="G35" i="1"/>
  <c r="G36" i="1"/>
  <c r="G37" i="1"/>
  <c r="G38" i="1"/>
  <c r="G39" i="1"/>
  <c r="G40" i="1"/>
  <c r="G41" i="1"/>
  <c r="G42" i="1"/>
  <c r="G44" i="1"/>
  <c r="G7" i="1"/>
  <c r="F8" i="1"/>
  <c r="F9" i="1"/>
  <c r="F10" i="1"/>
  <c r="F11" i="1"/>
  <c r="F12" i="1"/>
  <c r="F13" i="1"/>
  <c r="F14" i="1"/>
  <c r="F15" i="1"/>
  <c r="F16" i="1"/>
  <c r="F17" i="1"/>
  <c r="F18" i="1"/>
  <c r="F19" i="1"/>
  <c r="F20" i="1"/>
  <c r="F21" i="1"/>
  <c r="F22" i="1"/>
  <c r="F23" i="1"/>
  <c r="F24" i="1"/>
  <c r="F25" i="1"/>
  <c r="F26" i="1"/>
  <c r="F28" i="1"/>
  <c r="F29" i="1"/>
  <c r="F30" i="1"/>
  <c r="F31" i="1"/>
  <c r="F32" i="1"/>
  <c r="F33" i="1"/>
  <c r="F34" i="1"/>
  <c r="F35" i="1"/>
  <c r="F36" i="1"/>
  <c r="F37" i="1"/>
  <c r="F38" i="1"/>
  <c r="F39" i="1"/>
  <c r="F40" i="1"/>
  <c r="F41" i="1"/>
  <c r="F42" i="1"/>
  <c r="F44" i="1"/>
  <c r="F7" i="1"/>
  <c r="F61" i="1" l="1"/>
  <c r="G61" i="1"/>
  <c r="D115" i="2" l="1"/>
  <c r="C115" i="2"/>
  <c r="F114" i="2"/>
  <c r="E114" i="2"/>
  <c r="F88" i="2"/>
  <c r="E88" i="2"/>
  <c r="F169" i="1" l="1"/>
  <c r="F173" i="1"/>
  <c r="G169" i="1"/>
  <c r="G173" i="1"/>
  <c r="F167" i="1"/>
  <c r="F189" i="1" l="1"/>
  <c r="G144" i="1" l="1"/>
  <c r="F144" i="1"/>
  <c r="G167" i="1" l="1"/>
  <c r="E92" i="2" l="1"/>
  <c r="F92" i="2"/>
  <c r="E29" i="2"/>
  <c r="F29" i="2"/>
  <c r="D23" i="2"/>
  <c r="E22" i="2"/>
  <c r="F22" i="2"/>
  <c r="E21" i="2"/>
  <c r="F21" i="2"/>
  <c r="C23" i="2"/>
  <c r="F11" i="2"/>
  <c r="E11" i="2"/>
  <c r="F63" i="1" l="1"/>
  <c r="G63" i="1"/>
  <c r="G185" i="1" l="1"/>
  <c r="G186" i="1"/>
  <c r="G187" i="1"/>
  <c r="G188" i="1"/>
  <c r="G190" i="1"/>
  <c r="F185" i="1"/>
  <c r="F186" i="1"/>
  <c r="F187" i="1"/>
  <c r="F188" i="1"/>
  <c r="F190" i="1"/>
  <c r="G184" i="1"/>
  <c r="F184" i="1"/>
  <c r="D129" i="2"/>
  <c r="C129" i="2"/>
  <c r="E128" i="2"/>
  <c r="F128" i="2"/>
  <c r="F127" i="2"/>
  <c r="E127" i="2"/>
  <c r="D104" i="2"/>
  <c r="C104" i="2"/>
  <c r="E103" i="2"/>
  <c r="F103" i="2"/>
  <c r="D96" i="2"/>
  <c r="D76" i="2"/>
  <c r="E75" i="2"/>
  <c r="F75" i="2"/>
  <c r="C76" i="2"/>
  <c r="F123" i="2"/>
  <c r="F93" i="2"/>
  <c r="F94" i="2"/>
  <c r="F90" i="2"/>
  <c r="E63" i="2"/>
  <c r="F63" i="2"/>
  <c r="E59" i="2"/>
  <c r="F59" i="2"/>
  <c r="E41" i="2"/>
  <c r="F40" i="2"/>
  <c r="F41" i="2"/>
  <c r="D42" i="2"/>
  <c r="C42" i="2"/>
  <c r="E33" i="2"/>
  <c r="F33" i="2"/>
  <c r="E28" i="2"/>
  <c r="F28" i="2"/>
  <c r="F26" i="2"/>
  <c r="F27" i="2"/>
  <c r="F30" i="2"/>
  <c r="F31" i="2"/>
  <c r="F32" i="2"/>
  <c r="F34" i="2"/>
  <c r="F35" i="2"/>
  <c r="F36" i="2"/>
  <c r="F15" i="2"/>
  <c r="F20" i="2"/>
  <c r="F18" i="2"/>
  <c r="E129" i="2" l="1"/>
  <c r="F129" i="2"/>
  <c r="G143" i="1"/>
  <c r="F143" i="1"/>
  <c r="G116" i="1"/>
  <c r="F116" i="1"/>
  <c r="F98" i="1"/>
  <c r="G98" i="1"/>
  <c r="G62" i="1" l="1"/>
  <c r="G56" i="1"/>
  <c r="G57" i="1"/>
  <c r="G58" i="1"/>
  <c r="G59" i="1"/>
  <c r="G60" i="1"/>
  <c r="F56" i="1"/>
  <c r="F57" i="1"/>
  <c r="F58" i="1"/>
  <c r="F59" i="1"/>
  <c r="F60" i="1"/>
  <c r="F62" i="1"/>
  <c r="F142" i="1" l="1"/>
  <c r="G142" i="1"/>
  <c r="F140" i="1" l="1"/>
  <c r="G140" i="1"/>
  <c r="G165" i="1" l="1"/>
  <c r="F165" i="1"/>
  <c r="G156" i="1"/>
  <c r="F156" i="1"/>
  <c r="G101" i="1"/>
  <c r="F101" i="1"/>
  <c r="G99" i="1"/>
  <c r="F99" i="1"/>
  <c r="G84" i="1"/>
  <c r="F84" i="1"/>
  <c r="E113" i="2" l="1"/>
  <c r="F113" i="2"/>
  <c r="F108" i="2" l="1"/>
  <c r="F109" i="2"/>
  <c r="F45" i="2"/>
  <c r="F46" i="2"/>
  <c r="F47" i="2"/>
  <c r="F39" i="2"/>
  <c r="E123" i="2"/>
  <c r="D120" i="2"/>
  <c r="E119" i="2"/>
  <c r="F119" i="2"/>
  <c r="C120" i="2"/>
  <c r="D110" i="2"/>
  <c r="E109" i="2"/>
  <c r="C110" i="2"/>
  <c r="D100" i="2"/>
  <c r="C100" i="2"/>
  <c r="E99" i="2"/>
  <c r="F99" i="2"/>
  <c r="E94" i="2"/>
  <c r="E93" i="2"/>
  <c r="E90" i="2"/>
  <c r="D84" i="2"/>
  <c r="E81" i="2"/>
  <c r="F81" i="2"/>
  <c r="E70" i="2"/>
  <c r="F70" i="2"/>
  <c r="D67" i="2"/>
  <c r="E66" i="2"/>
  <c r="F66" i="2"/>
  <c r="C67" i="2"/>
  <c r="E60" i="2"/>
  <c r="F60" i="2"/>
  <c r="F120" i="2" l="1"/>
  <c r="E120" i="2"/>
  <c r="D50" i="2"/>
  <c r="C50" i="2"/>
  <c r="E46" i="2"/>
  <c r="E47" i="2"/>
  <c r="E48" i="2"/>
  <c r="E45" i="2"/>
  <c r="E26" i="2" l="1"/>
  <c r="E27" i="2"/>
  <c r="E30" i="2"/>
  <c r="E31" i="2"/>
  <c r="E32" i="2"/>
  <c r="E25" i="2"/>
  <c r="F25" i="2"/>
  <c r="E34" i="2"/>
  <c r="E35" i="2"/>
  <c r="E36" i="2"/>
  <c r="C37" i="2"/>
  <c r="D37" i="2"/>
  <c r="E39" i="2"/>
  <c r="E40" i="2"/>
  <c r="E44" i="2"/>
  <c r="F44" i="2"/>
  <c r="E52" i="2"/>
  <c r="F52" i="2"/>
  <c r="E53" i="2"/>
  <c r="F53" i="2"/>
  <c r="C54" i="2"/>
  <c r="D54" i="2"/>
  <c r="E56" i="2"/>
  <c r="F56" i="2"/>
  <c r="E57" i="2"/>
  <c r="F57" i="2"/>
  <c r="E58" i="2"/>
  <c r="F58" i="2"/>
  <c r="E61" i="2"/>
  <c r="F61" i="2"/>
  <c r="E62" i="2"/>
  <c r="F62" i="2"/>
  <c r="E64" i="2"/>
  <c r="F64" i="2"/>
  <c r="E65" i="2"/>
  <c r="F65" i="2"/>
  <c r="E69" i="2"/>
  <c r="F69" i="2"/>
  <c r="E71" i="2"/>
  <c r="F71" i="2"/>
  <c r="E72" i="2"/>
  <c r="F72" i="2"/>
  <c r="E73" i="2"/>
  <c r="F73" i="2"/>
  <c r="E74" i="2"/>
  <c r="F74" i="2"/>
  <c r="E78" i="2"/>
  <c r="F78" i="2"/>
  <c r="E79" i="2"/>
  <c r="F79" i="2"/>
  <c r="E80" i="2"/>
  <c r="F80" i="2"/>
  <c r="E82" i="2"/>
  <c r="F82" i="2"/>
  <c r="E83" i="2"/>
  <c r="F83" i="2"/>
  <c r="C84" i="2"/>
  <c r="E86" i="2"/>
  <c r="F86" i="2"/>
  <c r="E87" i="2"/>
  <c r="F87" i="2"/>
  <c r="E89" i="2"/>
  <c r="F89" i="2"/>
  <c r="E91" i="2"/>
  <c r="F91" i="2"/>
  <c r="E95" i="2"/>
  <c r="F95" i="2"/>
  <c r="C96" i="2"/>
  <c r="E98" i="2"/>
  <c r="F98" i="2"/>
  <c r="E102" i="2"/>
  <c r="F102" i="2"/>
  <c r="E20" i="2"/>
  <c r="E19" i="2"/>
  <c r="F19" i="2"/>
  <c r="F100" i="2" l="1"/>
  <c r="E96" i="2"/>
  <c r="F84" i="2"/>
  <c r="E76" i="2"/>
  <c r="E42" i="2"/>
  <c r="F67" i="2"/>
  <c r="F54" i="2"/>
  <c r="E104" i="2"/>
  <c r="E50" i="2"/>
  <c r="F76" i="2"/>
  <c r="E67" i="2"/>
  <c r="E54" i="2"/>
  <c r="F50" i="2"/>
  <c r="F104" i="2"/>
  <c r="E100" i="2"/>
  <c r="F96" i="2"/>
  <c r="E84" i="2"/>
  <c r="F42" i="2"/>
  <c r="E37" i="2"/>
  <c r="F37" i="2"/>
  <c r="G53" i="1"/>
  <c r="G55" i="1"/>
  <c r="G181" i="1" l="1"/>
  <c r="F181" i="1"/>
  <c r="F180" i="1"/>
  <c r="G180" i="1"/>
  <c r="G174" i="1"/>
  <c r="G175" i="1"/>
  <c r="G176" i="1"/>
  <c r="G177" i="1"/>
  <c r="F174" i="1"/>
  <c r="F175" i="1"/>
  <c r="F176" i="1"/>
  <c r="F177" i="1"/>
  <c r="F155" i="1"/>
  <c r="G155" i="1"/>
  <c r="F107" i="1" l="1"/>
  <c r="G111" i="1"/>
  <c r="G110" i="1"/>
  <c r="G109" i="1"/>
  <c r="G108" i="1"/>
  <c r="G107" i="1"/>
  <c r="G106" i="1"/>
  <c r="G105" i="1"/>
  <c r="G104" i="1"/>
  <c r="G103" i="1"/>
  <c r="F110" i="1"/>
  <c r="G82" i="1"/>
  <c r="F82" i="1"/>
  <c r="G81" i="1"/>
  <c r="F81" i="1"/>
  <c r="G80" i="1"/>
  <c r="F80" i="1"/>
  <c r="G78" i="1"/>
  <c r="G77" i="1"/>
  <c r="F78" i="1"/>
  <c r="F77" i="1"/>
  <c r="G75" i="1"/>
  <c r="F75" i="1"/>
  <c r="G74" i="1"/>
  <c r="F74" i="1"/>
  <c r="G73" i="1"/>
  <c r="F73" i="1"/>
  <c r="G72" i="1"/>
  <c r="F72" i="1"/>
  <c r="G71" i="1"/>
  <c r="F71" i="1"/>
  <c r="G70" i="1"/>
  <c r="F70" i="1"/>
  <c r="F55" i="1"/>
  <c r="F54" i="1"/>
  <c r="G54" i="1"/>
  <c r="F53" i="1"/>
  <c r="F52" i="1"/>
  <c r="G52" i="1"/>
  <c r="F51" i="1"/>
  <c r="G51" i="1"/>
  <c r="F50" i="1"/>
  <c r="G50" i="1"/>
  <c r="F46" i="1" l="1"/>
  <c r="D125" i="2" l="1"/>
  <c r="D130" i="2" l="1"/>
  <c r="G163" i="1"/>
  <c r="G164" i="1"/>
  <c r="F163" i="1"/>
  <c r="F164" i="1"/>
  <c r="F111" i="1" l="1"/>
  <c r="F162" i="1" l="1"/>
  <c r="G162" i="1" l="1"/>
  <c r="E18" i="2" l="1"/>
  <c r="F109" i="1" l="1"/>
  <c r="G182" i="1" l="1"/>
  <c r="F182" i="1"/>
  <c r="G179" i="1"/>
  <c r="F179" i="1"/>
  <c r="G125" i="1"/>
  <c r="G126" i="1"/>
  <c r="G127" i="1"/>
  <c r="G128" i="1"/>
  <c r="G129" i="1"/>
  <c r="G130" i="1"/>
  <c r="G131" i="1"/>
  <c r="G132" i="1"/>
  <c r="G133" i="1"/>
  <c r="G134" i="1"/>
  <c r="G135" i="1"/>
  <c r="G136" i="1"/>
  <c r="G137" i="1"/>
  <c r="G138" i="1"/>
  <c r="G139" i="1"/>
  <c r="F125" i="1"/>
  <c r="F126" i="1"/>
  <c r="F127" i="1"/>
  <c r="F128" i="1"/>
  <c r="F129" i="1"/>
  <c r="F130" i="1"/>
  <c r="F131" i="1"/>
  <c r="F132" i="1"/>
  <c r="F133" i="1"/>
  <c r="F134" i="1"/>
  <c r="F135" i="1"/>
  <c r="F136" i="1"/>
  <c r="F137" i="1"/>
  <c r="F138" i="1"/>
  <c r="F139" i="1"/>
  <c r="F108" i="1"/>
  <c r="G100" i="1"/>
  <c r="F100" i="1"/>
  <c r="F124" i="2"/>
  <c r="F122" i="2"/>
  <c r="E124" i="2"/>
  <c r="E122" i="2"/>
  <c r="C125" i="2"/>
  <c r="E125" i="2" l="1"/>
  <c r="F125" i="2"/>
  <c r="C130" i="2"/>
  <c r="F10" i="2"/>
  <c r="F12" i="2"/>
  <c r="F13" i="2"/>
  <c r="F14" i="2"/>
  <c r="F16" i="2"/>
  <c r="F17" i="2"/>
  <c r="E130" i="2" l="1"/>
  <c r="F130" i="2"/>
  <c r="G172" i="1"/>
  <c r="F172" i="1"/>
  <c r="G159" i="1"/>
  <c r="G160" i="1"/>
  <c r="G161" i="1"/>
  <c r="F159" i="1"/>
  <c r="F160" i="1"/>
  <c r="F161" i="1"/>
  <c r="F147" i="1"/>
  <c r="G119" i="1"/>
  <c r="G120" i="1"/>
  <c r="G121" i="1"/>
  <c r="G122" i="1"/>
  <c r="G123" i="1"/>
  <c r="G124" i="1"/>
  <c r="F119" i="1"/>
  <c r="F120" i="1"/>
  <c r="F121" i="1"/>
  <c r="F122" i="1"/>
  <c r="F123" i="1"/>
  <c r="F124" i="1"/>
  <c r="G114" i="1"/>
  <c r="G115" i="1"/>
  <c r="F114" i="1"/>
  <c r="F115" i="1"/>
  <c r="F104" i="1"/>
  <c r="F105" i="1"/>
  <c r="F106" i="1"/>
  <c r="G83" i="1"/>
  <c r="G85" i="1"/>
  <c r="G86" i="1"/>
  <c r="G87" i="1"/>
  <c r="G88" i="1"/>
  <c r="G89" i="1"/>
  <c r="G90" i="1"/>
  <c r="G91" i="1"/>
  <c r="G92" i="1"/>
  <c r="G93" i="1"/>
  <c r="G94" i="1"/>
  <c r="G95" i="1"/>
  <c r="G96" i="1"/>
  <c r="G97" i="1"/>
  <c r="F83" i="1"/>
  <c r="F85" i="1"/>
  <c r="F86" i="1"/>
  <c r="F87" i="1"/>
  <c r="F88" i="1"/>
  <c r="F89" i="1"/>
  <c r="F90" i="1"/>
  <c r="F91" i="1"/>
  <c r="F92" i="1"/>
  <c r="F93" i="1"/>
  <c r="F94" i="1"/>
  <c r="F95" i="1"/>
  <c r="F96" i="1"/>
  <c r="F97" i="1"/>
  <c r="G66" i="1"/>
  <c r="G67" i="1"/>
  <c r="G68" i="1"/>
  <c r="F66" i="1"/>
  <c r="F67" i="1"/>
  <c r="F68" i="1"/>
  <c r="G47" i="1"/>
  <c r="G48" i="1"/>
  <c r="G49" i="1"/>
  <c r="F47" i="1"/>
  <c r="F48" i="1"/>
  <c r="F49" i="1"/>
  <c r="G46" i="1" l="1"/>
  <c r="G147" i="1" l="1"/>
  <c r="F9" i="2" l="1"/>
  <c r="E17" i="2" l="1"/>
  <c r="E16" i="2"/>
  <c r="E15" i="2"/>
  <c r="E14" i="2"/>
  <c r="E13" i="2"/>
  <c r="E12" i="2"/>
  <c r="E10" i="2"/>
  <c r="E9" i="2"/>
  <c r="E23" i="2" l="1"/>
  <c r="F23" i="2"/>
  <c r="F107" i="2"/>
  <c r="E117" i="2"/>
  <c r="E118" i="2"/>
  <c r="F118" i="2" l="1"/>
  <c r="F117" i="2"/>
  <c r="G158" i="1"/>
  <c r="F158" i="1"/>
  <c r="G150" i="1"/>
  <c r="G151" i="1"/>
  <c r="G152" i="1"/>
  <c r="G153" i="1"/>
  <c r="G154" i="1"/>
  <c r="G149" i="1"/>
  <c r="F150" i="1"/>
  <c r="F151" i="1"/>
  <c r="F152" i="1"/>
  <c r="F153" i="1"/>
  <c r="F154" i="1"/>
  <c r="F149" i="1"/>
  <c r="G118" i="1" l="1"/>
  <c r="F118" i="1"/>
  <c r="F103" i="1"/>
  <c r="F110" i="2" l="1"/>
  <c r="F115" i="2"/>
  <c r="E110" i="2"/>
  <c r="E115" i="2"/>
  <c r="F106" i="2"/>
  <c r="E107" i="2"/>
  <c r="E108" i="2"/>
  <c r="E106" i="2"/>
  <c r="G146" i="1" l="1"/>
  <c r="F146" i="1"/>
  <c r="G113" i="1"/>
  <c r="F113" i="1"/>
  <c r="G65" i="1"/>
  <c r="F65" i="1"/>
  <c r="F112" i="2" l="1"/>
  <c r="E112" i="2"/>
</calcChain>
</file>

<file path=xl/sharedStrings.xml><?xml version="1.0" encoding="utf-8"?>
<sst xmlns="http://schemas.openxmlformats.org/spreadsheetml/2006/main" count="536" uniqueCount="345">
  <si>
    <t>№ п/п</t>
  </si>
  <si>
    <t>плановое значение</t>
  </si>
  <si>
    <t>фактическое значение</t>
  </si>
  <si>
    <t>Отклонение</t>
  </si>
  <si>
    <t xml:space="preserve">абсолютное
значение (+/-)
</t>
  </si>
  <si>
    <t>относительное значение (%)</t>
  </si>
  <si>
    <t xml:space="preserve">
Единица 
измерения
</t>
  </si>
  <si>
    <t>абсолютное
значение (+/-)</t>
  </si>
  <si>
    <t>плановое    значение</t>
  </si>
  <si>
    <t>Наименование   
мероприятий</t>
  </si>
  <si>
    <t>Объем финансирования, тыс.рублей</t>
  </si>
  <si>
    <t>да/нет</t>
  </si>
  <si>
    <t>да</t>
  </si>
  <si>
    <t>%</t>
  </si>
  <si>
    <t>7.</t>
  </si>
  <si>
    <t>Количество отремонтированных жилых помещений муниципального жилищного фонда в год</t>
  </si>
  <si>
    <t>Ликвидация несанкционированных свалок</t>
  </si>
  <si>
    <t>Уровень удовлетворенности населения муниципального образования качеством предоставления муниципальных услуг</t>
  </si>
  <si>
    <t>Итого по программе:</t>
  </si>
  <si>
    <t>км</t>
  </si>
  <si>
    <t>таблица № 2</t>
  </si>
  <si>
    <t xml:space="preserve">                                               таблица № 1 </t>
  </si>
  <si>
    <t>Площадь земель общего пользования, подлежащая содержанию</t>
  </si>
  <si>
    <t>Площадь жилых помещений, размер платы за которые установлен ниже, чем договором управления</t>
  </si>
  <si>
    <t>Количество снесённых многоквартирных домов за счет средств бюджета</t>
  </si>
  <si>
    <t>чел</t>
  </si>
  <si>
    <t>ед</t>
  </si>
  <si>
    <t>шт</t>
  </si>
  <si>
    <t>Количество высаженных деревьев и кустарников</t>
  </si>
  <si>
    <t>тыс.м2</t>
  </si>
  <si>
    <t>Площадь внутриквартальных проездов, тротуаров, подлежащая содержанию в зимний период</t>
  </si>
  <si>
    <t>мин</t>
  </si>
  <si>
    <t>Количество отловленных безнадзорных животных</t>
  </si>
  <si>
    <t>тыс.чел</t>
  </si>
  <si>
    <t>Количество предоставляемых помещений, находящихся в муниципальной собственности, в пользование социально ориентированным некоммерческим организациям</t>
  </si>
  <si>
    <t>Количество консультаций, предоставленных некоммерческим организациям по ведению уставной деятельности</t>
  </si>
  <si>
    <t>Предоставление субсидий организациям коммунального комплекса, предоставляющим коммунальные услуги населению</t>
  </si>
  <si>
    <t>Поддержка технического состояния жилищного фонда</t>
  </si>
  <si>
    <t>Улучшение санитарного состояния городских территорий</t>
  </si>
  <si>
    <t>Благоустройство и озеленение города</t>
  </si>
  <si>
    <t>Организационное обеспечение функционирования отрасли</t>
  </si>
  <si>
    <t>Осуществление полномочий в области градостроительной деятельности</t>
  </si>
  <si>
    <t>Улучшение жилищных условий отдельных категорий граждан</t>
  </si>
  <si>
    <t>Создание условий для деятельности народных дружин</t>
  </si>
  <si>
    <t>Всего по программам:</t>
  </si>
  <si>
    <t xml:space="preserve">Результат реализации 
программы
</t>
  </si>
  <si>
    <t>Общая распространённость наркомании на 100 тыс. человек</t>
  </si>
  <si>
    <t>Организация и проведение Исполнителями мероприятий по обеспечению первичных мер пожарной безопасности (ежегодно)</t>
  </si>
  <si>
    <t>т</t>
  </si>
  <si>
    <t>кг</t>
  </si>
  <si>
    <t>Уровень информированности населения города о деятельности органов местного самоуправления города Нефтеюганска, % от общей численности населения города</t>
  </si>
  <si>
    <t>Доля населения, выражающего удовлетворенность информационной открытостью органов местного самоуправления города Нефтеюганска, % от общей численности населения города</t>
  </si>
  <si>
    <t>выпуск</t>
  </si>
  <si>
    <t>Объем пассажирских перевозок автомобильным транспортом в границах города</t>
  </si>
  <si>
    <t>Протяженность сети автомобильных дорог общего пользования местного значения</t>
  </si>
  <si>
    <t>Доля населения, систематически занимающегося физической культурой и спортом, в общей численности населения</t>
  </si>
  <si>
    <t>Уровень обеспеченности населения спортивными сооружениями исходя из единовременной пропускной способности объектов спорта</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</si>
  <si>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</si>
  <si>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Доля граждан, выполнивших нормативы Всероссийского физкультурно-спортивного комплекса «Готов к труду и обороне» (ГТО), в общей численности населения, принявшего участие в сдаче нормативов Всероссийского физкультурно-спортивного комплекса «Готов к труду и обороне» (ГТО)</t>
  </si>
  <si>
    <t>из них учащихся и студентов</t>
  </si>
  <si>
    <t>Развитие сферы культуры и туризма в городе Нефтеюганске на 2014-2020 годы</t>
  </si>
  <si>
    <t>помещений</t>
  </si>
  <si>
    <t xml:space="preserve">Наименование  целевых  показателей
</t>
  </si>
  <si>
    <t>Количество услуг в сфере культуры, переданных на исполнение негосударственным (немуниципальным) организациям, в том числе социально ориентированным некоммерческим организациям</t>
  </si>
  <si>
    <t>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</si>
  <si>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Общая протяженность автомобильных дорог общего пользования местного значения, не соответствующих нормативным требованиям к транспортно-эксплуатационным показателям на 31 декабря отчетного года</t>
  </si>
  <si>
    <t>Доля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общей протяженности автомобильных дорог общего пользования местного значения</t>
  </si>
  <si>
    <t>Устройство асфальтобетонного покрытия проездов (в т.ч. ремонт)</t>
  </si>
  <si>
    <t>3</t>
  </si>
  <si>
    <t>7</t>
  </si>
  <si>
    <t>Обеспеченность населения торговой площадью, кв.м на 1000 жителей</t>
  </si>
  <si>
    <t xml:space="preserve">Обеспеченность населения посадочными местами в организациях общественного питания в общедоступной сети, единиц на 1000 жителей </t>
  </si>
  <si>
    <t>Количество предприятий оптового звена, единиц</t>
  </si>
  <si>
    <t>Число субъектов малого и среднего предпринимательства на 10 тыс. населения, единиц</t>
  </si>
  <si>
    <t>Социально-экономическое развитие города Нефтеюганска</t>
  </si>
  <si>
    <t>м³</t>
  </si>
  <si>
    <t>Развитие жилищно-коммунального комплекса и повышение энергетической эффективности в городе Нефтеюганске</t>
  </si>
  <si>
    <t>м²</t>
  </si>
  <si>
    <t>тыс. м²</t>
  </si>
  <si>
    <t>Санитарная очистка береговой линии от мусора в границах города</t>
  </si>
  <si>
    <t>Площадь проведенной дезинфекции, дератизации</t>
  </si>
  <si>
    <t>Количество установленных спортивных площадок</t>
  </si>
  <si>
    <t>Количество установленных детских игровых площадок</t>
  </si>
  <si>
    <t>Устройство покрытия пешеходных дорожек, тротуаров (в т.ч., ремонт)</t>
  </si>
  <si>
    <t>Количество отремонтированных спортивных площадок</t>
  </si>
  <si>
    <t>Количество отремонтированных детских игровых площадок</t>
  </si>
  <si>
    <t>Количество отремонтированных многоквартирных домов при возникновении неотложной необходимости</t>
  </si>
  <si>
    <t>Доля замены ветхих инженерных сетей теплоснабжения, водоснабжения, водоотведения от общей протяженности ветхих инженерных сетей теплоснабжения, водоснабжения, водоотведения</t>
  </si>
  <si>
    <t>Развитие жилищной сферы города Нефтеюганска</t>
  </si>
  <si>
    <t xml:space="preserve">Уменьшение объектов незавершенного жилищного строительства </t>
  </si>
  <si>
    <t>Общий объема ввода жилья</t>
  </si>
  <si>
    <t>2</t>
  </si>
  <si>
    <t>5</t>
  </si>
  <si>
    <t>6</t>
  </si>
  <si>
    <t>8</t>
  </si>
  <si>
    <t>7.1</t>
  </si>
  <si>
    <t>10</t>
  </si>
  <si>
    <t>11</t>
  </si>
  <si>
    <t>Доля утвержденных документов территориального планирования и градостроительного зонирования от общей потребности</t>
  </si>
  <si>
    <t>семей</t>
  </si>
  <si>
    <t>Доля муниципальных услуг в электронном виде в общем количестве предоставленных услуг по выдаче разрешения на строительство</t>
  </si>
  <si>
    <t>Количество молодых семей, получивших меры поддержки для улучшения жилищных условий</t>
  </si>
  <si>
    <t>квартир</t>
  </si>
  <si>
    <t>Приобретение жилья в целях реализации полномочий в области жилищных отношений</t>
  </si>
  <si>
    <t xml:space="preserve">Количество ветеранов боевых действий, инвалидов и семей, имеющих детей-инвалидов, вставших на учет в качестве нуждающихся в жилых помещениях до 1 января 2005 года, получивших меры государственной поддержки для улучшения жилищных условий </t>
  </si>
  <si>
    <t>Доля населения, получившего жилые помещения и улучшившего жилищные условия в отчетном году, в общей численности населения, состоящего на учете в качестве нуждающегося в жилых помещениях</t>
  </si>
  <si>
    <t>Уровень преступности (число зарегистрированных преступлений на 100 тыс. человек населения)</t>
  </si>
  <si>
    <t>Доля административных правонарушений, посягающих на общественный порядок и общественную безопасность, выявленных с участием народных дружинников (глава 20 КоАП РФ), в общем количестве таких правонарушений</t>
  </si>
  <si>
    <t>Укрепление межнационального и межконфессионального согласия, профилактика экстремизма в городе Нефтеюганске</t>
  </si>
  <si>
    <t>Количество молодых людей в возрасте от 14 до 30 лет, участвующих в проектах и программах по укреплению межнационального и межконфессионального согласия, поддержке и развитию языков и культуры народов Российской Федерации, проживающих на территории муниципального образования, обеспечению социальной и культурной адаптации мигрантов и профилактике экстремизма, (% от общего числа молодежи проживающей на территории муниципального образования).</t>
  </si>
  <si>
    <t>Доля граждан, положительно оценивающих состояние межнациональных отношений в муниципальном образовании (определяется по информации, представленной Департаментом общественных и внешних связей Ханты – Мансийского автономного округа-Югры, на основании результатов социологического исследования «О состоянии межнациональных и межконфессиональных отношений в Ханты-Мансийском автономном округе – Югре)</t>
  </si>
  <si>
    <t>Количество участников мероприятий, направленных на укрепление общероссийского гражданского единства</t>
  </si>
  <si>
    <t>Численность участников мероприятий, направленных на этнокультурное развитие народов России, проживающих в муниципальном образовании</t>
  </si>
  <si>
    <t>Количество публикаций в муниципальных СМИ, направленных на формирование этнокультурной компетентности граждан и пропаганду ценностей добрососедства и взаимоуважения</t>
  </si>
  <si>
    <t>Количество участников мероприятий, проводимых при участии российского казачества, направленных на сохранение и развитие самобытной казачьей культуры, и воспитание подрастающего поколения в духе патриотизма</t>
  </si>
  <si>
    <t>Защита населения и территории от чрезвычайных ситуаций, обеспечение первичных мер пожарной безопасности в городе Нефтеюганске</t>
  </si>
  <si>
    <t>Организация и проведение Исполнителями мероприятий по гражданской обороне, защите населения и территорий города Нефтеюганска от чрезвычайных ситуаций (ежегодно)</t>
  </si>
  <si>
    <t>Развитие образования и молодёжной политики</t>
  </si>
  <si>
    <t>Численность обучающихся, вовлеченных в деятельность общественных объединений, в т.ч. волонтерских и добровольческих, человек, накопительным итогом</t>
  </si>
  <si>
    <t>Доля детей в возрасте от 3 до 7 лет, получающих дошкольное образование в текущем году в общей численности детей в возрасте от 3 до 7 лет, находящихся в очереди на получение в текущем году дошкольного образования</t>
  </si>
  <si>
    <t>Доля выпускников, получивших по итогам единого государственного экзамена по математике не менее 70 баллов, от общего количества участников единого государственного экзамена по математике</t>
  </si>
  <si>
    <t>Доля выпускников, получивших по итогам единого государственного экзамена по русскому языку не менее 70 баллов, от общего количества участников единого государственного экзамена по русскому языку</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</si>
  <si>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</si>
  <si>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Доля детей в возрасте от 5 до 18 лет, охваченных дополнительным образованием</t>
  </si>
  <si>
    <t>Доля детей в возрасте от 5 до 18 лет, получающих услуги по реализации дополнительных общеобразовательных программам на основе системы персонифицированного финансирования, от общего количества детей, получающих услуги дополнительного образования</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</si>
  <si>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t>
  </si>
  <si>
    <t>Численность молодых людей в возрасте  от 14 до 30 лет, вовлечённых в реализуемые проекты и программы в сфере поддержки талантливой молодёжи</t>
  </si>
  <si>
    <t>Численность населения, работающего в качестве волонтеров</t>
  </si>
  <si>
    <t>Доля средств местного бюджета, предоставленных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местного бюджета, предусмотренного на предоставление услуг (работ) в сфере образования и молодёжной политики</t>
  </si>
  <si>
    <t>Доля негосударственных, в том числе некоммерческих, организаций, предоставляющих услуги в сфере образования и молодёжной политики, в общем числе организаций, предоставляющих услуги в сфере образования и молодёжной политики</t>
  </si>
  <si>
    <t>Доля учителей русского языка и литературы, прошедших повышение квалификации по направлению "русский язык и литература", от общего числа учителей русского языка и литературы</t>
  </si>
  <si>
    <t>Доля общеобразовательных организаций, в которых осуществляется деятельность по гражданско-патриотическому воспитанию, в общем количестве общеобразовательных организаций</t>
  </si>
  <si>
    <t>Доля общеобразовательных организаций, в которых осуществляется деятельность по формированию у подрастающего поколения культуры толерантности, социальной компетентности в сфере этнического и межконфессионального  взаимодействия, в общем количестве общеобразовательных организаций</t>
  </si>
  <si>
    <t>Сокращение количества дорожно-транспортных происшествий с участием несовершеннолетних</t>
  </si>
  <si>
    <t>Развитие физической культуры и спорта в городе Нефтеюганске</t>
  </si>
  <si>
    <t>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t>
  </si>
  <si>
    <t>Доля детей и молодежи, систематически занимающихся физической культурой и спортом, в общей численности детей и молодежи</t>
  </si>
  <si>
    <t>Доля граждан старшего возраста, систематически занимающихся физической культурой и спортом в общей численности граждан старшего возраста</t>
  </si>
  <si>
    <t>Доля граждан среднего возраста, систематически занимающихся физической культурой и спортом, в общей численности граждан среднего возраста</t>
  </si>
  <si>
    <t>Развитие культуры и туризма в городе Нефтеюганске</t>
  </si>
  <si>
    <t>Увеличение числа граждан, принимающих участие в культурной деятельности (% к базовому значению 406 133 чел.)</t>
  </si>
  <si>
    <t>Количество организованных мероприятий (выставок, конференций, совещаний, ознакомительных поездок и др.) и участие в выездных мероприятиях, направленных на продвижение туристского потенциала города Нефтеюганска</t>
  </si>
  <si>
    <t>м2</t>
  </si>
  <si>
    <t>Доступная среда в городе Нефтеюганске</t>
  </si>
  <si>
    <t>Доля доступных объектов социальной сферы, находящихся в муниципальной собственности, от общего объёма приоритетных объектов, доступных для инвалидов</t>
  </si>
  <si>
    <t>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t>
  </si>
  <si>
    <t>Количество социально значимых проектов социально ориентированных некоммерческих организаций, получивших финансовую поддержку в форме субсидий</t>
  </si>
  <si>
    <t>Количество субсидий социально ориентированным некоммерческим организациям, не являющимся муниципальными учреждениями, осуществляющим на основании лицензии образовательную деятельность в качестве основного вида деятельности</t>
  </si>
  <si>
    <t>Количество размещенного информационного материала в СМИ о деятельности и проектах социально ориентированных некоммерческих организаций</t>
  </si>
  <si>
    <t>Количество мероприятий проведенных с участием социально ориентированных некоммерческих организаций</t>
  </si>
  <si>
    <t>Количество граждан, принимающих участие в деятельности социально ориентированных некоммерческих организаций</t>
  </si>
  <si>
    <t>Развитие транспортной системы в городе Нефтеюганске</t>
  </si>
  <si>
    <t>Снижение количества погибших в результате дорожно-транспортных происшествий</t>
  </si>
  <si>
    <t>Снижение количества дорожно-транспортных происшествий с пострадавшими</t>
  </si>
  <si>
    <t>Управление муниципальными финансами города Нефтеюганска</t>
  </si>
  <si>
    <t>Доля главных распорядителей бюджетных средств города, имеющих оценку качества финансового менеджмента более 85 баллов</t>
  </si>
  <si>
    <t>Не превышение предельного объёма муниципального долга да/нет</t>
  </si>
  <si>
    <t>Отношение годовой суммы платежей на погашение и обслуживание муниципального долга к доходам бюджета</t>
  </si>
  <si>
    <t>˂=15</t>
  </si>
  <si>
    <t>Управление муниципальным имуществом города Нефтеюганска</t>
  </si>
  <si>
    <t>Доля объектов муниципального имущества города Нефтеюганска, для которых определена целевая функция, в том числе:</t>
  </si>
  <si>
    <t>1.1</t>
  </si>
  <si>
    <t>1.2</t>
  </si>
  <si>
    <t>муниципальные унитарные предприятия</t>
  </si>
  <si>
    <t>хозяйственные общества, акции (доли) которых находятся в собственности муниципального образования город Нефтеюганск (компании с муниципальным участием)</t>
  </si>
  <si>
    <t>4</t>
  </si>
  <si>
    <t>Доля отремонтированных объектов недвижимого имущества, переданного на праве оперативного управления администрации города Нефтеюганска, органам администрации города Нефтеюганска, к объектам, переданным на праве оперативного управления администрации города Нефтеюганска, органам администрации города Нефтеюганска, требующих проведения капитального ремонта, реконструкции</t>
  </si>
  <si>
    <t>Доля объектов недвижимого имущества, на которое зарегистрировано право оперативного управления в общем количестве объектов, по которым принято решение о передаче в оперативное управление</t>
  </si>
  <si>
    <t>Доля объектов недвижимого имущества, на которые зарегистрировано право собственности  муниципального образования в общем объеме объектов, подлежащих государственной регистрации за исключением земельных участков</t>
  </si>
  <si>
    <t>Доля неиспользуемого недвижимого имущества в общем количестве недвижимого имущества муниципального образования, за исключением жилых помещений</t>
  </si>
  <si>
    <t>Дополнительные меры социальной поддержки отдельных категорий граждан города Нефтеюганска</t>
  </si>
  <si>
    <t>Доля граждан, обеспеченных мерами социальной поддержки, от численности граждан, имеющих право на их получение и обратившихся за их получением</t>
  </si>
  <si>
    <t>Доля обеспеченных жилыми помещениями детей, оставшихся без попечения родителей, и лиц из числа детей, оставшихся без попечения родителей, состоявших на учете на получение жилого помещения, включая лиц в возрасте от 23 лет и старше, за отчетный год, в общей численности детей, оставшихся без попечения родителей, и лиц из их числа, состоящих на учете на получение жилого помещения, включая лиц в возрасте от 23 лет и старше</t>
  </si>
  <si>
    <t>Численность детей-сирот и детей, оставшихся без попечения родителей, лиц из их числа, право на обеспечение жилыми помещениями у которых возникло и не реализовано, по состоянию на конец соответствующего года</t>
  </si>
  <si>
    <t>Численность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t>
  </si>
  <si>
    <t xml:space="preserve"> Развитие жилищно-коммунального комплекса и повышение энергетической эффективности в городе Нефтеюганске</t>
  </si>
  <si>
    <t>Реконструкция, расширение, модернизация, строительство коммунальных объектов, в том числе объектов питьевого водоснабжения</t>
  </si>
  <si>
    <t>Снос непригодных для проживания многоквартирных домов</t>
  </si>
  <si>
    <t>Реализация энергосберегающих мероприятий в муниципальном секторе</t>
  </si>
  <si>
    <t>Реализация энергосберегающих мероприятий в системах наружного освещения и коммунальной инфраструктуры</t>
  </si>
  <si>
    <t>Федеральный проект "Формирование комфортной городской среды"</t>
  </si>
  <si>
    <t>Реализация полномочий в сфере жилищно-коммунального комплекса</t>
  </si>
  <si>
    <t>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</si>
  <si>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</si>
  <si>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Приобретение жилья, в целях реализации полномочий в области жилищных отношений, установленных законодательством Российской Федерации</t>
  </si>
  <si>
    <t>Ликвидация и расселение приспособленных для проживания строений</t>
  </si>
  <si>
    <t>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</si>
  <si>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</si>
  <si>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</si>
  <si>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</si>
  <si>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направлений в молодежной среде (посредством анкетирования)</t>
  </si>
  <si>
    <t>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</si>
  <si>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</si>
  <si>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</si>
  <si>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</si>
  <si>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Снижение рисков и смягчение последствий чрезвычайных ситуаций природного и техногенного характера на территории города</t>
  </si>
  <si>
    <t>Мероприятия по повышению уровня пожарной безопасности муниципальных учреждений города</t>
  </si>
  <si>
    <t>Развитие образования и молодёжной политики в городе Нефтеюганске</t>
  </si>
  <si>
    <t>Обеспечение предоставления дошкольного, общего, дополнительного образования</t>
  </si>
  <si>
    <t>Развитие материально-технической базы образовательных организаций</t>
  </si>
  <si>
    <t>Обеспечение персонифицированного финансирования дополнительного образования</t>
  </si>
  <si>
    <t>Обеспечение отдыха и оздоровления детей в каникулярное время</t>
  </si>
  <si>
    <t>Обеспечение реализации молодёжной политики</t>
  </si>
  <si>
    <t>Обеспечение выполнения функции управления и контроля в сфере образования и молодежной политики</t>
  </si>
  <si>
    <t>Обеспечение функционирования казённого учреждения</t>
  </si>
  <si>
    <t>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</si>
  <si>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Подготовка спортивного резерва и спорта высших достижений</t>
  </si>
  <si>
    <t>Укрепление материально-технической базы учреждений сферы физической культуры и спорта</t>
  </si>
  <si>
    <t>Совершенствование инфраструктуры спорта в городе Нефтеюганске</t>
  </si>
  <si>
    <t>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</si>
  <si>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Развитие дополнительного образования в сфере культуры</t>
  </si>
  <si>
    <t>Организация культурно-массовых мероприятий, организация отдыха и оздоровления детей</t>
  </si>
  <si>
    <t>Обеспечение деятельности комитета культуры и туризма</t>
  </si>
  <si>
    <t>Усиление социальной направленности культурной политики</t>
  </si>
  <si>
    <t>Обеспечение исполнения муниципальных функций администрации</t>
  </si>
  <si>
    <t>Повышение качества оказания муниципальных услуг, выполнение других обязательств муниципального образования</t>
  </si>
  <si>
    <t>Реализация переданных государственных полномочий на осуществление деятельности по содержанию штатных единиц органов местного самоуправления</t>
  </si>
  <si>
    <t>Государственная поддержка развития растениеводства и животноводства, переработки и реализации продукции</t>
  </si>
  <si>
    <t>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</si>
  <si>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Доступная среда  в городе Нефтеюганске</t>
  </si>
  <si>
    <t>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</si>
  <si>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Оказание финансовой и имущественной поддержки социально ориентированным некоммерческим организациям</t>
  </si>
  <si>
    <t>Поддержка социально-ориентрованных некоммерческих организаций, осуществляющих деятельность  в городе Нефтеюганске</t>
  </si>
  <si>
    <t>Обеспечение доступности и повышение качества транспортных услуг автомобильным транспортом</t>
  </si>
  <si>
    <t>Строительство (реконструкция), капитальный ремонт и ремонт автомобильных дорог общего пользования местного значения</t>
  </si>
  <si>
    <t>Обеспечение функционирования сети автомобильных дорог общего пользования местного значения</t>
  </si>
  <si>
    <t>Обеспечение деятельности департамента финансов</t>
  </si>
  <si>
    <t>Управление муниципальным имуществом  города Нефтеюганска</t>
  </si>
  <si>
    <t>Управление и распоряжение муниципальным имуществом города Нефтеюганска</t>
  </si>
  <si>
    <t>Обеспечение деятельности департамента муниципального имущества администрации города Нефтеюганска</t>
  </si>
  <si>
    <t>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</si>
  <si>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Исполнение органом местного самоуправления отдельных государственных полномочий по осуществлению деятельности по опеке и попечительству</t>
  </si>
  <si>
    <t>Поддержка социально ориентированных некоммерческих организаций, осуществляющих деятельность в городе Нефтеюганске</t>
  </si>
  <si>
    <t>Обеспечение организации и проведения государственной итоговой аттестации</t>
  </si>
  <si>
    <t>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</si>
  <si>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Организация отдыха и оздоровления детей</t>
  </si>
  <si>
    <t>Техническое обследование, реконструкция, капитальный ремонт, строительство объектов культуры. Обустройство мест массового отдыха населения</t>
  </si>
  <si>
    <t>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</si>
  <si>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</si>
  <si>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Улучшение условий дорожного движения и устранение опасных участков на улично-дорожной сети</t>
  </si>
  <si>
    <t>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</si>
  <si>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Повышение уровня благосостояния граждан, нуждающихся в особой заботе государства</t>
  </si>
  <si>
    <t>Количество семей, расселённых из строений, приспособленных для проживания</t>
  </si>
  <si>
    <t>Доля потребительских споров, разрешенных в досудебном и внесудебном порядке, в общем количестве споров с участием потребителей</t>
  </si>
  <si>
    <t>Объём эфирного времени в электронных средствах массовой информации города Нефтеюганска</t>
  </si>
  <si>
    <t>Количество информационных материалов в печатных средствах массовой информации города Нефтеюганска</t>
  </si>
  <si>
    <t>Процент выполнения контрольных мероприятий к общему количеству запланированных мероприятий</t>
  </si>
  <si>
    <t>Доля среднесписочной численности занятых на малых и средних предприятиях в общей численности работающих</t>
  </si>
  <si>
    <t>Доля предприятий торговой площадью более 50 кв.м</t>
  </si>
  <si>
    <t>Молочная продуктивность коров</t>
  </si>
  <si>
    <t>Производство мяса в живом весе</t>
  </si>
  <si>
    <t>Производство молока</t>
  </si>
  <si>
    <t>Поголовье сельскохозяйственных животных по основной отрасли животноводства</t>
  </si>
  <si>
    <t>Количество разработанных методических рекомендаций (памяток, пособий) по вопросам труда и охраны труда для руководителей и представительных органов работников</t>
  </si>
  <si>
    <t>Доля организаций, заключивших и представивших на уведомительную регистрацию коллективные договоры</t>
  </si>
  <si>
    <t>Количество руководителей и специалистов организаций, ежегодно проходящих обучение и проверку знаний требований охраны труда в обучающих организациях, имеющих лицензию на проведение обучения</t>
  </si>
  <si>
    <t>Количество организаций, реализующих утвержденные ежегодные планы мероприятий по улучшению условий и охраны труда, от общего количества отчитавшихся организаций</t>
  </si>
  <si>
    <t>Удельный вес организаций, охваченных методической помощью по вопросам труда и охраны труда, по данным государственной статистики</t>
  </si>
  <si>
    <t>Доля записей актов гражданского состояния, внесенных в электронную базу данных, от общего объема архивного фонда отдела ЗАГС</t>
  </si>
  <si>
    <t>Среднее время ожидания в очереди при обращении заявителя в орган местного самоуправления для получения муниципальных услуг</t>
  </si>
  <si>
    <t>Обслуживание муниципального долга</t>
  </si>
  <si>
    <t>Устройство купели на Крещение</t>
  </si>
  <si>
    <t>Количество изготовленных и установленных памятных и мемориальных знаков на фасадах многоквартирных домов</t>
  </si>
  <si>
    <t>Доля молодежи (в возрасте от 14 до 30 лет), вовлеченной в реализацию проектов по профилактике наркомании, в общей численности молодежи</t>
  </si>
  <si>
    <t>Количество реализованных проектов инициативного бюджетирования</t>
  </si>
  <si>
    <t>Доля обучающихся, занимающихся в одну смену, в общей численности обучающихся в общеобразовательных организациях</t>
  </si>
  <si>
    <t>Доля детей в возрасте 1-6 лет, стоящих на учете для определения в муниципальные дошкольные образовательные учреждения, в общей численности детей в возрасте 1-6 лет</t>
  </si>
  <si>
    <t>Доля муниципальных общеобразовательных учреждений, соответствующих современным требованиям обучения, в общем количестве муниципальных образовательных учреждений</t>
  </si>
  <si>
    <t>Удовлетворенность населения деятельностью органов местного самоуправления 
(% от числа опрошенных) в сфере образования и молодежной политики</t>
  </si>
  <si>
    <t>Количество форм непосредственного осуществления местного самоуправления и участия населения в осуществлении местного самоуправления  в городе Нефтеюганске и случаев их применения</t>
  </si>
  <si>
    <t>Удовлетворенность населения деятельностью органов местного самоуправления (процентов от числа опрошенных)</t>
  </si>
  <si>
    <t>14</t>
  </si>
  <si>
    <t>15</t>
  </si>
  <si>
    <t>18</t>
  </si>
  <si>
    <t>19</t>
  </si>
  <si>
    <t>22</t>
  </si>
  <si>
    <t>Исполнение рекомендаций контрольных мероприятий при дальнейшем исполнении бюджета</t>
  </si>
  <si>
    <t>Количество изъятых жилых/нежилых помещений и долей земельных участков, на которых они расположены для муниципальных нужд</t>
  </si>
  <si>
    <t xml:space="preserve">Обеспечение горения объектов уличного, дворового освещения и иллюминации в г.Нефтеюганске, не менее 95%  </t>
  </si>
  <si>
    <t>Количество помывок граждан, воспользовавшихся мерами социальной поддержки по услугам городской бани</t>
  </si>
  <si>
    <t>Количество снесённых несанкционированных строений</t>
  </si>
  <si>
    <t>Общая площадь жилых помещений, приходящаяся в среднем на одного жителя, в том числе введенная в действие за один год</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</si>
  <si>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иных объектов капитального строительства – в течение 5 лет</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</si>
  <si>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жилищного строительства – в течение 3 лет</t>
  </si>
  <si>
    <t>Площадь земельных участков, предоставленных для строительства, в расчете на 10 тыс. человек населения – в том числе земельных участков, предоставленных для жилищного строительства, индивидуального строительства и комплексного освоения в целях жилищного строительства</t>
  </si>
  <si>
    <t>13</t>
  </si>
  <si>
    <t>16</t>
  </si>
  <si>
    <t>17</t>
  </si>
  <si>
    <t>Профилактика терроризма в городе Нефтеюганске</t>
  </si>
  <si>
    <t>Численность обучающихся и молодежи, вовлеченных в мероприятия, направленные на профилактику терроризма</t>
  </si>
  <si>
    <t>тыс.чел.</t>
  </si>
  <si>
    <t xml:space="preserve">Количество детей мигрантов, трудовых мигрантов, принявших участие в мероприятиях, направленных на профилактику терроризма </t>
  </si>
  <si>
    <t>Количество муниципальных служащих и работников муниципальных учреждений, прошедших курсы повышения квалификации по вопросам профилактики терроризма</t>
  </si>
  <si>
    <t>Количество материалов, направленных на профилактику терроризма</t>
  </si>
  <si>
    <t>Доля граждан, положительно оценивающих деятельность органов власти по обеспечению антитеррористической безопасности на территории муниципального образования до</t>
  </si>
  <si>
    <t>Количество преступлений террористической  направленности</t>
  </si>
  <si>
    <t>Доля обеспеченности средствами антитеррористической защищенности объектов, находящихся в ведении муниципального образования</t>
  </si>
  <si>
    <t>Число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</si>
  <si>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Удовлетворенность населения деятельностью органов местного самоуправления  в сфере культуры</t>
  </si>
  <si>
    <t>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</si>
  <si>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Региональный проект "Обеспечение устойчивого сокращения непригодного для проживания жилищного фонда"</t>
  </si>
  <si>
    <t>Участие в профилактических мероприятиях, акциях, проводимых субъектами профилактики</t>
  </si>
  <si>
    <t>Региональный проект "Современная школа"</t>
  </si>
  <si>
    <t>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</si>
  <si>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Усиление социальной направленности муниципальной политики в сфере физической культуры и спорта</t>
  </si>
  <si>
    <t>Региональный проект "Популяризация предпринимательства"</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</si>
  <si>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</si>
  <si>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</si>
  <si>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Организация курсов повышения квалификации по вопросам профилактики терроризма для муниципальных служащих и работников муниципальных учреждений</t>
  </si>
  <si>
    <t>Повышение уровня антитеррористической защищенности муниципальных объектов</t>
  </si>
  <si>
    <t>21</t>
  </si>
  <si>
    <t>98/1030</t>
  </si>
  <si>
    <t>Осветление лесов</t>
  </si>
  <si>
    <t>Устройство аншлага по лесозащите</t>
  </si>
  <si>
    <t>га</t>
  </si>
  <si>
    <t>Количество освобожденных земельных участков</t>
  </si>
  <si>
    <t>Численность воспитанников в возрасте 0 до 3 лет, посещающих образовательные организации, реализующих образовательные программы дошкольного образования</t>
  </si>
  <si>
    <t>Содержание объектов коммунального комплекса</t>
  </si>
  <si>
    <t>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</si>
  <si>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Предупреждение возникновения и распространения лесных пожаров</t>
  </si>
  <si>
    <t>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</si>
  <si>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</si>
  <si>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участок</t>
  </si>
  <si>
    <t>-</t>
  </si>
  <si>
    <t>Изготовление кормушки для птиц</t>
  </si>
  <si>
    <t>Изготовление гнездовья</t>
  </si>
  <si>
    <t>Лесопатологический мониторинг</t>
  </si>
  <si>
    <t>Лесопатологическое обследование</t>
  </si>
  <si>
    <t>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t>
  </si>
  <si>
    <t>Изготовление и монтаж информационных стендов</t>
  </si>
  <si>
    <t>Устройство колумбария</t>
  </si>
  <si>
    <t>Количество жилых помещений аварийного жилищного фонда за которые застройщиком (инвестором) выплачена собственникам выкупная стоимость жилых помещений и жилых помещений, переданных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</si>
  <si>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9</t>
  </si>
  <si>
    <t>п.м.</t>
  </si>
  <si>
    <t>Протяженность вновь построенных инженерных сетей, переданных в орган местного самоуправления</t>
  </si>
  <si>
    <t>Проведение работ по оценке и формированию земельных участков в целях эффективного упраления земельными ресурсами</t>
  </si>
  <si>
    <t>Планирование бюджетных ассигнований на исполнение долговых обязательств</t>
  </si>
  <si>
    <t xml:space="preserve">Количество благоустроенных дворовых и общественных территорий </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</si>
  <si>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муниципальных образованиях, на территории которых реализуются проекты по созданию комфортной городской среды </t>
  </si>
  <si>
    <t>Количество многоквартирных домов, в которых проведен капитальный ремонт общего имущества</t>
  </si>
  <si>
    <t>Удовлетворенность населения деятельностью органов местного самоуправления (процентов от числа опрошенных) (по сферам деятельности)</t>
  </si>
  <si>
    <t xml:space="preserve">помывок </t>
  </si>
  <si>
    <t>Обеспечение отсутствия просроченной (один и более месяца) задолженности за потребленные топливно-энергетические ресурсы</t>
  </si>
  <si>
    <t>Приобретение новогодней иллюминации</t>
  </si>
  <si>
    <t>Отчёт о ходе реализации муниципальных  программ города Нефтеюганска и использования финансовых средств за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</si>
</sst>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5" x14ac:knownFonts="1">
    <font>
      <sz val="11"/>
      <color theme="1"/>
      <name val="Calibri"/>
      <family val="2"/>
      <charset val="204"/>
      <scheme val="minor"/>
    </font>
    <font>
      <b/>
      <sz val="11"/>
      <color theme="1"/>
      <name val="Calibri"/>
      <family val="2"/>
      <charset val="204"/>
      <scheme val="minor"/>
    </font>
    <font>
      <sz val="14"/>
      <color rgb="FF000000"/>
      <name val="Times New Roman"/>
      <family val="1"/>
      <charset val="204"/>
    </font>
    <font>
      <b/>
      <sz val="12"/>
      <color rgb="FF000000"/>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name val="Times New Roman"/>
      <family val="1"/>
      <charset val="204"/>
    </font>
    <font>
      <b/>
      <sz val="11"/>
      <color rgb="FF000000"/>
      <name val="Times New Roman"/>
      <family val="1"/>
      <charset val="204"/>
    </font>
    <font>
      <b/>
      <sz val="12"/>
      <color theme="1"/>
      <name val="Calibri"/>
      <family val="2"/>
      <charset val="204"/>
      <scheme val="minor"/>
    </font>
    <font>
      <b/>
      <sz val="12"/>
      <name val="Times New Roman"/>
      <family val="1"/>
      <charset val="204"/>
    </font>
    <font>
      <sz val="11"/>
      <name val="Calibri"/>
      <family val="2"/>
      <charset val="204"/>
      <scheme val="minor"/>
    </font>
    <font>
      <b/>
      <sz val="11"/>
      <name val="Calibri"/>
      <family val="2"/>
      <charset val="204"/>
      <scheme val="minor"/>
    </font>
    <font>
      <sz val="11"/>
      <color theme="1"/>
      <name val="Times New Roman"/>
      <family val="1"/>
      <charset val="204"/>
    </font>
    <font>
      <sz val="11"/>
      <name val="Times New Roman"/>
      <family val="1"/>
      <charset val="204"/>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19">
    <xf numFmtId="0" fontId="0" fillId="0" borderId="0" xfId="0"/>
    <xf numFmtId="166"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0" fontId="6" fillId="0" borderId="1" xfId="0" applyFont="1" applyFill="1" applyBorder="1" applyAlignment="1">
      <alignment vertical="top" wrapText="1"/>
    </xf>
    <xf numFmtId="4" fontId="6" fillId="0" borderId="1" xfId="0" applyNumberFormat="1" applyFont="1" applyFill="1" applyBorder="1" applyAlignment="1">
      <alignment horizontal="left" vertical="top" wrapText="1"/>
    </xf>
    <xf numFmtId="0" fontId="6" fillId="0" borderId="1" xfId="0" applyFont="1" applyFill="1" applyBorder="1" applyAlignment="1">
      <alignment wrapText="1"/>
    </xf>
    <xf numFmtId="4" fontId="10" fillId="0" borderId="21" xfId="0" applyNumberFormat="1" applyFont="1" applyFill="1" applyBorder="1" applyAlignment="1">
      <alignment horizontal="center" vertical="center"/>
    </xf>
    <xf numFmtId="4" fontId="7" fillId="0" borderId="21" xfId="0" applyNumberFormat="1" applyFont="1" applyFill="1" applyBorder="1" applyAlignment="1">
      <alignment horizontal="center" vertical="center"/>
    </xf>
    <xf numFmtId="0" fontId="10" fillId="0" borderId="13" xfId="0" applyFont="1" applyFill="1" applyBorder="1" applyAlignment="1">
      <alignment horizontal="left" vertical="top" wrapText="1"/>
    </xf>
    <xf numFmtId="0" fontId="1" fillId="0" borderId="0" xfId="0" applyFont="1" applyFill="1"/>
    <xf numFmtId="0" fontId="4" fillId="0" borderId="18" xfId="0" applyFont="1" applyFill="1" applyBorder="1" applyAlignment="1">
      <alignment horizontal="center" vertical="center"/>
    </xf>
    <xf numFmtId="0" fontId="11" fillId="0" borderId="0" xfId="0" applyFont="1" applyFill="1"/>
    <xf numFmtId="0" fontId="10" fillId="0" borderId="7" xfId="0" applyFont="1" applyFill="1" applyBorder="1" applyAlignment="1">
      <alignment horizontal="center" vertical="top" wrapText="1"/>
    </xf>
    <xf numFmtId="0" fontId="10" fillId="0" borderId="6" xfId="0" applyFont="1" applyFill="1" applyBorder="1" applyAlignment="1">
      <alignment horizontal="center" vertical="top"/>
    </xf>
    <xf numFmtId="4" fontId="7" fillId="0" borderId="7"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10" fillId="0" borderId="0" xfId="0" applyFont="1" applyFill="1" applyBorder="1"/>
    <xf numFmtId="0" fontId="10" fillId="0" borderId="0" xfId="0" applyFont="1" applyFill="1" applyBorder="1" applyAlignment="1">
      <alignment horizontal="left" vertical="top" wrapText="1"/>
    </xf>
    <xf numFmtId="4" fontId="10" fillId="0" borderId="0" xfId="0" applyNumberFormat="1" applyFont="1" applyFill="1" applyBorder="1" applyAlignment="1">
      <alignment horizontal="center"/>
    </xf>
    <xf numFmtId="2" fontId="10" fillId="0" borderId="0" xfId="0" applyNumberFormat="1" applyFont="1" applyFill="1" applyBorder="1" applyAlignment="1">
      <alignment horizontal="center"/>
    </xf>
    <xf numFmtId="0" fontId="12" fillId="0" borderId="0" xfId="0" applyFont="1" applyFill="1"/>
    <xf numFmtId="0" fontId="10"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10" fillId="0" borderId="9" xfId="0" applyFont="1" applyFill="1" applyBorder="1" applyAlignment="1">
      <alignment vertical="center"/>
    </xf>
    <xf numFmtId="0" fontId="10" fillId="0" borderId="10" xfId="0" applyFont="1" applyFill="1" applyBorder="1" applyAlignment="1">
      <alignment horizontal="left" vertical="center" wrapText="1"/>
    </xf>
    <xf numFmtId="4" fontId="10" fillId="0" borderId="1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4" fontId="10" fillId="0" borderId="7" xfId="0" applyNumberFormat="1" applyFont="1" applyFill="1" applyBorder="1" applyAlignment="1">
      <alignment horizontal="center" vertical="center" wrapText="1"/>
    </xf>
    <xf numFmtId="0" fontId="10" fillId="0" borderId="15" xfId="0" applyFont="1" applyFill="1" applyBorder="1" applyAlignment="1">
      <alignment horizontal="center" vertical="center"/>
    </xf>
    <xf numFmtId="0" fontId="7" fillId="0" borderId="15" xfId="0" applyFont="1" applyFill="1" applyBorder="1" applyAlignment="1">
      <alignment horizontal="center" vertical="center"/>
    </xf>
    <xf numFmtId="0" fontId="10" fillId="0" borderId="13" xfId="0" applyFont="1" applyFill="1" applyBorder="1" applyAlignment="1">
      <alignment horizontal="left" vertical="center" wrapText="1"/>
    </xf>
    <xf numFmtId="0" fontId="6" fillId="0" borderId="1" xfId="0" applyFont="1" applyFill="1" applyBorder="1" applyAlignment="1">
      <alignment horizontal="center" vertical="center"/>
    </xf>
    <xf numFmtId="166" fontId="7" fillId="0" borderId="7" xfId="0" applyNumberFormat="1" applyFont="1" applyFill="1" applyBorder="1" applyAlignment="1">
      <alignment horizontal="center" vertical="center"/>
    </xf>
    <xf numFmtId="166" fontId="10" fillId="0" borderId="7" xfId="0" applyNumberFormat="1" applyFont="1" applyFill="1" applyBorder="1" applyAlignment="1">
      <alignment horizontal="center" vertical="center"/>
    </xf>
    <xf numFmtId="0" fontId="0" fillId="0" borderId="0" xfId="0" applyFill="1"/>
    <xf numFmtId="0" fontId="2" fillId="0" borderId="0" xfId="0" applyFont="1" applyFill="1" applyAlignment="1">
      <alignment horizont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164" fontId="0" fillId="0" borderId="0" xfId="0" applyNumberFormat="1" applyFill="1"/>
    <xf numFmtId="0" fontId="6" fillId="0" borderId="1" xfId="0" applyFont="1" applyFill="1" applyBorder="1" applyAlignment="1">
      <alignment horizontal="left" vertical="center" wrapText="1"/>
    </xf>
    <xf numFmtId="4" fontId="6" fillId="0" borderId="1" xfId="0"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0" fontId="10" fillId="0" borderId="1" xfId="0" applyFont="1" applyFill="1" applyBorder="1" applyAlignment="1">
      <alignment horizontal="left" vertical="center" wrapText="1"/>
    </xf>
    <xf numFmtId="166" fontId="7"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7" fillId="0" borderId="13" xfId="0" applyNumberFormat="1" applyFont="1" applyFill="1" applyBorder="1" applyAlignment="1">
      <alignment horizontal="center" vertical="center"/>
    </xf>
    <xf numFmtId="166" fontId="10" fillId="0" borderId="13"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0" fillId="0" borderId="1" xfId="0"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13" xfId="0" applyFont="1" applyFill="1" applyBorder="1" applyAlignment="1">
      <alignment horizontal="left" vertical="top" wrapText="1"/>
    </xf>
    <xf numFmtId="0" fontId="6" fillId="0" borderId="13" xfId="0" applyFont="1" applyFill="1" applyBorder="1" applyAlignment="1">
      <alignment horizontal="left" vertical="top" wrapText="1"/>
    </xf>
    <xf numFmtId="0" fontId="13" fillId="0" borderId="1" xfId="0" applyFont="1" applyFill="1" applyBorder="1" applyAlignment="1">
      <alignment horizontal="center" vertical="center"/>
    </xf>
    <xf numFmtId="165"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167" fontId="6" fillId="0"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164" fontId="13"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3"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0" xfId="0" applyFont="1" applyFill="1" applyBorder="1" applyAlignment="1">
      <alignment horizontal="center"/>
    </xf>
    <xf numFmtId="0" fontId="0" fillId="0" borderId="0" xfId="0" applyFont="1" applyFill="1" applyBorder="1" applyAlignment="1">
      <alignment horizontal="center"/>
    </xf>
    <xf numFmtId="0" fontId="4" fillId="0" borderId="13" xfId="0" applyFont="1" applyFill="1" applyBorder="1" applyAlignment="1">
      <alignment horizontal="left" vertical="center" wrapText="1"/>
    </xf>
    <xf numFmtId="0" fontId="1" fillId="0" borderId="1" xfId="0" applyFont="1" applyFill="1" applyBorder="1" applyAlignment="1">
      <alignment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0" xfId="0" applyFont="1" applyFill="1" applyBorder="1" applyAlignment="1">
      <alignment horizontal="left" vertical="center"/>
    </xf>
    <xf numFmtId="0" fontId="0" fillId="0" borderId="1" xfId="0" applyFill="1" applyBorder="1" applyAlignment="1">
      <alignment vertical="center"/>
    </xf>
    <xf numFmtId="0" fontId="0" fillId="0" borderId="1" xfId="0" applyFont="1" applyFill="1" applyBorder="1" applyAlignment="1">
      <alignment vertical="center"/>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4" fillId="0" borderId="0" xfId="0" applyFont="1" applyFill="1" applyAlignment="1">
      <alignment horizontal="right"/>
    </xf>
    <xf numFmtId="0" fontId="10" fillId="0" borderId="0" xfId="0" applyFont="1" applyFill="1" applyAlignment="1">
      <alignment horizontal="center" vertical="center" wrapText="1"/>
    </xf>
    <xf numFmtId="0" fontId="10" fillId="0" borderId="14"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12" xfId="0" applyFont="1" applyFill="1" applyBorder="1" applyAlignment="1">
      <alignment horizontal="center" vertical="center"/>
    </xf>
    <xf numFmtId="0" fontId="10" fillId="0" borderId="17" xfId="0" applyFont="1" applyFill="1" applyBorder="1" applyAlignment="1">
      <alignment horizontal="center" vertical="center" wrapText="1"/>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10"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top"/>
    </xf>
    <xf numFmtId="0" fontId="10" fillId="0" borderId="4" xfId="0" applyFont="1" applyFill="1" applyBorder="1" applyAlignment="1">
      <alignment horizontal="center" vertical="top"/>
    </xf>
    <xf numFmtId="0" fontId="10" fillId="0" borderId="5" xfId="0" applyFont="1" applyFill="1" applyBorder="1" applyAlignment="1">
      <alignment horizontal="center" vertical="top"/>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7" xfId="0" applyFont="1" applyFill="1" applyBorder="1" applyAlignment="1">
      <alignment horizontal="left" vertical="center"/>
    </xf>
    <xf numFmtId="0" fontId="10" fillId="0" borderId="1" xfId="0" applyFont="1" applyFill="1" applyBorder="1" applyAlignment="1">
      <alignment horizontal="left" vertical="center"/>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0"/>
  <sheetViews>
    <sheetView tabSelected="1" zoomScaleNormal="100" zoomScaleSheetLayoutView="80" workbookViewId="0">
      <pane ySplit="5" topLeftCell="A6" activePane="bottomLeft" state="frozen"/>
      <selection pane="bottomLeft" activeCell="J15" sqref="J15"/>
    </sheetView>
  </sheetViews>
  <sheetFormatPr defaultRowHeight="15" x14ac:dyDescent="0.25"/>
  <cols>
    <col min="1" max="1" width="6.140625" style="41" customWidth="1"/>
    <col min="2" max="2" width="94.140625" style="41" customWidth="1"/>
    <col min="3" max="3" width="14.5703125" style="41" customWidth="1"/>
    <col min="4" max="4" width="15" style="41" customWidth="1"/>
    <col min="5" max="5" width="15.28515625" style="41" customWidth="1"/>
    <col min="6" max="6" width="15.5703125" style="41" customWidth="1"/>
    <col min="7" max="7" width="14.85546875" style="41" customWidth="1"/>
    <col min="8" max="16384" width="9.140625" style="41"/>
  </cols>
  <sheetData>
    <row r="1" spans="1:7" ht="32.25" customHeight="1" x14ac:dyDescent="0.25">
      <c r="A1" s="79" t="s">
        <v>344</v>
      </c>
      <c r="B1" s="80"/>
      <c r="C1" s="80"/>
      <c r="D1" s="80"/>
      <c r="E1" s="80"/>
      <c r="F1" s="80"/>
      <c r="G1" s="80"/>
    </row>
    <row r="2" spans="1:7" ht="18" customHeight="1" x14ac:dyDescent="0.3">
      <c r="C2" s="42"/>
      <c r="E2" s="85" t="s">
        <v>21</v>
      </c>
      <c r="F2" s="86"/>
      <c r="G2" s="86"/>
    </row>
    <row r="3" spans="1:7" ht="30" customHeight="1" x14ac:dyDescent="0.25">
      <c r="A3" s="84" t="s">
        <v>0</v>
      </c>
      <c r="B3" s="82" t="s">
        <v>62</v>
      </c>
      <c r="C3" s="78" t="s">
        <v>6</v>
      </c>
      <c r="D3" s="77" t="s">
        <v>45</v>
      </c>
      <c r="E3" s="77"/>
      <c r="F3" s="78" t="s">
        <v>3</v>
      </c>
      <c r="G3" s="77"/>
    </row>
    <row r="4" spans="1:7" ht="32.25" customHeight="1" x14ac:dyDescent="0.25">
      <c r="A4" s="83"/>
      <c r="B4" s="83"/>
      <c r="C4" s="81"/>
      <c r="D4" s="72" t="s">
        <v>1</v>
      </c>
      <c r="E4" s="71" t="s">
        <v>2</v>
      </c>
      <c r="F4" s="71" t="s">
        <v>4</v>
      </c>
      <c r="G4" s="71" t="s">
        <v>5</v>
      </c>
    </row>
    <row r="5" spans="1:7" ht="16.5" customHeight="1" x14ac:dyDescent="0.25">
      <c r="A5" s="43">
        <v>1</v>
      </c>
      <c r="B5" s="43">
        <v>2</v>
      </c>
      <c r="C5" s="44">
        <v>3</v>
      </c>
      <c r="D5" s="43">
        <v>4</v>
      </c>
      <c r="E5" s="43">
        <v>5</v>
      </c>
      <c r="F5" s="43">
        <v>6</v>
      </c>
      <c r="G5" s="43">
        <v>7</v>
      </c>
    </row>
    <row r="6" spans="1:7" ht="23.25" customHeight="1" x14ac:dyDescent="0.25">
      <c r="A6" s="43">
        <v>1</v>
      </c>
      <c r="B6" s="87" t="s">
        <v>76</v>
      </c>
      <c r="C6" s="88"/>
      <c r="D6" s="88"/>
      <c r="E6" s="88"/>
      <c r="F6" s="88"/>
      <c r="G6" s="88"/>
    </row>
    <row r="7" spans="1:7" ht="21" customHeight="1" x14ac:dyDescent="0.25">
      <c r="A7" s="38">
        <v>1</v>
      </c>
      <c r="B7" s="65" t="s">
        <v>337</v>
      </c>
      <c r="C7" s="38" t="s">
        <v>26</v>
      </c>
      <c r="D7" s="38">
        <v>3</v>
      </c>
      <c r="E7" s="49">
        <v>3</v>
      </c>
      <c r="F7" s="49">
        <f>E7-D7</f>
        <v>0</v>
      </c>
      <c r="G7" s="49">
        <f>E7/D7*100-100</f>
        <v>0</v>
      </c>
    </row>
    <row r="8" spans="1:7" ht="35.25" customHeight="1" x14ac:dyDescent="0.25">
      <c r="A8" s="38">
        <v>2</v>
      </c>
      <c r="B8" s="65" t="s">
        <v>338</v>
      </c>
      <c r="C8" s="38" t="s">
        <v>13</v>
      </c>
      <c r="D8" s="6">
        <v>12</v>
      </c>
      <c r="E8" s="49">
        <v>12</v>
      </c>
      <c r="F8" s="49">
        <f t="shared" ref="F8:F44" si="0">E8-D8</f>
        <v>0</v>
      </c>
      <c r="G8" s="49">
        <f t="shared" ref="G8:G44" si="1">E8/D8*100-100</f>
        <v>0</v>
      </c>
    </row>
    <row r="9" spans="1:7" ht="21.75" customHeight="1" x14ac:dyDescent="0.25">
      <c r="A9" s="38">
        <v>3</v>
      </c>
      <c r="B9" s="65" t="s">
        <v>339</v>
      </c>
      <c r="C9" s="66" t="s">
        <v>27</v>
      </c>
      <c r="D9" s="66">
        <v>28</v>
      </c>
      <c r="E9" s="48">
        <v>12</v>
      </c>
      <c r="F9" s="49">
        <f t="shared" si="0"/>
        <v>-16</v>
      </c>
      <c r="G9" s="49">
        <f t="shared" si="1"/>
        <v>-57.142857142857146</v>
      </c>
    </row>
    <row r="10" spans="1:7" ht="19.5" customHeight="1" x14ac:dyDescent="0.25">
      <c r="A10" s="38">
        <v>4</v>
      </c>
      <c r="B10" s="65" t="s">
        <v>340</v>
      </c>
      <c r="C10" s="66" t="s">
        <v>13</v>
      </c>
      <c r="D10" s="73">
        <v>55</v>
      </c>
      <c r="E10" s="49">
        <v>55</v>
      </c>
      <c r="F10" s="49">
        <f t="shared" si="0"/>
        <v>0</v>
      </c>
      <c r="G10" s="49">
        <f t="shared" si="1"/>
        <v>0</v>
      </c>
    </row>
    <row r="11" spans="1:7" ht="32.25" customHeight="1" x14ac:dyDescent="0.25">
      <c r="A11" s="38">
        <v>5</v>
      </c>
      <c r="B11" s="59" t="s">
        <v>87</v>
      </c>
      <c r="C11" s="38" t="s">
        <v>13</v>
      </c>
      <c r="D11" s="49">
        <v>2.2000000000000002</v>
      </c>
      <c r="E11" s="49">
        <v>2.6</v>
      </c>
      <c r="F11" s="49">
        <f t="shared" si="0"/>
        <v>0.39999999999999991</v>
      </c>
      <c r="G11" s="49">
        <f t="shared" si="1"/>
        <v>18.181818181818159</v>
      </c>
    </row>
    <row r="12" spans="1:7" ht="30.75" customHeight="1" x14ac:dyDescent="0.25">
      <c r="A12" s="38">
        <v>6</v>
      </c>
      <c r="B12" s="59" t="s">
        <v>86</v>
      </c>
      <c r="C12" s="38" t="s">
        <v>27</v>
      </c>
      <c r="D12" s="48">
        <v>1</v>
      </c>
      <c r="E12" s="48">
        <v>0</v>
      </c>
      <c r="F12" s="49">
        <f t="shared" si="0"/>
        <v>-1</v>
      </c>
      <c r="G12" s="49">
        <f t="shared" si="1"/>
        <v>-100</v>
      </c>
    </row>
    <row r="13" spans="1:7" ht="21" customHeight="1" x14ac:dyDescent="0.25">
      <c r="A13" s="38">
        <v>7</v>
      </c>
      <c r="B13" s="59" t="s">
        <v>15</v>
      </c>
      <c r="C13" s="38" t="s">
        <v>27</v>
      </c>
      <c r="D13" s="48">
        <v>20</v>
      </c>
      <c r="E13" s="48">
        <v>20</v>
      </c>
      <c r="F13" s="49">
        <f t="shared" si="0"/>
        <v>0</v>
      </c>
      <c r="G13" s="49">
        <f t="shared" si="1"/>
        <v>0</v>
      </c>
    </row>
    <row r="14" spans="1:7" ht="20.25" customHeight="1" x14ac:dyDescent="0.25">
      <c r="A14" s="38">
        <v>8</v>
      </c>
      <c r="B14" s="59" t="s">
        <v>24</v>
      </c>
      <c r="C14" s="38" t="s">
        <v>27</v>
      </c>
      <c r="D14" s="48">
        <v>5</v>
      </c>
      <c r="E14" s="48">
        <v>0</v>
      </c>
      <c r="F14" s="49">
        <f t="shared" si="0"/>
        <v>-5</v>
      </c>
      <c r="G14" s="49">
        <f t="shared" si="1"/>
        <v>-100</v>
      </c>
    </row>
    <row r="15" spans="1:7" ht="18.75" customHeight="1" x14ac:dyDescent="0.25">
      <c r="A15" s="38">
        <v>9</v>
      </c>
      <c r="B15" s="59" t="s">
        <v>23</v>
      </c>
      <c r="C15" s="38" t="s">
        <v>77</v>
      </c>
      <c r="D15" s="49">
        <v>35801</v>
      </c>
      <c r="E15" s="49">
        <v>38885.1</v>
      </c>
      <c r="F15" s="49">
        <f t="shared" si="0"/>
        <v>3084.0999999999985</v>
      </c>
      <c r="G15" s="49">
        <f t="shared" si="1"/>
        <v>8.6145638389989045</v>
      </c>
    </row>
    <row r="16" spans="1:7" ht="17.25" customHeight="1" x14ac:dyDescent="0.25">
      <c r="A16" s="38">
        <v>10</v>
      </c>
      <c r="B16" s="59" t="s">
        <v>22</v>
      </c>
      <c r="C16" s="38" t="s">
        <v>78</v>
      </c>
      <c r="D16" s="49">
        <v>2462</v>
      </c>
      <c r="E16" s="49">
        <v>2462</v>
      </c>
      <c r="F16" s="49">
        <f t="shared" si="0"/>
        <v>0</v>
      </c>
      <c r="G16" s="49">
        <f t="shared" si="1"/>
        <v>0</v>
      </c>
    </row>
    <row r="17" spans="1:7" ht="15.75" x14ac:dyDescent="0.25">
      <c r="A17" s="38">
        <v>11</v>
      </c>
      <c r="B17" s="59" t="s">
        <v>85</v>
      </c>
      <c r="C17" s="38" t="s">
        <v>27</v>
      </c>
      <c r="D17" s="48">
        <v>20</v>
      </c>
      <c r="E17" s="48">
        <v>20</v>
      </c>
      <c r="F17" s="49">
        <f t="shared" si="0"/>
        <v>0</v>
      </c>
      <c r="G17" s="49">
        <f t="shared" si="1"/>
        <v>0</v>
      </c>
    </row>
    <row r="18" spans="1:7" ht="15.75" x14ac:dyDescent="0.25">
      <c r="A18" s="38">
        <v>12</v>
      </c>
      <c r="B18" s="59" t="s">
        <v>84</v>
      </c>
      <c r="C18" s="38" t="s">
        <v>27</v>
      </c>
      <c r="D18" s="48">
        <v>4</v>
      </c>
      <c r="E18" s="48">
        <v>4</v>
      </c>
      <c r="F18" s="49">
        <f t="shared" si="0"/>
        <v>0</v>
      </c>
      <c r="G18" s="49">
        <f t="shared" si="1"/>
        <v>0</v>
      </c>
    </row>
    <row r="19" spans="1:7" ht="18" customHeight="1" x14ac:dyDescent="0.25">
      <c r="A19" s="38">
        <v>13</v>
      </c>
      <c r="B19" s="59" t="s">
        <v>30</v>
      </c>
      <c r="C19" s="58" t="s">
        <v>78</v>
      </c>
      <c r="D19" s="48">
        <v>862</v>
      </c>
      <c r="E19" s="48">
        <v>862</v>
      </c>
      <c r="F19" s="49">
        <f t="shared" si="0"/>
        <v>0</v>
      </c>
      <c r="G19" s="49">
        <f t="shared" si="1"/>
        <v>0</v>
      </c>
    </row>
    <row r="20" spans="1:7" ht="15.75" x14ac:dyDescent="0.25">
      <c r="A20" s="38">
        <v>14</v>
      </c>
      <c r="B20" s="59" t="s">
        <v>83</v>
      </c>
      <c r="C20" s="58" t="s">
        <v>78</v>
      </c>
      <c r="D20" s="1">
        <v>3.0000000000000001E-3</v>
      </c>
      <c r="E20" s="1">
        <v>3.0000000000000001E-3</v>
      </c>
      <c r="F20" s="49">
        <f t="shared" si="0"/>
        <v>0</v>
      </c>
      <c r="G20" s="49">
        <f t="shared" si="1"/>
        <v>0</v>
      </c>
    </row>
    <row r="21" spans="1:7" ht="15.75" x14ac:dyDescent="0.25">
      <c r="A21" s="38">
        <v>15</v>
      </c>
      <c r="B21" s="59" t="s">
        <v>67</v>
      </c>
      <c r="C21" s="58" t="s">
        <v>78</v>
      </c>
      <c r="D21" s="1">
        <v>1.425</v>
      </c>
      <c r="E21" s="1">
        <v>1.425</v>
      </c>
      <c r="F21" s="49">
        <f t="shared" si="0"/>
        <v>0</v>
      </c>
      <c r="G21" s="49">
        <f t="shared" si="1"/>
        <v>0</v>
      </c>
    </row>
    <row r="22" spans="1:7" ht="15.75" x14ac:dyDescent="0.25">
      <c r="A22" s="38">
        <v>16</v>
      </c>
      <c r="B22" s="59" t="s">
        <v>82</v>
      </c>
      <c r="C22" s="38" t="s">
        <v>27</v>
      </c>
      <c r="D22" s="48">
        <v>3</v>
      </c>
      <c r="E22" s="48">
        <v>0</v>
      </c>
      <c r="F22" s="49">
        <f t="shared" si="0"/>
        <v>-3</v>
      </c>
      <c r="G22" s="49">
        <f t="shared" si="1"/>
        <v>-100</v>
      </c>
    </row>
    <row r="23" spans="1:7" ht="15.75" x14ac:dyDescent="0.25">
      <c r="A23" s="38">
        <v>17</v>
      </c>
      <c r="B23" s="59" t="s">
        <v>81</v>
      </c>
      <c r="C23" s="38" t="s">
        <v>27</v>
      </c>
      <c r="D23" s="48">
        <v>5</v>
      </c>
      <c r="E23" s="48">
        <v>0</v>
      </c>
      <c r="F23" s="49">
        <f t="shared" si="0"/>
        <v>-5</v>
      </c>
      <c r="G23" s="49">
        <f t="shared" si="1"/>
        <v>-100</v>
      </c>
    </row>
    <row r="24" spans="1:7" ht="15.75" x14ac:dyDescent="0.25">
      <c r="A24" s="38">
        <v>18</v>
      </c>
      <c r="B24" s="59" t="s">
        <v>32</v>
      </c>
      <c r="C24" s="58" t="s">
        <v>27</v>
      </c>
      <c r="D24" s="48">
        <v>248</v>
      </c>
      <c r="E24" s="48">
        <v>268</v>
      </c>
      <c r="F24" s="49">
        <f t="shared" si="0"/>
        <v>20</v>
      </c>
      <c r="G24" s="49">
        <f t="shared" si="1"/>
        <v>8.0645161290322562</v>
      </c>
    </row>
    <row r="25" spans="1:7" ht="15.75" x14ac:dyDescent="0.25">
      <c r="A25" s="38">
        <v>19</v>
      </c>
      <c r="B25" s="59" t="s">
        <v>16</v>
      </c>
      <c r="C25" s="58" t="s">
        <v>75</v>
      </c>
      <c r="D25" s="48">
        <v>6806</v>
      </c>
      <c r="E25" s="48">
        <v>1723</v>
      </c>
      <c r="F25" s="49">
        <f t="shared" si="0"/>
        <v>-5083</v>
      </c>
      <c r="G25" s="49">
        <f t="shared" si="1"/>
        <v>-74.684102262709374</v>
      </c>
    </row>
    <row r="26" spans="1:7" ht="15.75" x14ac:dyDescent="0.25">
      <c r="A26" s="38">
        <v>20</v>
      </c>
      <c r="B26" s="59" t="s">
        <v>80</v>
      </c>
      <c r="C26" s="58" t="s">
        <v>78</v>
      </c>
      <c r="D26" s="48">
        <v>4574</v>
      </c>
      <c r="E26" s="48">
        <v>4436</v>
      </c>
      <c r="F26" s="49">
        <f t="shared" si="0"/>
        <v>-138</v>
      </c>
      <c r="G26" s="49">
        <f t="shared" si="1"/>
        <v>-3.0170529077393979</v>
      </c>
    </row>
    <row r="27" spans="1:7" ht="15.75" x14ac:dyDescent="0.25">
      <c r="A27" s="38">
        <v>21</v>
      </c>
      <c r="B27" s="59" t="s">
        <v>28</v>
      </c>
      <c r="C27" s="58" t="s">
        <v>27</v>
      </c>
      <c r="D27" s="74" t="s">
        <v>311</v>
      </c>
      <c r="E27" s="74" t="s">
        <v>311</v>
      </c>
      <c r="F27" s="49">
        <v>0</v>
      </c>
      <c r="G27" s="49">
        <v>0</v>
      </c>
    </row>
    <row r="28" spans="1:7" ht="15.75" x14ac:dyDescent="0.25">
      <c r="A28" s="38">
        <v>22</v>
      </c>
      <c r="B28" s="59" t="s">
        <v>79</v>
      </c>
      <c r="C28" s="58" t="s">
        <v>19</v>
      </c>
      <c r="D28" s="49">
        <v>5.3</v>
      </c>
      <c r="E28" s="49">
        <v>5.3</v>
      </c>
      <c r="F28" s="49">
        <f t="shared" si="0"/>
        <v>0</v>
      </c>
      <c r="G28" s="49">
        <f t="shared" si="1"/>
        <v>0</v>
      </c>
    </row>
    <row r="29" spans="1:7" ht="15.75" x14ac:dyDescent="0.25">
      <c r="A29" s="38">
        <v>23</v>
      </c>
      <c r="B29" s="59" t="s">
        <v>261</v>
      </c>
      <c r="C29" s="58" t="s">
        <v>27</v>
      </c>
      <c r="D29" s="48">
        <v>1</v>
      </c>
      <c r="E29" s="48">
        <v>1</v>
      </c>
      <c r="F29" s="49">
        <f t="shared" si="0"/>
        <v>0</v>
      </c>
      <c r="G29" s="49">
        <f t="shared" si="1"/>
        <v>0</v>
      </c>
    </row>
    <row r="30" spans="1:7" ht="31.5" x14ac:dyDescent="0.25">
      <c r="A30" s="38">
        <v>24</v>
      </c>
      <c r="B30" s="59" t="s">
        <v>262</v>
      </c>
      <c r="C30" s="58" t="s">
        <v>27</v>
      </c>
      <c r="D30" s="48">
        <v>113</v>
      </c>
      <c r="E30" s="48">
        <v>113</v>
      </c>
      <c r="F30" s="49">
        <f t="shared" si="0"/>
        <v>0</v>
      </c>
      <c r="G30" s="49">
        <f t="shared" si="1"/>
        <v>0</v>
      </c>
    </row>
    <row r="31" spans="1:7" ht="15.75" x14ac:dyDescent="0.25">
      <c r="A31" s="38">
        <v>25</v>
      </c>
      <c r="B31" s="59" t="s">
        <v>264</v>
      </c>
      <c r="C31" s="58"/>
      <c r="D31" s="48">
        <v>3</v>
      </c>
      <c r="E31" s="48">
        <v>4</v>
      </c>
      <c r="F31" s="49">
        <f t="shared" si="0"/>
        <v>1</v>
      </c>
      <c r="G31" s="49">
        <f t="shared" si="1"/>
        <v>33.333333333333314</v>
      </c>
    </row>
    <row r="32" spans="1:7" ht="31.5" x14ac:dyDescent="0.25">
      <c r="A32" s="38">
        <v>26</v>
      </c>
      <c r="B32" s="59" t="s">
        <v>278</v>
      </c>
      <c r="C32" s="58" t="s">
        <v>13</v>
      </c>
      <c r="D32" s="48">
        <v>95</v>
      </c>
      <c r="E32" s="48">
        <v>98</v>
      </c>
      <c r="F32" s="49">
        <f t="shared" si="0"/>
        <v>3</v>
      </c>
      <c r="G32" s="49">
        <f t="shared" si="1"/>
        <v>3.1578947368421098</v>
      </c>
    </row>
    <row r="33" spans="1:8" ht="31.5" x14ac:dyDescent="0.25">
      <c r="A33" s="38">
        <v>27</v>
      </c>
      <c r="B33" s="59" t="s">
        <v>279</v>
      </c>
      <c r="C33" s="58" t="s">
        <v>341</v>
      </c>
      <c r="D33" s="48">
        <v>24628</v>
      </c>
      <c r="E33" s="48">
        <v>19472</v>
      </c>
      <c r="F33" s="49">
        <f t="shared" si="0"/>
        <v>-5156</v>
      </c>
      <c r="G33" s="49">
        <f t="shared" si="1"/>
        <v>-20.935520545720323</v>
      </c>
    </row>
    <row r="34" spans="1:8" ht="15.75" x14ac:dyDescent="0.25">
      <c r="A34" s="38">
        <v>28</v>
      </c>
      <c r="B34" s="59" t="s">
        <v>280</v>
      </c>
      <c r="C34" s="58" t="s">
        <v>27</v>
      </c>
      <c r="D34" s="48">
        <v>1</v>
      </c>
      <c r="E34" s="48">
        <v>1</v>
      </c>
      <c r="F34" s="49">
        <f t="shared" si="0"/>
        <v>0</v>
      </c>
      <c r="G34" s="49">
        <f t="shared" si="1"/>
        <v>0</v>
      </c>
    </row>
    <row r="35" spans="1:8" ht="15.75" x14ac:dyDescent="0.25">
      <c r="A35" s="38">
        <v>29</v>
      </c>
      <c r="B35" s="59" t="s">
        <v>329</v>
      </c>
      <c r="C35" s="58" t="s">
        <v>27</v>
      </c>
      <c r="D35" s="48">
        <v>3</v>
      </c>
      <c r="E35" s="48">
        <v>3</v>
      </c>
      <c r="F35" s="49">
        <f t="shared" si="0"/>
        <v>0</v>
      </c>
      <c r="G35" s="49">
        <f t="shared" si="1"/>
        <v>0</v>
      </c>
    </row>
    <row r="36" spans="1:8" ht="18.75" customHeight="1" x14ac:dyDescent="0.25">
      <c r="A36" s="38">
        <v>30</v>
      </c>
      <c r="B36" s="59" t="s">
        <v>326</v>
      </c>
      <c r="C36" s="58" t="s">
        <v>314</v>
      </c>
      <c r="D36" s="48">
        <v>3</v>
      </c>
      <c r="E36" s="48">
        <v>0</v>
      </c>
      <c r="F36" s="49">
        <f t="shared" si="0"/>
        <v>-3</v>
      </c>
      <c r="G36" s="49">
        <f t="shared" si="1"/>
        <v>-100</v>
      </c>
    </row>
    <row r="37" spans="1:8" ht="18" customHeight="1" x14ac:dyDescent="0.25">
      <c r="A37" s="38">
        <v>31</v>
      </c>
      <c r="B37" s="59" t="s">
        <v>327</v>
      </c>
      <c r="C37" s="58" t="s">
        <v>314</v>
      </c>
      <c r="D37" s="48">
        <v>1</v>
      </c>
      <c r="E37" s="48">
        <v>0</v>
      </c>
      <c r="F37" s="49">
        <f t="shared" si="0"/>
        <v>-1</v>
      </c>
      <c r="G37" s="49">
        <f t="shared" si="1"/>
        <v>-100</v>
      </c>
    </row>
    <row r="38" spans="1:8" ht="17.25" customHeight="1" x14ac:dyDescent="0.25">
      <c r="A38" s="38">
        <v>32</v>
      </c>
      <c r="B38" s="59" t="s">
        <v>325</v>
      </c>
      <c r="C38" s="58" t="s">
        <v>27</v>
      </c>
      <c r="D38" s="48">
        <v>1</v>
      </c>
      <c r="E38" s="48">
        <v>0</v>
      </c>
      <c r="F38" s="49">
        <f t="shared" si="0"/>
        <v>-1</v>
      </c>
      <c r="G38" s="49">
        <f t="shared" si="1"/>
        <v>-100</v>
      </c>
    </row>
    <row r="39" spans="1:8" ht="15.75" x14ac:dyDescent="0.25">
      <c r="A39" s="38">
        <v>33</v>
      </c>
      <c r="B39" s="59" t="s">
        <v>324</v>
      </c>
      <c r="C39" s="58" t="s">
        <v>27</v>
      </c>
      <c r="D39" s="48">
        <v>1</v>
      </c>
      <c r="E39" s="48">
        <v>0</v>
      </c>
      <c r="F39" s="49">
        <f t="shared" si="0"/>
        <v>-1</v>
      </c>
      <c r="G39" s="49">
        <f t="shared" si="1"/>
        <v>-100</v>
      </c>
    </row>
    <row r="40" spans="1:8" ht="15.75" x14ac:dyDescent="0.25">
      <c r="A40" s="38">
        <v>34</v>
      </c>
      <c r="B40" s="59" t="s">
        <v>312</v>
      </c>
      <c r="C40" s="58" t="s">
        <v>314</v>
      </c>
      <c r="D40" s="49">
        <v>0.6</v>
      </c>
      <c r="E40" s="48">
        <v>0</v>
      </c>
      <c r="F40" s="49">
        <f t="shared" si="0"/>
        <v>-0.6</v>
      </c>
      <c r="G40" s="49">
        <f t="shared" si="1"/>
        <v>-100</v>
      </c>
    </row>
    <row r="41" spans="1:8" ht="15.75" x14ac:dyDescent="0.25">
      <c r="A41" s="38">
        <v>35</v>
      </c>
      <c r="B41" s="59" t="s">
        <v>313</v>
      </c>
      <c r="C41" s="58" t="s">
        <v>27</v>
      </c>
      <c r="D41" s="48">
        <v>1</v>
      </c>
      <c r="E41" s="74">
        <v>0</v>
      </c>
      <c r="F41" s="49">
        <f t="shared" si="0"/>
        <v>-1</v>
      </c>
      <c r="G41" s="49">
        <f t="shared" si="1"/>
        <v>-100</v>
      </c>
    </row>
    <row r="42" spans="1:8" ht="16.5" customHeight="1" x14ac:dyDescent="0.25">
      <c r="A42" s="38">
        <v>36</v>
      </c>
      <c r="B42" s="59" t="s">
        <v>330</v>
      </c>
      <c r="C42" s="58" t="s">
        <v>27</v>
      </c>
      <c r="D42" s="48">
        <v>1</v>
      </c>
      <c r="E42" s="48">
        <v>1</v>
      </c>
      <c r="F42" s="49">
        <f t="shared" si="0"/>
        <v>0</v>
      </c>
      <c r="G42" s="49">
        <f t="shared" si="1"/>
        <v>0</v>
      </c>
    </row>
    <row r="43" spans="1:8" ht="31.5" x14ac:dyDescent="0.25">
      <c r="A43" s="38">
        <v>37</v>
      </c>
      <c r="B43" s="59" t="s">
        <v>342</v>
      </c>
      <c r="C43" s="58" t="s">
        <v>11</v>
      </c>
      <c r="D43" s="48" t="s">
        <v>12</v>
      </c>
      <c r="E43" s="48" t="s">
        <v>12</v>
      </c>
      <c r="F43" s="49">
        <v>0</v>
      </c>
      <c r="G43" s="49">
        <v>0</v>
      </c>
    </row>
    <row r="44" spans="1:8" ht="15.75" x14ac:dyDescent="0.25">
      <c r="A44" s="38">
        <v>38</v>
      </c>
      <c r="B44" s="59" t="s">
        <v>343</v>
      </c>
      <c r="C44" s="58" t="s">
        <v>27</v>
      </c>
      <c r="D44" s="48">
        <v>3</v>
      </c>
      <c r="E44" s="48">
        <v>3</v>
      </c>
      <c r="F44" s="49">
        <f t="shared" si="0"/>
        <v>0</v>
      </c>
      <c r="G44" s="49">
        <f t="shared" si="1"/>
        <v>0</v>
      </c>
    </row>
    <row r="45" spans="1:8" ht="25.5" customHeight="1" x14ac:dyDescent="0.25">
      <c r="A45" s="43">
        <v>2</v>
      </c>
      <c r="B45" s="89" t="s">
        <v>88</v>
      </c>
      <c r="C45" s="93"/>
      <c r="D45" s="93"/>
      <c r="E45" s="93"/>
      <c r="F45" s="93"/>
      <c r="G45" s="93"/>
    </row>
    <row r="46" spans="1:8" ht="15.75" x14ac:dyDescent="0.25">
      <c r="A46" s="38">
        <v>1</v>
      </c>
      <c r="B46" s="59" t="s">
        <v>90</v>
      </c>
      <c r="C46" s="58" t="s">
        <v>29</v>
      </c>
      <c r="D46" s="1">
        <v>55</v>
      </c>
      <c r="E46" s="1">
        <v>67.069000000000003</v>
      </c>
      <c r="F46" s="47">
        <f>E46-D46</f>
        <v>12.069000000000003</v>
      </c>
      <c r="G46" s="47">
        <f>E46/D46*100-100</f>
        <v>21.943636363636358</v>
      </c>
    </row>
    <row r="47" spans="1:8" ht="17.25" customHeight="1" x14ac:dyDescent="0.25">
      <c r="A47" s="2" t="s">
        <v>91</v>
      </c>
      <c r="B47" s="59" t="s">
        <v>89</v>
      </c>
      <c r="C47" s="58" t="s">
        <v>27</v>
      </c>
      <c r="D47" s="48">
        <v>1</v>
      </c>
      <c r="E47" s="48">
        <v>1</v>
      </c>
      <c r="F47" s="48">
        <f t="shared" ref="F47:F63" si="2">E47-D47</f>
        <v>0</v>
      </c>
      <c r="G47" s="49">
        <f t="shared" ref="G47:G54" si="3">E47/D47*100-100</f>
        <v>0</v>
      </c>
    </row>
    <row r="48" spans="1:8" ht="31.5" customHeight="1" x14ac:dyDescent="0.25">
      <c r="A48" s="2" t="s">
        <v>68</v>
      </c>
      <c r="B48" s="59" t="s">
        <v>98</v>
      </c>
      <c r="C48" s="58" t="s">
        <v>13</v>
      </c>
      <c r="D48" s="48">
        <v>100</v>
      </c>
      <c r="E48" s="48">
        <v>100</v>
      </c>
      <c r="F48" s="48">
        <f t="shared" si="2"/>
        <v>0</v>
      </c>
      <c r="G48" s="49">
        <f t="shared" si="3"/>
        <v>0</v>
      </c>
      <c r="H48" s="45"/>
    </row>
    <row r="49" spans="1:7" ht="35.25" customHeight="1" x14ac:dyDescent="0.25">
      <c r="A49" s="38">
        <v>4</v>
      </c>
      <c r="B49" s="59" t="s">
        <v>100</v>
      </c>
      <c r="C49" s="58" t="s">
        <v>13</v>
      </c>
      <c r="D49" s="48">
        <v>60</v>
      </c>
      <c r="E49" s="48">
        <v>100</v>
      </c>
      <c r="F49" s="48">
        <f t="shared" si="2"/>
        <v>40</v>
      </c>
      <c r="G49" s="49">
        <f t="shared" si="3"/>
        <v>66.666666666666686</v>
      </c>
    </row>
    <row r="50" spans="1:7" ht="19.5" customHeight="1" x14ac:dyDescent="0.25">
      <c r="A50" s="2" t="s">
        <v>92</v>
      </c>
      <c r="B50" s="59" t="s">
        <v>101</v>
      </c>
      <c r="C50" s="58" t="s">
        <v>99</v>
      </c>
      <c r="D50" s="48">
        <v>4</v>
      </c>
      <c r="E50" s="48">
        <v>6</v>
      </c>
      <c r="F50" s="48">
        <f t="shared" si="2"/>
        <v>2</v>
      </c>
      <c r="G50" s="49">
        <f t="shared" si="3"/>
        <v>50</v>
      </c>
    </row>
    <row r="51" spans="1:7" ht="19.5" customHeight="1" x14ac:dyDescent="0.25">
      <c r="A51" s="2" t="s">
        <v>93</v>
      </c>
      <c r="B51" s="59" t="s">
        <v>103</v>
      </c>
      <c r="C51" s="58" t="s">
        <v>102</v>
      </c>
      <c r="D51" s="48">
        <v>326</v>
      </c>
      <c r="E51" s="48">
        <v>346</v>
      </c>
      <c r="F51" s="48">
        <f t="shared" si="2"/>
        <v>20</v>
      </c>
      <c r="G51" s="49">
        <f t="shared" si="3"/>
        <v>6.1349693251533779</v>
      </c>
    </row>
    <row r="52" spans="1:7" ht="21" customHeight="1" x14ac:dyDescent="0.25">
      <c r="A52" s="38">
        <v>7</v>
      </c>
      <c r="B52" s="59" t="s">
        <v>242</v>
      </c>
      <c r="C52" s="58" t="s">
        <v>99</v>
      </c>
      <c r="D52" s="48">
        <v>377</v>
      </c>
      <c r="E52" s="48">
        <v>363</v>
      </c>
      <c r="F52" s="48">
        <f t="shared" si="2"/>
        <v>-14</v>
      </c>
      <c r="G52" s="49">
        <f t="shared" si="3"/>
        <v>-3.7135278514588919</v>
      </c>
    </row>
    <row r="53" spans="1:7" ht="30.75" customHeight="1" x14ac:dyDescent="0.25">
      <c r="A53" s="2" t="s">
        <v>94</v>
      </c>
      <c r="B53" s="59" t="s">
        <v>277</v>
      </c>
      <c r="C53" s="58" t="s">
        <v>61</v>
      </c>
      <c r="D53" s="48">
        <v>204</v>
      </c>
      <c r="E53" s="48">
        <v>173</v>
      </c>
      <c r="F53" s="48">
        <f t="shared" si="2"/>
        <v>-31</v>
      </c>
      <c r="G53" s="49">
        <f>E53/D53*100-100</f>
        <v>-15.196078431372555</v>
      </c>
    </row>
    <row r="54" spans="1:7" ht="49.5" customHeight="1" x14ac:dyDescent="0.25">
      <c r="A54" s="2" t="s">
        <v>332</v>
      </c>
      <c r="B54" s="59" t="s">
        <v>104</v>
      </c>
      <c r="C54" s="58" t="s">
        <v>25</v>
      </c>
      <c r="D54" s="48">
        <v>1</v>
      </c>
      <c r="E54" s="48">
        <v>1</v>
      </c>
      <c r="F54" s="48">
        <f t="shared" si="2"/>
        <v>0</v>
      </c>
      <c r="G54" s="49">
        <f t="shared" si="3"/>
        <v>0</v>
      </c>
    </row>
    <row r="55" spans="1:7" ht="48" customHeight="1" x14ac:dyDescent="0.25">
      <c r="A55" s="38">
        <v>10</v>
      </c>
      <c r="B55" s="59" t="s">
        <v>105</v>
      </c>
      <c r="C55" s="58" t="s">
        <v>13</v>
      </c>
      <c r="D55" s="49">
        <v>7.9</v>
      </c>
      <c r="E55" s="49">
        <v>11.8</v>
      </c>
      <c r="F55" s="49">
        <f t="shared" si="2"/>
        <v>3.9000000000000004</v>
      </c>
      <c r="G55" s="49">
        <f>E55/D55*100-100</f>
        <v>49.367088607594923</v>
      </c>
    </row>
    <row r="56" spans="1:7" ht="33.75" customHeight="1" x14ac:dyDescent="0.25">
      <c r="A56" s="38">
        <v>12</v>
      </c>
      <c r="B56" s="59" t="s">
        <v>281</v>
      </c>
      <c r="C56" s="58"/>
      <c r="D56" s="49">
        <v>16.600000000000001</v>
      </c>
      <c r="E56" s="49">
        <v>17.2</v>
      </c>
      <c r="F56" s="48">
        <f t="shared" si="2"/>
        <v>0.59999999999999787</v>
      </c>
      <c r="G56" s="49">
        <f t="shared" ref="G56:G61" si="4">E56/D56*100-100</f>
        <v>3.6144578313252822</v>
      </c>
    </row>
    <row r="57" spans="1:7" ht="63.75" customHeight="1" x14ac:dyDescent="0.25">
      <c r="A57" s="2" t="s">
        <v>285</v>
      </c>
      <c r="B57" s="59" t="s">
        <v>283</v>
      </c>
      <c r="C57" s="58" t="s">
        <v>77</v>
      </c>
      <c r="D57" s="49">
        <v>5300</v>
      </c>
      <c r="E57" s="49">
        <v>2879</v>
      </c>
      <c r="F57" s="48">
        <f t="shared" si="2"/>
        <v>-2421</v>
      </c>
      <c r="G57" s="49">
        <f t="shared" si="4"/>
        <v>-45.679245283018865</v>
      </c>
    </row>
    <row r="58" spans="1:7" ht="66.75" customHeight="1" x14ac:dyDescent="0.25">
      <c r="A58" s="2" t="s">
        <v>271</v>
      </c>
      <c r="B58" s="59" t="s">
        <v>282</v>
      </c>
      <c r="C58" s="58" t="s">
        <v>77</v>
      </c>
      <c r="D58" s="49">
        <v>1600</v>
      </c>
      <c r="E58" s="49">
        <v>1116</v>
      </c>
      <c r="F58" s="48">
        <f t="shared" si="2"/>
        <v>-484</v>
      </c>
      <c r="G58" s="49">
        <f t="shared" si="4"/>
        <v>-30.25</v>
      </c>
    </row>
    <row r="59" spans="1:7" ht="33" customHeight="1" x14ac:dyDescent="0.25">
      <c r="A59" s="38">
        <v>15</v>
      </c>
      <c r="B59" s="59" t="s">
        <v>270</v>
      </c>
      <c r="C59" s="58" t="s">
        <v>13</v>
      </c>
      <c r="D59" s="49">
        <v>85</v>
      </c>
      <c r="E59" s="49">
        <v>85</v>
      </c>
      <c r="F59" s="48">
        <f t="shared" si="2"/>
        <v>0</v>
      </c>
      <c r="G59" s="49">
        <f t="shared" si="4"/>
        <v>0</v>
      </c>
    </row>
    <row r="60" spans="1:7" ht="50.25" customHeight="1" x14ac:dyDescent="0.25">
      <c r="A60" s="2" t="s">
        <v>286</v>
      </c>
      <c r="B60" s="59" t="s">
        <v>284</v>
      </c>
      <c r="C60" s="58" t="s">
        <v>77</v>
      </c>
      <c r="D60" s="49">
        <v>9.5</v>
      </c>
      <c r="E60" s="49">
        <v>9.6</v>
      </c>
      <c r="F60" s="48">
        <f t="shared" si="2"/>
        <v>9.9999999999999645E-2</v>
      </c>
      <c r="G60" s="49">
        <f t="shared" si="4"/>
        <v>1.0526315789473699</v>
      </c>
    </row>
    <row r="61" spans="1:7" ht="66" customHeight="1" x14ac:dyDescent="0.25">
      <c r="A61" s="2" t="s">
        <v>287</v>
      </c>
      <c r="B61" s="59" t="s">
        <v>331</v>
      </c>
      <c r="C61" s="58" t="s">
        <v>27</v>
      </c>
      <c r="D61" s="49">
        <v>2</v>
      </c>
      <c r="E61" s="49">
        <v>2</v>
      </c>
      <c r="F61" s="48">
        <f t="shared" si="2"/>
        <v>0</v>
      </c>
      <c r="G61" s="49">
        <f t="shared" si="4"/>
        <v>0</v>
      </c>
    </row>
    <row r="62" spans="1:7" ht="30.75" customHeight="1" x14ac:dyDescent="0.25">
      <c r="A62" s="38">
        <v>18</v>
      </c>
      <c r="B62" s="59" t="s">
        <v>334</v>
      </c>
      <c r="C62" s="58" t="s">
        <v>333</v>
      </c>
      <c r="D62" s="49">
        <v>2766.3</v>
      </c>
      <c r="E62" s="48">
        <v>0</v>
      </c>
      <c r="F62" s="48">
        <f t="shared" si="2"/>
        <v>-2766.3</v>
      </c>
      <c r="G62" s="49">
        <f>E62/D62*100-100</f>
        <v>-100</v>
      </c>
    </row>
    <row r="63" spans="1:7" ht="18.75" customHeight="1" x14ac:dyDescent="0.25">
      <c r="A63" s="2" t="s">
        <v>274</v>
      </c>
      <c r="B63" s="59" t="s">
        <v>315</v>
      </c>
      <c r="C63" s="58" t="s">
        <v>322</v>
      </c>
      <c r="D63" s="48">
        <v>14</v>
      </c>
      <c r="E63" s="48">
        <v>2</v>
      </c>
      <c r="F63" s="48">
        <f t="shared" si="2"/>
        <v>-12</v>
      </c>
      <c r="G63" s="49">
        <f>E63/D63*100-100</f>
        <v>-85.714285714285722</v>
      </c>
    </row>
    <row r="64" spans="1:7" ht="39" customHeight="1" x14ac:dyDescent="0.25">
      <c r="A64" s="43">
        <v>3</v>
      </c>
      <c r="B64" s="89" t="s">
        <v>188</v>
      </c>
      <c r="C64" s="88"/>
      <c r="D64" s="88"/>
      <c r="E64" s="88"/>
      <c r="F64" s="88"/>
      <c r="G64" s="88"/>
    </row>
    <row r="65" spans="1:7" ht="19.5" customHeight="1" x14ac:dyDescent="0.25">
      <c r="A65" s="38">
        <v>1</v>
      </c>
      <c r="B65" s="9" t="s">
        <v>106</v>
      </c>
      <c r="C65" s="38" t="s">
        <v>26</v>
      </c>
      <c r="D65" s="48">
        <v>1039</v>
      </c>
      <c r="E65" s="48">
        <v>1022</v>
      </c>
      <c r="F65" s="48">
        <f>E65-D65</f>
        <v>-17</v>
      </c>
      <c r="G65" s="49">
        <f>E65/D65*100-100</f>
        <v>-1.6361886429259016</v>
      </c>
    </row>
    <row r="66" spans="1:7" ht="50.25" customHeight="1" x14ac:dyDescent="0.25">
      <c r="A66" s="38">
        <v>2</v>
      </c>
      <c r="B66" s="9" t="s">
        <v>107</v>
      </c>
      <c r="C66" s="38" t="s">
        <v>13</v>
      </c>
      <c r="D66" s="49">
        <v>5.8</v>
      </c>
      <c r="E66" s="49">
        <v>0</v>
      </c>
      <c r="F66" s="49">
        <f>E66-D66</f>
        <v>-5.8</v>
      </c>
      <c r="G66" s="49">
        <f>E66/D66*100-100</f>
        <v>-100</v>
      </c>
    </row>
    <row r="67" spans="1:7" ht="18" customHeight="1" x14ac:dyDescent="0.25">
      <c r="A67" s="38">
        <v>3</v>
      </c>
      <c r="B67" s="9" t="s">
        <v>46</v>
      </c>
      <c r="C67" s="38" t="s">
        <v>26</v>
      </c>
      <c r="D67" s="49">
        <v>298</v>
      </c>
      <c r="E67" s="49">
        <v>117.9</v>
      </c>
      <c r="F67" s="49">
        <f>E67-D67</f>
        <v>-180.1</v>
      </c>
      <c r="G67" s="49">
        <f>E67/D67*100-100</f>
        <v>-60.43624161073825</v>
      </c>
    </row>
    <row r="68" spans="1:7" ht="34.5" customHeight="1" x14ac:dyDescent="0.25">
      <c r="A68" s="38">
        <v>4</v>
      </c>
      <c r="B68" s="9" t="s">
        <v>263</v>
      </c>
      <c r="C68" s="38" t="s">
        <v>13</v>
      </c>
      <c r="D68" s="47">
        <v>24.3</v>
      </c>
      <c r="E68" s="47">
        <v>24.3</v>
      </c>
      <c r="F68" s="47">
        <f>E68-D68</f>
        <v>0</v>
      </c>
      <c r="G68" s="49">
        <f>E68/D68*100-100</f>
        <v>0</v>
      </c>
    </row>
    <row r="69" spans="1:7" ht="25.5" customHeight="1" x14ac:dyDescent="0.25">
      <c r="A69" s="43">
        <v>4</v>
      </c>
      <c r="B69" s="89" t="s">
        <v>108</v>
      </c>
      <c r="C69" s="88"/>
      <c r="D69" s="88"/>
      <c r="E69" s="88"/>
      <c r="F69" s="88"/>
      <c r="G69" s="88"/>
    </row>
    <row r="70" spans="1:7" ht="81.75" customHeight="1" x14ac:dyDescent="0.25">
      <c r="A70" s="38">
        <v>1</v>
      </c>
      <c r="B70" s="10" t="s">
        <v>110</v>
      </c>
      <c r="C70" s="47" t="s">
        <v>13</v>
      </c>
      <c r="D70" s="49">
        <v>74.2</v>
      </c>
      <c r="E70" s="49">
        <v>84.8</v>
      </c>
      <c r="F70" s="49">
        <f t="shared" ref="F70:F75" si="5">E70-D70</f>
        <v>10.599999999999994</v>
      </c>
      <c r="G70" s="49">
        <f t="shared" ref="G70:G75" si="6">E70/D70*100-100</f>
        <v>14.285714285714278</v>
      </c>
    </row>
    <row r="71" spans="1:7" ht="30.75" customHeight="1" x14ac:dyDescent="0.25">
      <c r="A71" s="38">
        <v>2</v>
      </c>
      <c r="B71" s="10" t="s">
        <v>111</v>
      </c>
      <c r="C71" s="47" t="s">
        <v>25</v>
      </c>
      <c r="D71" s="48">
        <v>2320</v>
      </c>
      <c r="E71" s="48">
        <v>4055</v>
      </c>
      <c r="F71" s="48">
        <f t="shared" si="5"/>
        <v>1735</v>
      </c>
      <c r="G71" s="49">
        <f t="shared" si="6"/>
        <v>74.784482758620697</v>
      </c>
    </row>
    <row r="72" spans="1:7" ht="33" customHeight="1" x14ac:dyDescent="0.25">
      <c r="A72" s="38">
        <v>3</v>
      </c>
      <c r="B72" s="10" t="s">
        <v>112</v>
      </c>
      <c r="C72" s="47" t="s">
        <v>25</v>
      </c>
      <c r="D72" s="48">
        <v>4065</v>
      </c>
      <c r="E72" s="48">
        <v>4786</v>
      </c>
      <c r="F72" s="48">
        <f t="shared" si="5"/>
        <v>721</v>
      </c>
      <c r="G72" s="49">
        <f t="shared" si="6"/>
        <v>17.736777367773684</v>
      </c>
    </row>
    <row r="73" spans="1:7" ht="97.5" customHeight="1" x14ac:dyDescent="0.25">
      <c r="A73" s="38">
        <v>4</v>
      </c>
      <c r="B73" s="10" t="s">
        <v>109</v>
      </c>
      <c r="C73" s="47" t="s">
        <v>13</v>
      </c>
      <c r="D73" s="49">
        <v>14.6</v>
      </c>
      <c r="E73" s="49">
        <v>14.2</v>
      </c>
      <c r="F73" s="48">
        <f t="shared" si="5"/>
        <v>-0.40000000000000036</v>
      </c>
      <c r="G73" s="49">
        <f t="shared" si="6"/>
        <v>-2.7397260273972535</v>
      </c>
    </row>
    <row r="74" spans="1:7" ht="35.25" customHeight="1" x14ac:dyDescent="0.25">
      <c r="A74" s="38">
        <v>5</v>
      </c>
      <c r="B74" s="10" t="s">
        <v>113</v>
      </c>
      <c r="C74" s="47" t="s">
        <v>26</v>
      </c>
      <c r="D74" s="48">
        <v>180</v>
      </c>
      <c r="E74" s="48">
        <v>152</v>
      </c>
      <c r="F74" s="48">
        <f t="shared" si="5"/>
        <v>-28</v>
      </c>
      <c r="G74" s="49">
        <f t="shared" si="6"/>
        <v>-15.555555555555557</v>
      </c>
    </row>
    <row r="75" spans="1:7" ht="48" customHeight="1" x14ac:dyDescent="0.25">
      <c r="A75" s="38">
        <v>6</v>
      </c>
      <c r="B75" s="10" t="s">
        <v>114</v>
      </c>
      <c r="C75" s="47" t="s">
        <v>25</v>
      </c>
      <c r="D75" s="48">
        <v>1520</v>
      </c>
      <c r="E75" s="48">
        <v>1520</v>
      </c>
      <c r="F75" s="48">
        <f t="shared" si="5"/>
        <v>0</v>
      </c>
      <c r="G75" s="49">
        <f t="shared" si="6"/>
        <v>0</v>
      </c>
    </row>
    <row r="76" spans="1:7" ht="30.75" customHeight="1" x14ac:dyDescent="0.25">
      <c r="A76" s="43">
        <v>5</v>
      </c>
      <c r="B76" s="89" t="s">
        <v>115</v>
      </c>
      <c r="C76" s="88"/>
      <c r="D76" s="88"/>
      <c r="E76" s="88"/>
      <c r="F76" s="88"/>
      <c r="G76" s="88"/>
    </row>
    <row r="77" spans="1:7" ht="33.75" customHeight="1" x14ac:dyDescent="0.25">
      <c r="A77" s="38">
        <v>1</v>
      </c>
      <c r="B77" s="59" t="s">
        <v>116</v>
      </c>
      <c r="C77" s="38" t="s">
        <v>13</v>
      </c>
      <c r="D77" s="49">
        <v>100</v>
      </c>
      <c r="E77" s="49">
        <v>100</v>
      </c>
      <c r="F77" s="49">
        <f>E77-D77</f>
        <v>0</v>
      </c>
      <c r="G77" s="49">
        <f>E77/D77*100-100</f>
        <v>0</v>
      </c>
    </row>
    <row r="78" spans="1:7" ht="32.25" customHeight="1" x14ac:dyDescent="0.25">
      <c r="A78" s="38">
        <v>2</v>
      </c>
      <c r="B78" s="59" t="s">
        <v>47</v>
      </c>
      <c r="C78" s="38" t="s">
        <v>13</v>
      </c>
      <c r="D78" s="49">
        <v>100</v>
      </c>
      <c r="E78" s="49">
        <v>98.45</v>
      </c>
      <c r="F78" s="49">
        <f>E78-D78</f>
        <v>-1.5499999999999972</v>
      </c>
      <c r="G78" s="49">
        <f>E78/D78*100-100</f>
        <v>-1.5499999999999972</v>
      </c>
    </row>
    <row r="79" spans="1:7" ht="23.25" customHeight="1" x14ac:dyDescent="0.25">
      <c r="A79" s="43">
        <v>6</v>
      </c>
      <c r="B79" s="89" t="s">
        <v>117</v>
      </c>
      <c r="C79" s="88"/>
      <c r="D79" s="88"/>
      <c r="E79" s="88"/>
      <c r="F79" s="88"/>
      <c r="G79" s="88"/>
    </row>
    <row r="80" spans="1:7" ht="33" customHeight="1" x14ac:dyDescent="0.25">
      <c r="A80" s="38">
        <v>1</v>
      </c>
      <c r="B80" s="59" t="s">
        <v>316</v>
      </c>
      <c r="C80" s="38" t="s">
        <v>25</v>
      </c>
      <c r="D80" s="48">
        <v>904</v>
      </c>
      <c r="E80" s="48">
        <v>1052</v>
      </c>
      <c r="F80" s="49">
        <f>E80-D80</f>
        <v>148</v>
      </c>
      <c r="G80" s="49">
        <f>E80/D80*100-100</f>
        <v>16.371681415929203</v>
      </c>
    </row>
    <row r="81" spans="1:7" ht="48.75" customHeight="1" x14ac:dyDescent="0.25">
      <c r="A81" s="2" t="s">
        <v>91</v>
      </c>
      <c r="B81" s="59" t="s">
        <v>119</v>
      </c>
      <c r="C81" s="38" t="s">
        <v>13</v>
      </c>
      <c r="D81" s="49">
        <v>100</v>
      </c>
      <c r="E81" s="49">
        <v>100</v>
      </c>
      <c r="F81" s="49">
        <f>E81-D81</f>
        <v>0</v>
      </c>
      <c r="G81" s="49">
        <f>E81/D81*100-100</f>
        <v>0</v>
      </c>
    </row>
    <row r="82" spans="1:7" ht="48" customHeight="1" x14ac:dyDescent="0.25">
      <c r="A82" s="2" t="s">
        <v>68</v>
      </c>
      <c r="B82" s="59" t="s">
        <v>120</v>
      </c>
      <c r="C82" s="38" t="s">
        <v>13</v>
      </c>
      <c r="D82" s="49">
        <v>15.2</v>
      </c>
      <c r="E82" s="49">
        <v>33</v>
      </c>
      <c r="F82" s="49">
        <f>E82-D82</f>
        <v>17.8</v>
      </c>
      <c r="G82" s="49">
        <f>E82/D82*100-100</f>
        <v>117.10526315789474</v>
      </c>
    </row>
    <row r="83" spans="1:7" ht="48" customHeight="1" x14ac:dyDescent="0.25">
      <c r="A83" s="38">
        <v>4</v>
      </c>
      <c r="B83" s="59" t="s">
        <v>121</v>
      </c>
      <c r="C83" s="38" t="s">
        <v>13</v>
      </c>
      <c r="D83" s="49">
        <v>50.1</v>
      </c>
      <c r="E83" s="49">
        <v>56</v>
      </c>
      <c r="F83" s="49">
        <f t="shared" ref="F83:F101" si="7">E83-D83</f>
        <v>5.8999999999999986</v>
      </c>
      <c r="G83" s="49">
        <f t="shared" ref="G83:G101" si="8">E83/D83*100-100</f>
        <v>11.776447105788421</v>
      </c>
    </row>
    <row r="84" spans="1:7" ht="32.25" customHeight="1" x14ac:dyDescent="0.25">
      <c r="A84" s="38">
        <v>5</v>
      </c>
      <c r="B84" s="59" t="s">
        <v>265</v>
      </c>
      <c r="C84" s="38" t="s">
        <v>13</v>
      </c>
      <c r="D84" s="49">
        <v>90</v>
      </c>
      <c r="E84" s="49">
        <v>66.8</v>
      </c>
      <c r="F84" s="49">
        <f t="shared" si="7"/>
        <v>-23.200000000000003</v>
      </c>
      <c r="G84" s="49">
        <f t="shared" si="8"/>
        <v>-25.777777777777771</v>
      </c>
    </row>
    <row r="85" spans="1:7" ht="47.25" customHeight="1" x14ac:dyDescent="0.25">
      <c r="A85" s="2" t="s">
        <v>69</v>
      </c>
      <c r="B85" s="59" t="s">
        <v>122</v>
      </c>
      <c r="C85" s="38" t="s">
        <v>13</v>
      </c>
      <c r="D85" s="49">
        <v>22.9</v>
      </c>
      <c r="E85" s="49">
        <v>22.9</v>
      </c>
      <c r="F85" s="49">
        <f t="shared" si="7"/>
        <v>0</v>
      </c>
      <c r="G85" s="49">
        <f t="shared" si="8"/>
        <v>0</v>
      </c>
    </row>
    <row r="86" spans="1:7" ht="18.75" customHeight="1" x14ac:dyDescent="0.25">
      <c r="A86" s="38">
        <v>8</v>
      </c>
      <c r="B86" s="59" t="s">
        <v>123</v>
      </c>
      <c r="C86" s="38" t="s">
        <v>13</v>
      </c>
      <c r="D86" s="49">
        <v>75</v>
      </c>
      <c r="E86" s="49">
        <v>75.099999999999994</v>
      </c>
      <c r="F86" s="49">
        <f t="shared" si="7"/>
        <v>9.9999999999994316E-2</v>
      </c>
      <c r="G86" s="49">
        <f t="shared" si="8"/>
        <v>0.13333333333332575</v>
      </c>
    </row>
    <row r="87" spans="1:7" ht="48" customHeight="1" x14ac:dyDescent="0.25">
      <c r="A87" s="38">
        <v>9</v>
      </c>
      <c r="B87" s="59" t="s">
        <v>124</v>
      </c>
      <c r="C87" s="38" t="s">
        <v>13</v>
      </c>
      <c r="D87" s="49">
        <v>17</v>
      </c>
      <c r="E87" s="49">
        <v>18</v>
      </c>
      <c r="F87" s="49">
        <f t="shared" si="7"/>
        <v>1</v>
      </c>
      <c r="G87" s="49">
        <f t="shared" si="8"/>
        <v>5.8823529411764781</v>
      </c>
    </row>
    <row r="88" spans="1:7" ht="30.75" customHeight="1" x14ac:dyDescent="0.25">
      <c r="A88" s="2" t="s">
        <v>96</v>
      </c>
      <c r="B88" s="59" t="s">
        <v>125</v>
      </c>
      <c r="C88" s="38" t="s">
        <v>13</v>
      </c>
      <c r="D88" s="49">
        <v>97</v>
      </c>
      <c r="E88" s="49">
        <v>45</v>
      </c>
      <c r="F88" s="49">
        <f t="shared" si="7"/>
        <v>-52</v>
      </c>
      <c r="G88" s="49">
        <f t="shared" si="8"/>
        <v>-53.608247422680414</v>
      </c>
    </row>
    <row r="89" spans="1:7" ht="34.5" customHeight="1" x14ac:dyDescent="0.25">
      <c r="A89" s="2" t="s">
        <v>97</v>
      </c>
      <c r="B89" s="59" t="s">
        <v>126</v>
      </c>
      <c r="C89" s="38" t="s">
        <v>25</v>
      </c>
      <c r="D89" s="48">
        <v>820</v>
      </c>
      <c r="E89" s="48">
        <v>820</v>
      </c>
      <c r="F89" s="48">
        <f t="shared" si="7"/>
        <v>0</v>
      </c>
      <c r="G89" s="49">
        <f t="shared" si="8"/>
        <v>0</v>
      </c>
    </row>
    <row r="90" spans="1:7" ht="32.25" customHeight="1" x14ac:dyDescent="0.25">
      <c r="A90" s="38">
        <v>12</v>
      </c>
      <c r="B90" s="59" t="s">
        <v>118</v>
      </c>
      <c r="C90" s="38" t="s">
        <v>25</v>
      </c>
      <c r="D90" s="48">
        <v>2230</v>
      </c>
      <c r="E90" s="48">
        <v>2230</v>
      </c>
      <c r="F90" s="48">
        <f t="shared" si="7"/>
        <v>0</v>
      </c>
      <c r="G90" s="49">
        <f t="shared" si="8"/>
        <v>0</v>
      </c>
    </row>
    <row r="91" spans="1:7" ht="18" customHeight="1" x14ac:dyDescent="0.25">
      <c r="A91" s="38">
        <v>13</v>
      </c>
      <c r="B91" s="59" t="s">
        <v>127</v>
      </c>
      <c r="C91" s="38" t="s">
        <v>25</v>
      </c>
      <c r="D91" s="48">
        <v>610</v>
      </c>
      <c r="E91" s="48">
        <v>610</v>
      </c>
      <c r="F91" s="48">
        <f t="shared" si="7"/>
        <v>0</v>
      </c>
      <c r="G91" s="49">
        <f t="shared" si="8"/>
        <v>0</v>
      </c>
    </row>
    <row r="92" spans="1:7" ht="64.5" customHeight="1" x14ac:dyDescent="0.25">
      <c r="A92" s="2" t="s">
        <v>271</v>
      </c>
      <c r="B92" s="59" t="s">
        <v>128</v>
      </c>
      <c r="C92" s="38" t="s">
        <v>13</v>
      </c>
      <c r="D92" s="48">
        <v>15</v>
      </c>
      <c r="E92" s="48">
        <v>15</v>
      </c>
      <c r="F92" s="48">
        <f t="shared" si="7"/>
        <v>0</v>
      </c>
      <c r="G92" s="48">
        <f t="shared" si="8"/>
        <v>0</v>
      </c>
    </row>
    <row r="93" spans="1:7" ht="45.75" customHeight="1" x14ac:dyDescent="0.25">
      <c r="A93" s="2" t="s">
        <v>272</v>
      </c>
      <c r="B93" s="59" t="s">
        <v>129</v>
      </c>
      <c r="C93" s="38" t="s">
        <v>13</v>
      </c>
      <c r="D93" s="48">
        <v>11</v>
      </c>
      <c r="E93" s="48">
        <v>11</v>
      </c>
      <c r="F93" s="48">
        <f t="shared" si="7"/>
        <v>0</v>
      </c>
      <c r="G93" s="48">
        <f t="shared" si="8"/>
        <v>0</v>
      </c>
    </row>
    <row r="94" spans="1:7" ht="48" customHeight="1" x14ac:dyDescent="0.25">
      <c r="A94" s="38">
        <v>16</v>
      </c>
      <c r="B94" s="59" t="s">
        <v>130</v>
      </c>
      <c r="C94" s="38" t="s">
        <v>13</v>
      </c>
      <c r="D94" s="48">
        <v>100</v>
      </c>
      <c r="E94" s="48">
        <v>100</v>
      </c>
      <c r="F94" s="48">
        <f t="shared" si="7"/>
        <v>0</v>
      </c>
      <c r="G94" s="48">
        <f t="shared" si="8"/>
        <v>0</v>
      </c>
    </row>
    <row r="95" spans="1:7" ht="34.5" customHeight="1" x14ac:dyDescent="0.25">
      <c r="A95" s="38">
        <v>17</v>
      </c>
      <c r="B95" s="59" t="s">
        <v>131</v>
      </c>
      <c r="C95" s="38" t="s">
        <v>13</v>
      </c>
      <c r="D95" s="48">
        <v>100</v>
      </c>
      <c r="E95" s="48">
        <v>100</v>
      </c>
      <c r="F95" s="48">
        <f t="shared" si="7"/>
        <v>0</v>
      </c>
      <c r="G95" s="48">
        <f t="shared" si="8"/>
        <v>0</v>
      </c>
    </row>
    <row r="96" spans="1:7" ht="63" customHeight="1" x14ac:dyDescent="0.25">
      <c r="A96" s="2" t="s">
        <v>273</v>
      </c>
      <c r="B96" s="59" t="s">
        <v>132</v>
      </c>
      <c r="C96" s="38" t="s">
        <v>13</v>
      </c>
      <c r="D96" s="48">
        <v>100</v>
      </c>
      <c r="E96" s="48">
        <v>100</v>
      </c>
      <c r="F96" s="48">
        <f t="shared" si="7"/>
        <v>0</v>
      </c>
      <c r="G96" s="48">
        <f t="shared" si="8"/>
        <v>0</v>
      </c>
    </row>
    <row r="97" spans="1:7" ht="20.25" customHeight="1" x14ac:dyDescent="0.25">
      <c r="A97" s="2" t="s">
        <v>274</v>
      </c>
      <c r="B97" s="59" t="s">
        <v>133</v>
      </c>
      <c r="C97" s="38" t="s">
        <v>13</v>
      </c>
      <c r="D97" s="48">
        <v>100</v>
      </c>
      <c r="E97" s="48">
        <v>100</v>
      </c>
      <c r="F97" s="48">
        <f t="shared" si="7"/>
        <v>0</v>
      </c>
      <c r="G97" s="48">
        <f t="shared" si="8"/>
        <v>0</v>
      </c>
    </row>
    <row r="98" spans="1:7" ht="45" customHeight="1" x14ac:dyDescent="0.25">
      <c r="A98" s="38">
        <v>20</v>
      </c>
      <c r="B98" s="59" t="s">
        <v>297</v>
      </c>
      <c r="C98" s="38" t="s">
        <v>25</v>
      </c>
      <c r="D98" s="48">
        <v>3</v>
      </c>
      <c r="E98" s="48">
        <v>3</v>
      </c>
      <c r="F98" s="48">
        <f t="shared" si="7"/>
        <v>0</v>
      </c>
      <c r="G98" s="48">
        <f t="shared" si="8"/>
        <v>0</v>
      </c>
    </row>
    <row r="99" spans="1:7" ht="31.5" customHeight="1" x14ac:dyDescent="0.25">
      <c r="A99" s="2" t="s">
        <v>310</v>
      </c>
      <c r="B99" s="59" t="s">
        <v>266</v>
      </c>
      <c r="C99" s="38" t="s">
        <v>13</v>
      </c>
      <c r="D99" s="49">
        <v>26.2</v>
      </c>
      <c r="E99" s="49">
        <v>24.8</v>
      </c>
      <c r="F99" s="49">
        <f t="shared" si="7"/>
        <v>-1.3999999999999986</v>
      </c>
      <c r="G99" s="49">
        <f t="shared" si="8"/>
        <v>-5.3435114503816834</v>
      </c>
    </row>
    <row r="100" spans="1:7" ht="31.5" customHeight="1" x14ac:dyDescent="0.25">
      <c r="A100" s="2" t="s">
        <v>275</v>
      </c>
      <c r="B100" s="59" t="s">
        <v>267</v>
      </c>
      <c r="C100" s="38" t="s">
        <v>13</v>
      </c>
      <c r="D100" s="49">
        <v>98</v>
      </c>
      <c r="E100" s="49">
        <v>98</v>
      </c>
      <c r="F100" s="49">
        <f t="shared" si="7"/>
        <v>0</v>
      </c>
      <c r="G100" s="49">
        <f t="shared" si="8"/>
        <v>0</v>
      </c>
    </row>
    <row r="101" spans="1:7" ht="32.25" customHeight="1" x14ac:dyDescent="0.25">
      <c r="A101" s="38">
        <v>23</v>
      </c>
      <c r="B101" s="59" t="s">
        <v>268</v>
      </c>
      <c r="C101" s="38" t="s">
        <v>13</v>
      </c>
      <c r="D101" s="49">
        <v>64</v>
      </c>
      <c r="E101" s="49">
        <v>90.8</v>
      </c>
      <c r="F101" s="49">
        <f t="shared" si="7"/>
        <v>26.799999999999997</v>
      </c>
      <c r="G101" s="49">
        <f t="shared" si="8"/>
        <v>41.875</v>
      </c>
    </row>
    <row r="102" spans="1:7" ht="24" customHeight="1" x14ac:dyDescent="0.25">
      <c r="A102" s="43" t="s">
        <v>14</v>
      </c>
      <c r="B102" s="89" t="s">
        <v>134</v>
      </c>
      <c r="C102" s="88"/>
      <c r="D102" s="88"/>
      <c r="E102" s="88"/>
      <c r="F102" s="88"/>
      <c r="G102" s="88"/>
    </row>
    <row r="103" spans="1:7" ht="31.5" x14ac:dyDescent="0.25">
      <c r="A103" s="38">
        <v>1</v>
      </c>
      <c r="B103" s="59" t="s">
        <v>55</v>
      </c>
      <c r="C103" s="38" t="s">
        <v>13</v>
      </c>
      <c r="D103" s="49">
        <v>43.9</v>
      </c>
      <c r="E103" s="49">
        <v>23.8</v>
      </c>
      <c r="F103" s="49">
        <f t="shared" ref="F103:F111" si="9">E103-D103</f>
        <v>-20.099999999999998</v>
      </c>
      <c r="G103" s="49">
        <f t="shared" ref="G103:G111" si="10">E103/D103*100-100</f>
        <v>-45.785876993166283</v>
      </c>
    </row>
    <row r="104" spans="1:7" ht="31.5" x14ac:dyDescent="0.25">
      <c r="A104" s="38">
        <v>2</v>
      </c>
      <c r="B104" s="59" t="s">
        <v>56</v>
      </c>
      <c r="C104" s="38" t="s">
        <v>13</v>
      </c>
      <c r="D104" s="49">
        <v>28.2</v>
      </c>
      <c r="E104" s="49">
        <v>24.7</v>
      </c>
      <c r="F104" s="49">
        <f t="shared" si="9"/>
        <v>-3.5</v>
      </c>
      <c r="G104" s="49">
        <f t="shared" si="10"/>
        <v>-12.411347517730491</v>
      </c>
    </row>
    <row r="105" spans="1:7" ht="32.25" customHeight="1" x14ac:dyDescent="0.25">
      <c r="A105" s="38">
        <v>3</v>
      </c>
      <c r="B105" s="59" t="s">
        <v>138</v>
      </c>
      <c r="C105" s="38" t="s">
        <v>13</v>
      </c>
      <c r="D105" s="49">
        <v>24.6</v>
      </c>
      <c r="E105" s="49">
        <v>13.7</v>
      </c>
      <c r="F105" s="49">
        <f t="shared" si="9"/>
        <v>-10.900000000000002</v>
      </c>
      <c r="G105" s="49">
        <f t="shared" si="10"/>
        <v>-44.308943089430898</v>
      </c>
    </row>
    <row r="106" spans="1:7" ht="34.5" customHeight="1" x14ac:dyDescent="0.25">
      <c r="A106" s="38">
        <v>4</v>
      </c>
      <c r="B106" s="59" t="s">
        <v>137</v>
      </c>
      <c r="C106" s="38" t="s">
        <v>13</v>
      </c>
      <c r="D106" s="49">
        <v>3.2</v>
      </c>
      <c r="E106" s="49">
        <v>4.2</v>
      </c>
      <c r="F106" s="49">
        <f t="shared" si="9"/>
        <v>1</v>
      </c>
      <c r="G106" s="49">
        <f t="shared" si="10"/>
        <v>31.25</v>
      </c>
    </row>
    <row r="107" spans="1:7" ht="31.5" customHeight="1" x14ac:dyDescent="0.25">
      <c r="A107" s="38">
        <v>5</v>
      </c>
      <c r="B107" s="59" t="s">
        <v>136</v>
      </c>
      <c r="C107" s="38" t="s">
        <v>13</v>
      </c>
      <c r="D107" s="49">
        <v>48.7</v>
      </c>
      <c r="E107" s="49">
        <v>52.2</v>
      </c>
      <c r="F107" s="49">
        <f>E107-D107</f>
        <v>3.5</v>
      </c>
      <c r="G107" s="49">
        <f t="shared" si="10"/>
        <v>7.1868583162217732</v>
      </c>
    </row>
    <row r="108" spans="1:7" ht="33.75" customHeight="1" x14ac:dyDescent="0.25">
      <c r="A108" s="38">
        <v>6</v>
      </c>
      <c r="B108" s="59" t="s">
        <v>57</v>
      </c>
      <c r="C108" s="38" t="s">
        <v>13</v>
      </c>
      <c r="D108" s="49">
        <v>19.600000000000001</v>
      </c>
      <c r="E108" s="49">
        <v>27</v>
      </c>
      <c r="F108" s="49">
        <f t="shared" si="9"/>
        <v>7.3999999999999986</v>
      </c>
      <c r="G108" s="49">
        <f t="shared" si="10"/>
        <v>37.755102040816325</v>
      </c>
    </row>
    <row r="109" spans="1:7" ht="66" customHeight="1" x14ac:dyDescent="0.25">
      <c r="A109" s="2" t="s">
        <v>69</v>
      </c>
      <c r="B109" s="59" t="s">
        <v>58</v>
      </c>
      <c r="C109" s="38" t="s">
        <v>13</v>
      </c>
      <c r="D109" s="47">
        <v>40</v>
      </c>
      <c r="E109" s="47">
        <v>39.75</v>
      </c>
      <c r="F109" s="49">
        <f t="shared" si="9"/>
        <v>-0.25</v>
      </c>
      <c r="G109" s="49">
        <f t="shared" si="10"/>
        <v>-0.625</v>
      </c>
    </row>
    <row r="110" spans="1:7" ht="22.5" customHeight="1" x14ac:dyDescent="0.25">
      <c r="A110" s="2" t="s">
        <v>95</v>
      </c>
      <c r="B110" s="59" t="s">
        <v>59</v>
      </c>
      <c r="C110" s="38" t="s">
        <v>13</v>
      </c>
      <c r="D110" s="47">
        <v>70</v>
      </c>
      <c r="E110" s="47">
        <v>26.74</v>
      </c>
      <c r="F110" s="49">
        <f t="shared" si="9"/>
        <v>-43.260000000000005</v>
      </c>
      <c r="G110" s="49">
        <f t="shared" si="10"/>
        <v>-61.800000000000004</v>
      </c>
    </row>
    <row r="111" spans="1:7" ht="48.75" customHeight="1" x14ac:dyDescent="0.25">
      <c r="A111" s="2" t="s">
        <v>94</v>
      </c>
      <c r="B111" s="59" t="s">
        <v>135</v>
      </c>
      <c r="C111" s="38" t="s">
        <v>13</v>
      </c>
      <c r="D111" s="49">
        <v>52.1</v>
      </c>
      <c r="E111" s="49">
        <v>99.5</v>
      </c>
      <c r="F111" s="49">
        <f t="shared" si="9"/>
        <v>47.4</v>
      </c>
      <c r="G111" s="49">
        <f t="shared" si="10"/>
        <v>90.978886756238012</v>
      </c>
    </row>
    <row r="112" spans="1:7" ht="21" customHeight="1" x14ac:dyDescent="0.25">
      <c r="A112" s="43">
        <v>8</v>
      </c>
      <c r="B112" s="89" t="s">
        <v>139</v>
      </c>
      <c r="C112" s="88"/>
      <c r="D112" s="88"/>
      <c r="E112" s="88"/>
      <c r="F112" s="88"/>
      <c r="G112" s="88"/>
    </row>
    <row r="113" spans="1:8" ht="34.5" customHeight="1" x14ac:dyDescent="0.25">
      <c r="A113" s="48">
        <v>1</v>
      </c>
      <c r="B113" s="59" t="s">
        <v>140</v>
      </c>
      <c r="C113" s="3" t="s">
        <v>13</v>
      </c>
      <c r="D113" s="49">
        <v>1.3</v>
      </c>
      <c r="E113" s="49">
        <v>151</v>
      </c>
      <c r="F113" s="8">
        <f>E113-D113</f>
        <v>149.69999999999999</v>
      </c>
      <c r="G113" s="8">
        <f>E113/D113*100-100</f>
        <v>11515.384615384615</v>
      </c>
    </row>
    <row r="114" spans="1:8" ht="47.25" customHeight="1" x14ac:dyDescent="0.25">
      <c r="A114" s="48">
        <v>2</v>
      </c>
      <c r="B114" s="59" t="s">
        <v>141</v>
      </c>
      <c r="C114" s="3" t="s">
        <v>26</v>
      </c>
      <c r="D114" s="4">
        <v>1</v>
      </c>
      <c r="E114" s="4">
        <v>0</v>
      </c>
      <c r="F114" s="4">
        <f>E114-D114</f>
        <v>-1</v>
      </c>
      <c r="G114" s="8">
        <f>E114/D114*100-100</f>
        <v>-100</v>
      </c>
    </row>
    <row r="115" spans="1:8" ht="48" customHeight="1" x14ac:dyDescent="0.25">
      <c r="A115" s="48">
        <v>3</v>
      </c>
      <c r="B115" s="59" t="s">
        <v>63</v>
      </c>
      <c r="C115" s="3" t="s">
        <v>26</v>
      </c>
      <c r="D115" s="4">
        <v>1</v>
      </c>
      <c r="E115" s="4">
        <v>1</v>
      </c>
      <c r="F115" s="4">
        <f>E115-D115</f>
        <v>0</v>
      </c>
      <c r="G115" s="8">
        <f>E115/D115*100-100</f>
        <v>0</v>
      </c>
    </row>
    <row r="116" spans="1:8" ht="34.5" customHeight="1" x14ac:dyDescent="0.25">
      <c r="A116" s="48">
        <v>4</v>
      </c>
      <c r="B116" s="59" t="s">
        <v>298</v>
      </c>
      <c r="C116" s="3" t="s">
        <v>13</v>
      </c>
      <c r="D116" s="8">
        <v>86</v>
      </c>
      <c r="E116" s="8">
        <v>95.2</v>
      </c>
      <c r="F116" s="4">
        <f>E116-D116</f>
        <v>9.2000000000000028</v>
      </c>
      <c r="G116" s="8">
        <f>E116/D116*100-100</f>
        <v>10.697674418604649</v>
      </c>
    </row>
    <row r="117" spans="1:8" ht="23.25" customHeight="1" x14ac:dyDescent="0.25">
      <c r="A117" s="43">
        <v>9</v>
      </c>
      <c r="B117" s="89" t="s">
        <v>74</v>
      </c>
      <c r="C117" s="88"/>
      <c r="D117" s="88"/>
      <c r="E117" s="88"/>
      <c r="F117" s="88"/>
      <c r="G117" s="88"/>
    </row>
    <row r="118" spans="1:8" ht="31.5" customHeight="1" x14ac:dyDescent="0.25">
      <c r="A118" s="38">
        <v>1</v>
      </c>
      <c r="B118" s="46" t="s">
        <v>17</v>
      </c>
      <c r="C118" s="38" t="s">
        <v>13</v>
      </c>
      <c r="D118" s="49">
        <v>85.5</v>
      </c>
      <c r="E118" s="67">
        <v>85.5</v>
      </c>
      <c r="F118" s="49">
        <f>E118-D118</f>
        <v>0</v>
      </c>
      <c r="G118" s="49">
        <f>E118/D118*100-100</f>
        <v>0</v>
      </c>
    </row>
    <row r="119" spans="1:8" ht="36" customHeight="1" x14ac:dyDescent="0.25">
      <c r="A119" s="38">
        <v>2</v>
      </c>
      <c r="B119" s="46" t="s">
        <v>259</v>
      </c>
      <c r="C119" s="58" t="s">
        <v>31</v>
      </c>
      <c r="D119" s="48">
        <v>15</v>
      </c>
      <c r="E119" s="48">
        <v>15</v>
      </c>
      <c r="F119" s="48">
        <f t="shared" ref="F119:F144" si="11">E119-D119</f>
        <v>0</v>
      </c>
      <c r="G119" s="49">
        <f t="shared" ref="G119:G144" si="12">E119/D119*100-100</f>
        <v>0</v>
      </c>
    </row>
    <row r="120" spans="1:8" ht="31.5" x14ac:dyDescent="0.25">
      <c r="A120" s="38">
        <v>3</v>
      </c>
      <c r="B120" s="46" t="s">
        <v>258</v>
      </c>
      <c r="C120" s="58" t="s">
        <v>13</v>
      </c>
      <c r="D120" s="48">
        <v>100</v>
      </c>
      <c r="E120" s="48">
        <v>100</v>
      </c>
      <c r="F120" s="48">
        <f t="shared" si="11"/>
        <v>0</v>
      </c>
      <c r="G120" s="49">
        <f t="shared" si="12"/>
        <v>0</v>
      </c>
    </row>
    <row r="121" spans="1:8" ht="35.25" customHeight="1" x14ac:dyDescent="0.25">
      <c r="A121" s="38">
        <v>4</v>
      </c>
      <c r="B121" s="46" t="s">
        <v>257</v>
      </c>
      <c r="C121" s="58" t="s">
        <v>13</v>
      </c>
      <c r="D121" s="48">
        <v>30</v>
      </c>
      <c r="E121" s="48">
        <v>30</v>
      </c>
      <c r="F121" s="48">
        <f t="shared" si="11"/>
        <v>0</v>
      </c>
      <c r="G121" s="49">
        <f t="shared" si="12"/>
        <v>0</v>
      </c>
    </row>
    <row r="122" spans="1:8" ht="33.75" customHeight="1" x14ac:dyDescent="0.25">
      <c r="A122" s="38">
        <v>5</v>
      </c>
      <c r="B122" s="46" t="s">
        <v>256</v>
      </c>
      <c r="C122" s="58" t="s">
        <v>13</v>
      </c>
      <c r="D122" s="49">
        <v>15.2</v>
      </c>
      <c r="E122" s="49">
        <v>15.2</v>
      </c>
      <c r="F122" s="49">
        <f t="shared" si="11"/>
        <v>0</v>
      </c>
      <c r="G122" s="49">
        <f t="shared" si="12"/>
        <v>0</v>
      </c>
    </row>
    <row r="123" spans="1:8" ht="47.25" x14ac:dyDescent="0.25">
      <c r="A123" s="38">
        <v>6</v>
      </c>
      <c r="B123" s="46" t="s">
        <v>255</v>
      </c>
      <c r="C123" s="58" t="s">
        <v>25</v>
      </c>
      <c r="D123" s="48">
        <v>8080</v>
      </c>
      <c r="E123" s="48">
        <v>8081</v>
      </c>
      <c r="F123" s="48">
        <f t="shared" si="11"/>
        <v>1</v>
      </c>
      <c r="G123" s="49">
        <f t="shared" si="12"/>
        <v>1.237623762375506E-2</v>
      </c>
    </row>
    <row r="124" spans="1:8" ht="36.75" customHeight="1" x14ac:dyDescent="0.25">
      <c r="A124" s="38">
        <v>7</v>
      </c>
      <c r="B124" s="46" t="s">
        <v>254</v>
      </c>
      <c r="C124" s="58" t="s">
        <v>13</v>
      </c>
      <c r="D124" s="49">
        <v>6.8</v>
      </c>
      <c r="E124" s="49">
        <v>13</v>
      </c>
      <c r="F124" s="49">
        <f t="shared" si="11"/>
        <v>6.2</v>
      </c>
      <c r="G124" s="49">
        <f t="shared" si="12"/>
        <v>91.176470588235304</v>
      </c>
    </row>
    <row r="125" spans="1:8" ht="35.25" customHeight="1" x14ac:dyDescent="0.25">
      <c r="A125" s="38">
        <v>8</v>
      </c>
      <c r="B125" s="46" t="s">
        <v>253</v>
      </c>
      <c r="C125" s="58" t="s">
        <v>27</v>
      </c>
      <c r="D125" s="48">
        <v>8</v>
      </c>
      <c r="E125" s="48">
        <v>8</v>
      </c>
      <c r="F125" s="48">
        <f t="shared" si="11"/>
        <v>0</v>
      </c>
      <c r="G125" s="49">
        <f t="shared" si="12"/>
        <v>0</v>
      </c>
    </row>
    <row r="126" spans="1:8" ht="19.5" customHeight="1" x14ac:dyDescent="0.25">
      <c r="A126" s="38">
        <v>9</v>
      </c>
      <c r="B126" s="46" t="s">
        <v>252</v>
      </c>
      <c r="C126" s="58" t="s">
        <v>27</v>
      </c>
      <c r="D126" s="48">
        <v>3579</v>
      </c>
      <c r="E126" s="48">
        <v>3798</v>
      </c>
      <c r="F126" s="48">
        <f t="shared" si="11"/>
        <v>219</v>
      </c>
      <c r="G126" s="49">
        <f t="shared" si="12"/>
        <v>6.1190276613579186</v>
      </c>
      <c r="H126" s="45"/>
    </row>
    <row r="127" spans="1:8" ht="19.5" customHeight="1" x14ac:dyDescent="0.25">
      <c r="A127" s="38">
        <v>10</v>
      </c>
      <c r="B127" s="46" t="s">
        <v>251</v>
      </c>
      <c r="C127" s="58" t="s">
        <v>48</v>
      </c>
      <c r="D127" s="47">
        <v>2329.3200000000002</v>
      </c>
      <c r="E127" s="68">
        <v>2359.6799999999998</v>
      </c>
      <c r="F127" s="47">
        <f t="shared" si="11"/>
        <v>30.359999999999673</v>
      </c>
      <c r="G127" s="47">
        <f t="shared" si="12"/>
        <v>1.3033846787903656</v>
      </c>
      <c r="H127" s="45"/>
    </row>
    <row r="128" spans="1:8" ht="19.5" customHeight="1" x14ac:dyDescent="0.25">
      <c r="A128" s="38">
        <v>11</v>
      </c>
      <c r="B128" s="46" t="s">
        <v>250</v>
      </c>
      <c r="C128" s="58" t="s">
        <v>48</v>
      </c>
      <c r="D128" s="47">
        <v>175.62</v>
      </c>
      <c r="E128" s="68">
        <v>234.71</v>
      </c>
      <c r="F128" s="47">
        <f t="shared" si="11"/>
        <v>59.09</v>
      </c>
      <c r="G128" s="49">
        <f t="shared" si="12"/>
        <v>33.646509509167515</v>
      </c>
      <c r="H128" s="45"/>
    </row>
    <row r="129" spans="1:8" ht="19.5" customHeight="1" x14ac:dyDescent="0.25">
      <c r="A129" s="38">
        <v>12</v>
      </c>
      <c r="B129" s="46" t="s">
        <v>249</v>
      </c>
      <c r="C129" s="58" t="s">
        <v>49</v>
      </c>
      <c r="D129" s="49">
        <v>4094</v>
      </c>
      <c r="E129" s="67">
        <v>4250</v>
      </c>
      <c r="F129" s="49">
        <f t="shared" si="11"/>
        <v>156</v>
      </c>
      <c r="G129" s="49">
        <f t="shared" si="12"/>
        <v>3.8104543234001085</v>
      </c>
      <c r="H129" s="45"/>
    </row>
    <row r="130" spans="1:8" ht="18.75" customHeight="1" x14ac:dyDescent="0.25">
      <c r="A130" s="38">
        <v>13</v>
      </c>
      <c r="B130" s="46" t="s">
        <v>70</v>
      </c>
      <c r="C130" s="58" t="s">
        <v>142</v>
      </c>
      <c r="D130" s="48">
        <v>530</v>
      </c>
      <c r="E130" s="69">
        <v>742</v>
      </c>
      <c r="F130" s="48">
        <f t="shared" si="11"/>
        <v>212</v>
      </c>
      <c r="G130" s="49">
        <f t="shared" si="12"/>
        <v>40</v>
      </c>
    </row>
    <row r="131" spans="1:8" ht="31.5" customHeight="1" x14ac:dyDescent="0.25">
      <c r="A131" s="38">
        <v>14</v>
      </c>
      <c r="B131" s="46" t="s">
        <v>71</v>
      </c>
      <c r="C131" s="58" t="s">
        <v>26</v>
      </c>
      <c r="D131" s="48">
        <v>53</v>
      </c>
      <c r="E131" s="69">
        <v>37</v>
      </c>
      <c r="F131" s="48">
        <f t="shared" si="11"/>
        <v>-16</v>
      </c>
      <c r="G131" s="49">
        <f t="shared" si="12"/>
        <v>-30.188679245283026</v>
      </c>
    </row>
    <row r="132" spans="1:8" ht="18.75" customHeight="1" x14ac:dyDescent="0.25">
      <c r="A132" s="38">
        <v>15</v>
      </c>
      <c r="B132" s="46" t="s">
        <v>248</v>
      </c>
      <c r="C132" s="58" t="s">
        <v>13</v>
      </c>
      <c r="D132" s="48">
        <v>82</v>
      </c>
      <c r="E132" s="69">
        <v>82</v>
      </c>
      <c r="F132" s="48">
        <f t="shared" si="11"/>
        <v>0</v>
      </c>
      <c r="G132" s="49">
        <f t="shared" si="12"/>
        <v>0</v>
      </c>
    </row>
    <row r="133" spans="1:8" ht="19.5" customHeight="1" x14ac:dyDescent="0.25">
      <c r="A133" s="38">
        <v>16</v>
      </c>
      <c r="B133" s="46" t="s">
        <v>72</v>
      </c>
      <c r="C133" s="58" t="s">
        <v>26</v>
      </c>
      <c r="D133" s="48">
        <v>26</v>
      </c>
      <c r="E133" s="69">
        <v>15</v>
      </c>
      <c r="F133" s="48">
        <f t="shared" si="11"/>
        <v>-11</v>
      </c>
      <c r="G133" s="49">
        <f t="shared" si="12"/>
        <v>-42.307692307692314</v>
      </c>
    </row>
    <row r="134" spans="1:8" ht="19.5" customHeight="1" x14ac:dyDescent="0.25">
      <c r="A134" s="38">
        <v>17</v>
      </c>
      <c r="B134" s="46" t="s">
        <v>73</v>
      </c>
      <c r="C134" s="58" t="s">
        <v>26</v>
      </c>
      <c r="D134" s="49">
        <v>375.3</v>
      </c>
      <c r="E134" s="67">
        <v>333</v>
      </c>
      <c r="F134" s="49">
        <f t="shared" si="11"/>
        <v>-42.300000000000011</v>
      </c>
      <c r="G134" s="49">
        <f t="shared" si="12"/>
        <v>-11.270983213429261</v>
      </c>
    </row>
    <row r="135" spans="1:8" ht="34.5" customHeight="1" x14ac:dyDescent="0.25">
      <c r="A135" s="38">
        <v>18</v>
      </c>
      <c r="B135" s="59" t="s">
        <v>247</v>
      </c>
      <c r="C135" s="58" t="s">
        <v>13</v>
      </c>
      <c r="D135" s="49">
        <v>30.8</v>
      </c>
      <c r="E135" s="67">
        <v>30.8</v>
      </c>
      <c r="F135" s="49">
        <f t="shared" si="11"/>
        <v>0</v>
      </c>
      <c r="G135" s="49">
        <f t="shared" si="12"/>
        <v>0</v>
      </c>
    </row>
    <row r="136" spans="1:8" ht="36.75" customHeight="1" x14ac:dyDescent="0.25">
      <c r="A136" s="38">
        <v>19</v>
      </c>
      <c r="B136" s="59" t="s">
        <v>50</v>
      </c>
      <c r="C136" s="58" t="s">
        <v>13</v>
      </c>
      <c r="D136" s="48">
        <v>84</v>
      </c>
      <c r="E136" s="69">
        <v>83</v>
      </c>
      <c r="F136" s="48">
        <f t="shared" si="11"/>
        <v>-1</v>
      </c>
      <c r="G136" s="49">
        <f t="shared" si="12"/>
        <v>-1.1904761904761898</v>
      </c>
    </row>
    <row r="137" spans="1:8" ht="36" customHeight="1" x14ac:dyDescent="0.25">
      <c r="A137" s="38">
        <v>20</v>
      </c>
      <c r="B137" s="59" t="s">
        <v>51</v>
      </c>
      <c r="C137" s="58" t="s">
        <v>13</v>
      </c>
      <c r="D137" s="48">
        <v>63</v>
      </c>
      <c r="E137" s="48">
        <v>62</v>
      </c>
      <c r="F137" s="48">
        <f t="shared" si="11"/>
        <v>-1</v>
      </c>
      <c r="G137" s="49">
        <f t="shared" si="12"/>
        <v>-1.5873015873015959</v>
      </c>
    </row>
    <row r="138" spans="1:8" ht="18.75" customHeight="1" x14ac:dyDescent="0.25">
      <c r="A138" s="38">
        <v>21</v>
      </c>
      <c r="B138" s="59" t="s">
        <v>244</v>
      </c>
      <c r="C138" s="58" t="s">
        <v>31</v>
      </c>
      <c r="D138" s="48">
        <v>1284</v>
      </c>
      <c r="E138" s="48">
        <v>1242</v>
      </c>
      <c r="F138" s="48">
        <f t="shared" si="11"/>
        <v>-42</v>
      </c>
      <c r="G138" s="49">
        <f t="shared" si="12"/>
        <v>-3.271028037383175</v>
      </c>
    </row>
    <row r="139" spans="1:8" ht="30.75" customHeight="1" x14ac:dyDescent="0.25">
      <c r="A139" s="38">
        <v>22</v>
      </c>
      <c r="B139" s="59" t="s">
        <v>245</v>
      </c>
      <c r="C139" s="58" t="s">
        <v>52</v>
      </c>
      <c r="D139" s="48">
        <v>52</v>
      </c>
      <c r="E139" s="69">
        <v>52</v>
      </c>
      <c r="F139" s="48">
        <f t="shared" si="11"/>
        <v>0</v>
      </c>
      <c r="G139" s="49">
        <f t="shared" si="12"/>
        <v>0</v>
      </c>
    </row>
    <row r="140" spans="1:8" ht="33" customHeight="1" x14ac:dyDescent="0.25">
      <c r="A140" s="38">
        <v>23</v>
      </c>
      <c r="B140" s="59" t="s">
        <v>246</v>
      </c>
      <c r="C140" s="58" t="s">
        <v>13</v>
      </c>
      <c r="D140" s="48">
        <v>100</v>
      </c>
      <c r="E140" s="48">
        <v>100</v>
      </c>
      <c r="F140" s="48">
        <f t="shared" si="11"/>
        <v>0</v>
      </c>
      <c r="G140" s="49">
        <f t="shared" si="12"/>
        <v>0</v>
      </c>
    </row>
    <row r="141" spans="1:8" ht="18.75" customHeight="1" x14ac:dyDescent="0.25">
      <c r="A141" s="38">
        <v>24</v>
      </c>
      <c r="B141" s="59" t="s">
        <v>276</v>
      </c>
      <c r="C141" s="58" t="s">
        <v>11</v>
      </c>
      <c r="D141" s="48" t="s">
        <v>12</v>
      </c>
      <c r="E141" s="48" t="s">
        <v>12</v>
      </c>
      <c r="F141" s="48"/>
      <c r="G141" s="49"/>
    </row>
    <row r="142" spans="1:8" ht="33" customHeight="1" x14ac:dyDescent="0.25">
      <c r="A142" s="38">
        <v>25</v>
      </c>
      <c r="B142" s="59" t="s">
        <v>243</v>
      </c>
      <c r="C142" s="58" t="s">
        <v>13</v>
      </c>
      <c r="D142" s="49">
        <v>90.2</v>
      </c>
      <c r="E142" s="49">
        <v>90.2</v>
      </c>
      <c r="F142" s="48">
        <f t="shared" si="11"/>
        <v>0</v>
      </c>
      <c r="G142" s="49">
        <f t="shared" si="12"/>
        <v>0</v>
      </c>
    </row>
    <row r="143" spans="1:8" ht="33" customHeight="1" x14ac:dyDescent="0.25">
      <c r="A143" s="38">
        <v>26</v>
      </c>
      <c r="B143" s="59" t="s">
        <v>270</v>
      </c>
      <c r="C143" s="58" t="s">
        <v>13</v>
      </c>
      <c r="D143" s="49">
        <v>72</v>
      </c>
      <c r="E143" s="49">
        <v>62</v>
      </c>
      <c r="F143" s="48">
        <f t="shared" si="11"/>
        <v>-10</v>
      </c>
      <c r="G143" s="49">
        <f t="shared" si="12"/>
        <v>-13.888888888888886</v>
      </c>
    </row>
    <row r="144" spans="1:8" ht="33" customHeight="1" x14ac:dyDescent="0.25">
      <c r="A144" s="38">
        <v>27</v>
      </c>
      <c r="B144" s="59" t="s">
        <v>328</v>
      </c>
      <c r="C144" s="58" t="s">
        <v>13</v>
      </c>
      <c r="D144" s="49">
        <v>100</v>
      </c>
      <c r="E144" s="49">
        <v>0</v>
      </c>
      <c r="F144" s="48">
        <f t="shared" si="11"/>
        <v>-100</v>
      </c>
      <c r="G144" s="49">
        <f t="shared" si="12"/>
        <v>-100</v>
      </c>
    </row>
    <row r="145" spans="1:7" ht="24" customHeight="1" x14ac:dyDescent="0.25">
      <c r="A145" s="43">
        <v>10</v>
      </c>
      <c r="B145" s="89" t="s">
        <v>143</v>
      </c>
      <c r="C145" s="94"/>
      <c r="D145" s="94"/>
      <c r="E145" s="94"/>
      <c r="F145" s="94"/>
      <c r="G145" s="94"/>
    </row>
    <row r="146" spans="1:7" ht="31.5" customHeight="1" x14ac:dyDescent="0.25">
      <c r="A146" s="38">
        <v>1</v>
      </c>
      <c r="B146" s="59" t="s">
        <v>144</v>
      </c>
      <c r="C146" s="38" t="s">
        <v>13</v>
      </c>
      <c r="D146" s="6">
        <v>46</v>
      </c>
      <c r="E146" s="6">
        <v>43</v>
      </c>
      <c r="F146" s="6">
        <f>E146-D146</f>
        <v>-3</v>
      </c>
      <c r="G146" s="6">
        <f>E146/D146*100-100</f>
        <v>-6.5217391304347814</v>
      </c>
    </row>
    <row r="147" spans="1:7" ht="36" customHeight="1" x14ac:dyDescent="0.25">
      <c r="A147" s="38">
        <v>2</v>
      </c>
      <c r="B147" s="59" t="s">
        <v>145</v>
      </c>
      <c r="C147" s="38" t="s">
        <v>27</v>
      </c>
      <c r="D147" s="5">
        <v>10</v>
      </c>
      <c r="E147" s="5">
        <v>16</v>
      </c>
      <c r="F147" s="5">
        <f>E147-D147</f>
        <v>6</v>
      </c>
      <c r="G147" s="6">
        <f>E147/D147*100-100</f>
        <v>60</v>
      </c>
    </row>
    <row r="148" spans="1:7" ht="27.75" customHeight="1" x14ac:dyDescent="0.25">
      <c r="A148" s="43">
        <v>11</v>
      </c>
      <c r="B148" s="89" t="s">
        <v>232</v>
      </c>
      <c r="C148" s="88"/>
      <c r="D148" s="88"/>
      <c r="E148" s="88"/>
      <c r="F148" s="88"/>
      <c r="G148" s="88"/>
    </row>
    <row r="149" spans="1:7" ht="32.25" customHeight="1" x14ac:dyDescent="0.25">
      <c r="A149" s="38">
        <v>1</v>
      </c>
      <c r="B149" s="59" t="s">
        <v>146</v>
      </c>
      <c r="C149" s="38" t="s">
        <v>26</v>
      </c>
      <c r="D149" s="5">
        <v>10</v>
      </c>
      <c r="E149" s="5">
        <v>14</v>
      </c>
      <c r="F149" s="5">
        <f t="shared" ref="F149:F156" si="13">E149-D149</f>
        <v>4</v>
      </c>
      <c r="G149" s="6">
        <f t="shared" ref="G149:G156" si="14">E149/D149*100-100</f>
        <v>40</v>
      </c>
    </row>
    <row r="150" spans="1:7" ht="48.75" customHeight="1" x14ac:dyDescent="0.25">
      <c r="A150" s="38">
        <v>2</v>
      </c>
      <c r="B150" s="59" t="s">
        <v>147</v>
      </c>
      <c r="C150" s="38" t="s">
        <v>26</v>
      </c>
      <c r="D150" s="5">
        <v>1</v>
      </c>
      <c r="E150" s="5">
        <v>1</v>
      </c>
      <c r="F150" s="5">
        <f t="shared" si="13"/>
        <v>0</v>
      </c>
      <c r="G150" s="6">
        <f t="shared" si="14"/>
        <v>0</v>
      </c>
    </row>
    <row r="151" spans="1:7" ht="32.25" customHeight="1" x14ac:dyDescent="0.25">
      <c r="A151" s="38">
        <v>3</v>
      </c>
      <c r="B151" s="59" t="s">
        <v>34</v>
      </c>
      <c r="C151" s="38" t="s">
        <v>26</v>
      </c>
      <c r="D151" s="5">
        <v>17</v>
      </c>
      <c r="E151" s="5">
        <v>31</v>
      </c>
      <c r="F151" s="5">
        <f t="shared" si="13"/>
        <v>14</v>
      </c>
      <c r="G151" s="6">
        <f t="shared" si="14"/>
        <v>82.35294117647058</v>
      </c>
    </row>
    <row r="152" spans="1:7" ht="32.25" customHeight="1" x14ac:dyDescent="0.25">
      <c r="A152" s="38">
        <v>4</v>
      </c>
      <c r="B152" s="59" t="s">
        <v>148</v>
      </c>
      <c r="C152" s="38" t="s">
        <v>26</v>
      </c>
      <c r="D152" s="5">
        <v>70</v>
      </c>
      <c r="E152" s="5">
        <v>189</v>
      </c>
      <c r="F152" s="5">
        <f t="shared" si="13"/>
        <v>119</v>
      </c>
      <c r="G152" s="6">
        <f t="shared" si="14"/>
        <v>170</v>
      </c>
    </row>
    <row r="153" spans="1:7" ht="32.25" customHeight="1" x14ac:dyDescent="0.25">
      <c r="A153" s="38">
        <v>5</v>
      </c>
      <c r="B153" s="59" t="s">
        <v>35</v>
      </c>
      <c r="C153" s="38" t="s">
        <v>26</v>
      </c>
      <c r="D153" s="5">
        <v>30</v>
      </c>
      <c r="E153" s="5">
        <v>36</v>
      </c>
      <c r="F153" s="5">
        <f t="shared" si="13"/>
        <v>6</v>
      </c>
      <c r="G153" s="6">
        <f t="shared" si="14"/>
        <v>20</v>
      </c>
    </row>
    <row r="154" spans="1:7" ht="34.5" customHeight="1" x14ac:dyDescent="0.25">
      <c r="A154" s="38">
        <v>6</v>
      </c>
      <c r="B154" s="59" t="s">
        <v>149</v>
      </c>
      <c r="C154" s="38" t="s">
        <v>26</v>
      </c>
      <c r="D154" s="5">
        <v>18</v>
      </c>
      <c r="E154" s="5">
        <v>33</v>
      </c>
      <c r="F154" s="5">
        <f t="shared" si="13"/>
        <v>15</v>
      </c>
      <c r="G154" s="6">
        <f t="shared" si="14"/>
        <v>83.333333333333314</v>
      </c>
    </row>
    <row r="155" spans="1:7" ht="31.5" customHeight="1" x14ac:dyDescent="0.25">
      <c r="A155" s="38">
        <v>7</v>
      </c>
      <c r="B155" s="59" t="s">
        <v>150</v>
      </c>
      <c r="C155" s="38" t="s">
        <v>25</v>
      </c>
      <c r="D155" s="5">
        <v>5500</v>
      </c>
      <c r="E155" s="5">
        <v>5500</v>
      </c>
      <c r="F155" s="5">
        <f t="shared" si="13"/>
        <v>0</v>
      </c>
      <c r="G155" s="6">
        <f t="shared" si="14"/>
        <v>0</v>
      </c>
    </row>
    <row r="156" spans="1:7" ht="48" customHeight="1" x14ac:dyDescent="0.25">
      <c r="A156" s="38">
        <v>8</v>
      </c>
      <c r="B156" s="59" t="s">
        <v>269</v>
      </c>
      <c r="C156" s="38"/>
      <c r="D156" s="5">
        <v>29</v>
      </c>
      <c r="E156" s="5">
        <v>33</v>
      </c>
      <c r="F156" s="5">
        <f t="shared" si="13"/>
        <v>4</v>
      </c>
      <c r="G156" s="6">
        <f t="shared" si="14"/>
        <v>13.793103448275872</v>
      </c>
    </row>
    <row r="157" spans="1:7" ht="21" customHeight="1" x14ac:dyDescent="0.25">
      <c r="A157" s="43">
        <v>12</v>
      </c>
      <c r="B157" s="89" t="s">
        <v>151</v>
      </c>
      <c r="C157" s="88"/>
      <c r="D157" s="88"/>
      <c r="E157" s="88"/>
      <c r="F157" s="88"/>
      <c r="G157" s="88"/>
    </row>
    <row r="158" spans="1:7" ht="20.25" customHeight="1" x14ac:dyDescent="0.25">
      <c r="A158" s="38">
        <v>1</v>
      </c>
      <c r="B158" s="59" t="s">
        <v>53</v>
      </c>
      <c r="C158" s="38" t="s">
        <v>33</v>
      </c>
      <c r="D158" s="47">
        <v>4984.3500000000004</v>
      </c>
      <c r="E158" s="47">
        <v>3248.1790000000001</v>
      </c>
      <c r="F158" s="47">
        <f t="shared" ref="F158:F165" si="15">E158-D158</f>
        <v>-1736.1710000000003</v>
      </c>
      <c r="G158" s="49">
        <f t="shared" ref="G158:G165" si="16">E158/D158*100-100</f>
        <v>-34.83244555458586</v>
      </c>
    </row>
    <row r="159" spans="1:7" ht="18.75" customHeight="1" x14ac:dyDescent="0.25">
      <c r="A159" s="38">
        <v>2</v>
      </c>
      <c r="B159" s="59" t="s">
        <v>54</v>
      </c>
      <c r="C159" s="38" t="s">
        <v>19</v>
      </c>
      <c r="D159" s="1">
        <v>57.18</v>
      </c>
      <c r="E159" s="1">
        <v>57.18</v>
      </c>
      <c r="F159" s="1">
        <f t="shared" si="15"/>
        <v>0</v>
      </c>
      <c r="G159" s="49">
        <f t="shared" si="16"/>
        <v>0</v>
      </c>
    </row>
    <row r="160" spans="1:7" ht="47.25" x14ac:dyDescent="0.25">
      <c r="A160" s="7">
        <v>3</v>
      </c>
      <c r="B160" s="59" t="s">
        <v>64</v>
      </c>
      <c r="C160" s="38" t="s">
        <v>19</v>
      </c>
      <c r="D160" s="1">
        <v>5.39</v>
      </c>
      <c r="E160" s="1">
        <v>5.89</v>
      </c>
      <c r="F160" s="47">
        <f t="shared" si="15"/>
        <v>0.5</v>
      </c>
      <c r="G160" s="49">
        <f t="shared" si="16"/>
        <v>9.2764378478664185</v>
      </c>
    </row>
    <row r="161" spans="1:7" ht="47.25" x14ac:dyDescent="0.25">
      <c r="A161" s="38">
        <v>4</v>
      </c>
      <c r="B161" s="59" t="s">
        <v>65</v>
      </c>
      <c r="C161" s="38" t="s">
        <v>19</v>
      </c>
      <c r="D161" s="1">
        <v>10.430999999999999</v>
      </c>
      <c r="E161" s="1">
        <v>10.430999999999999</v>
      </c>
      <c r="F161" s="1">
        <f t="shared" si="15"/>
        <v>0</v>
      </c>
      <c r="G161" s="49">
        <f t="shared" si="16"/>
        <v>0</v>
      </c>
    </row>
    <row r="162" spans="1:7" ht="48.75" customHeight="1" x14ac:dyDescent="0.25">
      <c r="A162" s="38">
        <v>5</v>
      </c>
      <c r="B162" s="59" t="s">
        <v>66</v>
      </c>
      <c r="C162" s="38" t="s">
        <v>13</v>
      </c>
      <c r="D162" s="1">
        <v>81.757999999999996</v>
      </c>
      <c r="E162" s="1">
        <v>81.757999999999996</v>
      </c>
      <c r="F162" s="1">
        <f t="shared" si="15"/>
        <v>0</v>
      </c>
      <c r="G162" s="49">
        <f t="shared" si="16"/>
        <v>0</v>
      </c>
    </row>
    <row r="163" spans="1:7" ht="21" customHeight="1" x14ac:dyDescent="0.25">
      <c r="A163" s="38">
        <v>6</v>
      </c>
      <c r="B163" s="59" t="s">
        <v>153</v>
      </c>
      <c r="C163" s="38" t="s">
        <v>27</v>
      </c>
      <c r="D163" s="48">
        <v>84</v>
      </c>
      <c r="E163" s="48">
        <v>91</v>
      </c>
      <c r="F163" s="48">
        <f t="shared" si="15"/>
        <v>7</v>
      </c>
      <c r="G163" s="49">
        <f t="shared" si="16"/>
        <v>8.3333333333333286</v>
      </c>
    </row>
    <row r="164" spans="1:7" ht="18.75" customHeight="1" x14ac:dyDescent="0.25">
      <c r="A164" s="38">
        <v>7</v>
      </c>
      <c r="B164" s="59" t="s">
        <v>152</v>
      </c>
      <c r="C164" s="38" t="s">
        <v>25</v>
      </c>
      <c r="D164" s="48">
        <v>6</v>
      </c>
      <c r="E164" s="48">
        <v>8</v>
      </c>
      <c r="F164" s="48">
        <f t="shared" si="15"/>
        <v>2</v>
      </c>
      <c r="G164" s="49">
        <f t="shared" si="16"/>
        <v>33.333333333333314</v>
      </c>
    </row>
    <row r="165" spans="1:7" ht="33" customHeight="1" x14ac:dyDescent="0.25">
      <c r="A165" s="38">
        <v>8</v>
      </c>
      <c r="B165" s="59" t="s">
        <v>270</v>
      </c>
      <c r="C165" s="38" t="s">
        <v>13</v>
      </c>
      <c r="D165" s="48">
        <v>60</v>
      </c>
      <c r="E165" s="48">
        <v>60</v>
      </c>
      <c r="F165" s="48">
        <f t="shared" si="15"/>
        <v>0</v>
      </c>
      <c r="G165" s="49">
        <f t="shared" si="16"/>
        <v>0</v>
      </c>
    </row>
    <row r="166" spans="1:7" ht="24.75" customHeight="1" x14ac:dyDescent="0.25">
      <c r="A166" s="43">
        <v>13</v>
      </c>
      <c r="B166" s="89" t="s">
        <v>154</v>
      </c>
      <c r="C166" s="93"/>
      <c r="D166" s="93"/>
      <c r="E166" s="93"/>
      <c r="F166" s="93"/>
      <c r="G166" s="93"/>
    </row>
    <row r="167" spans="1:7" ht="31.5" x14ac:dyDescent="0.25">
      <c r="A167" s="38">
        <v>1</v>
      </c>
      <c r="B167" s="59" t="s">
        <v>155</v>
      </c>
      <c r="C167" s="38" t="s">
        <v>13</v>
      </c>
      <c r="D167" s="6">
        <v>73.5</v>
      </c>
      <c r="E167" s="75">
        <v>88.9</v>
      </c>
      <c r="F167" s="6">
        <f>E167-95</f>
        <v>-6.0999999999999943</v>
      </c>
      <c r="G167" s="6">
        <f t="shared" ref="G167" si="17">(E167/95)*100-100</f>
        <v>-6.4210526315789451</v>
      </c>
    </row>
    <row r="168" spans="1:7" ht="23.25" customHeight="1" x14ac:dyDescent="0.25">
      <c r="A168" s="38">
        <v>2</v>
      </c>
      <c r="B168" s="59" t="s">
        <v>156</v>
      </c>
      <c r="C168" s="38" t="s">
        <v>11</v>
      </c>
      <c r="D168" s="6" t="s">
        <v>12</v>
      </c>
      <c r="E168" s="6" t="s">
        <v>12</v>
      </c>
      <c r="F168" s="6" t="s">
        <v>323</v>
      </c>
      <c r="G168" s="6" t="s">
        <v>323</v>
      </c>
    </row>
    <row r="169" spans="1:7" ht="33" customHeight="1" x14ac:dyDescent="0.25">
      <c r="A169" s="38">
        <v>3</v>
      </c>
      <c r="B169" s="59" t="s">
        <v>157</v>
      </c>
      <c r="C169" s="38" t="s">
        <v>13</v>
      </c>
      <c r="D169" s="6" t="s">
        <v>158</v>
      </c>
      <c r="E169" s="76">
        <v>1.2</v>
      </c>
      <c r="F169" s="6">
        <f>E169-15</f>
        <v>-13.8</v>
      </c>
      <c r="G169" s="6">
        <f>E169/15*100-100</f>
        <v>-92</v>
      </c>
    </row>
    <row r="170" spans="1:7" ht="26.25" customHeight="1" x14ac:dyDescent="0.25">
      <c r="A170" s="43">
        <v>14</v>
      </c>
      <c r="B170" s="89" t="s">
        <v>159</v>
      </c>
      <c r="C170" s="88"/>
      <c r="D170" s="88"/>
      <c r="E170" s="88"/>
      <c r="F170" s="88"/>
      <c r="G170" s="88"/>
    </row>
    <row r="171" spans="1:7" ht="33.75" customHeight="1" x14ac:dyDescent="0.25">
      <c r="A171" s="38">
        <v>1</v>
      </c>
      <c r="B171" s="59" t="s">
        <v>160</v>
      </c>
      <c r="C171" s="38"/>
      <c r="D171" s="6"/>
      <c r="E171" s="6"/>
      <c r="F171" s="6"/>
      <c r="G171" s="6"/>
    </row>
    <row r="172" spans="1:7" ht="15.75" x14ac:dyDescent="0.25">
      <c r="A172" s="2" t="s">
        <v>161</v>
      </c>
      <c r="B172" s="46" t="s">
        <v>163</v>
      </c>
      <c r="C172" s="38" t="s">
        <v>13</v>
      </c>
      <c r="D172" s="6">
        <v>100</v>
      </c>
      <c r="E172" s="6">
        <v>100</v>
      </c>
      <c r="F172" s="6">
        <f t="shared" ref="F172:F190" si="18">E172-D172</f>
        <v>0</v>
      </c>
      <c r="G172" s="6">
        <f t="shared" ref="G172:G190" si="19">E172/D172*100-100</f>
        <v>0</v>
      </c>
    </row>
    <row r="173" spans="1:7" ht="32.25" customHeight="1" x14ac:dyDescent="0.25">
      <c r="A173" s="2" t="s">
        <v>162</v>
      </c>
      <c r="B173" s="9" t="s">
        <v>164</v>
      </c>
      <c r="C173" s="38" t="s">
        <v>13</v>
      </c>
      <c r="D173" s="6">
        <v>29</v>
      </c>
      <c r="E173" s="6">
        <v>36</v>
      </c>
      <c r="F173" s="6">
        <f>E173-D173</f>
        <v>7</v>
      </c>
      <c r="G173" s="6">
        <f t="shared" si="19"/>
        <v>24.137931034482762</v>
      </c>
    </row>
    <row r="174" spans="1:7" ht="33" customHeight="1" x14ac:dyDescent="0.25">
      <c r="A174" s="2" t="s">
        <v>91</v>
      </c>
      <c r="B174" s="9" t="s">
        <v>169</v>
      </c>
      <c r="C174" s="38" t="s">
        <v>13</v>
      </c>
      <c r="D174" s="6">
        <v>6.9</v>
      </c>
      <c r="E174" s="6">
        <v>5.68</v>
      </c>
      <c r="F174" s="6">
        <f t="shared" si="18"/>
        <v>-1.2200000000000006</v>
      </c>
      <c r="G174" s="6">
        <f t="shared" si="19"/>
        <v>-17.681159420289859</v>
      </c>
    </row>
    <row r="175" spans="1:7" ht="48.75" customHeight="1" x14ac:dyDescent="0.25">
      <c r="A175" s="2" t="s">
        <v>68</v>
      </c>
      <c r="B175" s="9" t="s">
        <v>168</v>
      </c>
      <c r="C175" s="38" t="s">
        <v>13</v>
      </c>
      <c r="D175" s="6">
        <v>100</v>
      </c>
      <c r="E175" s="6">
        <v>100</v>
      </c>
      <c r="F175" s="6">
        <f t="shared" si="18"/>
        <v>0</v>
      </c>
      <c r="G175" s="6">
        <f t="shared" si="19"/>
        <v>0</v>
      </c>
    </row>
    <row r="176" spans="1:7" ht="50.25" customHeight="1" x14ac:dyDescent="0.25">
      <c r="A176" s="2" t="s">
        <v>165</v>
      </c>
      <c r="B176" s="9" t="s">
        <v>167</v>
      </c>
      <c r="C176" s="38" t="s">
        <v>13</v>
      </c>
      <c r="D176" s="6">
        <v>99</v>
      </c>
      <c r="E176" s="6">
        <v>99</v>
      </c>
      <c r="F176" s="6">
        <f t="shared" si="18"/>
        <v>0</v>
      </c>
      <c r="G176" s="6">
        <f t="shared" si="19"/>
        <v>0</v>
      </c>
    </row>
    <row r="177" spans="1:7" ht="81" customHeight="1" x14ac:dyDescent="0.25">
      <c r="A177" s="2" t="s">
        <v>92</v>
      </c>
      <c r="B177" s="9" t="s">
        <v>166</v>
      </c>
      <c r="C177" s="38" t="s">
        <v>13</v>
      </c>
      <c r="D177" s="6">
        <v>89</v>
      </c>
      <c r="E177" s="6">
        <v>78</v>
      </c>
      <c r="F177" s="6">
        <f t="shared" si="18"/>
        <v>-11</v>
      </c>
      <c r="G177" s="6">
        <f t="shared" si="19"/>
        <v>-12.359550561797747</v>
      </c>
    </row>
    <row r="178" spans="1:7" s="15" customFormat="1" ht="23.25" customHeight="1" x14ac:dyDescent="0.25">
      <c r="A178" s="43">
        <v>15</v>
      </c>
      <c r="B178" s="90" t="s">
        <v>170</v>
      </c>
      <c r="C178" s="91"/>
      <c r="D178" s="91"/>
      <c r="E178" s="91"/>
      <c r="F178" s="91"/>
      <c r="G178" s="92"/>
    </row>
    <row r="179" spans="1:7" ht="31.5" x14ac:dyDescent="0.25">
      <c r="A179" s="38">
        <v>1</v>
      </c>
      <c r="B179" s="46" t="s">
        <v>171</v>
      </c>
      <c r="C179" s="38" t="s">
        <v>13</v>
      </c>
      <c r="D179" s="6">
        <v>100</v>
      </c>
      <c r="E179" s="6">
        <v>100</v>
      </c>
      <c r="F179" s="6">
        <f t="shared" si="18"/>
        <v>0</v>
      </c>
      <c r="G179" s="6">
        <f t="shared" si="19"/>
        <v>0</v>
      </c>
    </row>
    <row r="180" spans="1:7" ht="92.25" customHeight="1" x14ac:dyDescent="0.25">
      <c r="A180" s="38">
        <v>2</v>
      </c>
      <c r="B180" s="46" t="s">
        <v>172</v>
      </c>
      <c r="C180" s="38" t="s">
        <v>13</v>
      </c>
      <c r="D180" s="6">
        <v>50</v>
      </c>
      <c r="E180" s="6">
        <v>0</v>
      </c>
      <c r="F180" s="6">
        <f t="shared" si="18"/>
        <v>-50</v>
      </c>
      <c r="G180" s="6">
        <f t="shared" si="19"/>
        <v>-100</v>
      </c>
    </row>
    <row r="181" spans="1:7" ht="47.25" x14ac:dyDescent="0.25">
      <c r="A181" s="38">
        <v>3</v>
      </c>
      <c r="B181" s="46" t="s">
        <v>173</v>
      </c>
      <c r="C181" s="38" t="s">
        <v>25</v>
      </c>
      <c r="D181" s="5">
        <v>22</v>
      </c>
      <c r="E181" s="5">
        <v>105</v>
      </c>
      <c r="F181" s="5">
        <f t="shared" si="18"/>
        <v>83</v>
      </c>
      <c r="G181" s="6">
        <f t="shared" si="19"/>
        <v>377.27272727272725</v>
      </c>
    </row>
    <row r="182" spans="1:7" ht="63" x14ac:dyDescent="0.25">
      <c r="A182" s="38">
        <v>4</v>
      </c>
      <c r="B182" s="46" t="s">
        <v>174</v>
      </c>
      <c r="C182" s="38" t="s">
        <v>25</v>
      </c>
      <c r="D182" s="5">
        <v>21</v>
      </c>
      <c r="E182" s="5">
        <v>0</v>
      </c>
      <c r="F182" s="5">
        <f t="shared" si="18"/>
        <v>-21</v>
      </c>
      <c r="G182" s="6">
        <f t="shared" si="19"/>
        <v>-100</v>
      </c>
    </row>
    <row r="183" spans="1:7" s="15" customFormat="1" ht="23.25" customHeight="1" x14ac:dyDescent="0.25">
      <c r="A183" s="16">
        <v>16</v>
      </c>
      <c r="B183" s="89" t="s">
        <v>288</v>
      </c>
      <c r="C183" s="89"/>
      <c r="D183" s="89"/>
      <c r="E183" s="89"/>
      <c r="F183" s="89"/>
      <c r="G183" s="89"/>
    </row>
    <row r="184" spans="1:7" ht="31.5" x14ac:dyDescent="0.25">
      <c r="A184" s="38">
        <v>1</v>
      </c>
      <c r="B184" s="11" t="s">
        <v>289</v>
      </c>
      <c r="C184" s="38" t="s">
        <v>290</v>
      </c>
      <c r="D184" s="38">
        <v>21.507000000000001</v>
      </c>
      <c r="E184" s="70">
        <v>20.5</v>
      </c>
      <c r="F184" s="70">
        <f t="shared" si="18"/>
        <v>-1.0070000000000014</v>
      </c>
      <c r="G184" s="70">
        <f t="shared" si="19"/>
        <v>-4.6821964941646854</v>
      </c>
    </row>
    <row r="185" spans="1:7" ht="31.5" x14ac:dyDescent="0.25">
      <c r="A185" s="38">
        <v>2</v>
      </c>
      <c r="B185" s="11" t="s">
        <v>291</v>
      </c>
      <c r="C185" s="38" t="s">
        <v>25</v>
      </c>
      <c r="D185" s="38">
        <v>357</v>
      </c>
      <c r="E185" s="38">
        <v>371</v>
      </c>
      <c r="F185" s="38">
        <f t="shared" si="18"/>
        <v>14</v>
      </c>
      <c r="G185" s="6">
        <f t="shared" si="19"/>
        <v>3.9215686274509949</v>
      </c>
    </row>
    <row r="186" spans="1:7" ht="31.5" x14ac:dyDescent="0.25">
      <c r="A186" s="38">
        <v>3</v>
      </c>
      <c r="B186" s="11" t="s">
        <v>292</v>
      </c>
      <c r="C186" s="38" t="s">
        <v>25</v>
      </c>
      <c r="D186" s="38">
        <v>17</v>
      </c>
      <c r="E186" s="38">
        <v>40</v>
      </c>
      <c r="F186" s="38">
        <f t="shared" si="18"/>
        <v>23</v>
      </c>
      <c r="G186" s="6">
        <f t="shared" si="19"/>
        <v>135.29411764705884</v>
      </c>
    </row>
    <row r="187" spans="1:7" ht="15.75" x14ac:dyDescent="0.25">
      <c r="A187" s="38">
        <v>4</v>
      </c>
      <c r="B187" s="11" t="s">
        <v>293</v>
      </c>
      <c r="C187" s="38" t="s">
        <v>26</v>
      </c>
      <c r="D187" s="38">
        <v>44</v>
      </c>
      <c r="E187" s="38">
        <v>69</v>
      </c>
      <c r="F187" s="38">
        <f t="shared" si="18"/>
        <v>25</v>
      </c>
      <c r="G187" s="6">
        <f t="shared" si="19"/>
        <v>56.818181818181813</v>
      </c>
    </row>
    <row r="188" spans="1:7" ht="31.5" x14ac:dyDescent="0.25">
      <c r="A188" s="38">
        <v>5</v>
      </c>
      <c r="B188" s="11" t="s">
        <v>294</v>
      </c>
      <c r="C188" s="38" t="s">
        <v>13</v>
      </c>
      <c r="D188" s="38">
        <v>30</v>
      </c>
      <c r="E188" s="38">
        <v>0</v>
      </c>
      <c r="F188" s="38">
        <f t="shared" si="18"/>
        <v>-30</v>
      </c>
      <c r="G188" s="6">
        <f t="shared" si="19"/>
        <v>-100</v>
      </c>
    </row>
    <row r="189" spans="1:7" ht="15.75" x14ac:dyDescent="0.25">
      <c r="A189" s="38">
        <v>6</v>
      </c>
      <c r="B189" s="11" t="s">
        <v>295</v>
      </c>
      <c r="C189" s="38" t="s">
        <v>26</v>
      </c>
      <c r="D189" s="38">
        <v>0</v>
      </c>
      <c r="E189" s="38">
        <v>0</v>
      </c>
      <c r="F189" s="38">
        <f t="shared" si="18"/>
        <v>0</v>
      </c>
      <c r="G189" s="6">
        <v>0</v>
      </c>
    </row>
    <row r="190" spans="1:7" ht="31.5" x14ac:dyDescent="0.25">
      <c r="A190" s="38">
        <v>7</v>
      </c>
      <c r="B190" s="11" t="s">
        <v>296</v>
      </c>
      <c r="C190" s="38" t="s">
        <v>13</v>
      </c>
      <c r="D190" s="38">
        <v>63.6</v>
      </c>
      <c r="E190" s="38">
        <v>68.099999999999994</v>
      </c>
      <c r="F190" s="38">
        <f t="shared" si="18"/>
        <v>4.4999999999999929</v>
      </c>
      <c r="G190" s="6">
        <f t="shared" si="19"/>
        <v>7.0754716981132049</v>
      </c>
    </row>
  </sheetData>
  <mergeCells count="23">
    <mergeCell ref="B183:G183"/>
    <mergeCell ref="B178:G178"/>
    <mergeCell ref="B69:G69"/>
    <mergeCell ref="B64:G64"/>
    <mergeCell ref="B45:G45"/>
    <mergeCell ref="B166:G166"/>
    <mergeCell ref="B170:G170"/>
    <mergeCell ref="B157:G157"/>
    <mergeCell ref="B148:G148"/>
    <mergeCell ref="B145:G145"/>
    <mergeCell ref="B6:G6"/>
    <mergeCell ref="B117:G117"/>
    <mergeCell ref="B112:G112"/>
    <mergeCell ref="B102:G102"/>
    <mergeCell ref="B79:G79"/>
    <mergeCell ref="B76:G76"/>
    <mergeCell ref="D3:E3"/>
    <mergeCell ref="F3:G3"/>
    <mergeCell ref="A1:G1"/>
    <mergeCell ref="C3:C4"/>
    <mergeCell ref="B3:B4"/>
    <mergeCell ref="A3:A4"/>
    <mergeCell ref="E2:G2"/>
  </mergeCells>
  <pageMargins left="0.31496062992125984" right="0.31496062992125984" top="0.74803149606299213" bottom="0.74803149606299213" header="0.31496062992125984" footer="0.31496062992125984"/>
  <pageSetup paperSize="9" scale="52" fitToHeight="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zoomScaleNormal="100" workbookViewId="0">
      <selection activeCell="H21" sqref="H21"/>
    </sheetView>
  </sheetViews>
  <sheetFormatPr defaultColWidth="9.140625" defaultRowHeight="15" x14ac:dyDescent="0.25"/>
  <cols>
    <col min="1" max="1" width="7.28515625" style="17" customWidth="1"/>
    <col min="2" max="2" width="84.7109375" style="17" customWidth="1"/>
    <col min="3" max="4" width="16.140625" style="17" customWidth="1"/>
    <col min="5" max="6" width="17.28515625" style="17" customWidth="1"/>
    <col min="7" max="16384" width="9.140625" style="17"/>
  </cols>
  <sheetData>
    <row r="1" spans="1:6" x14ac:dyDescent="0.25">
      <c r="A1" s="98" t="s">
        <v>344</v>
      </c>
      <c r="B1" s="98"/>
      <c r="C1" s="98"/>
      <c r="D1" s="98"/>
      <c r="E1" s="98"/>
      <c r="F1" s="98"/>
    </row>
    <row r="2" spans="1:6" ht="14.25" customHeight="1" x14ac:dyDescent="0.25">
      <c r="A2" s="98"/>
      <c r="B2" s="98"/>
      <c r="C2" s="98"/>
      <c r="D2" s="98"/>
      <c r="E2" s="98"/>
      <c r="F2" s="98"/>
    </row>
    <row r="3" spans="1:6" ht="15.75" thickBot="1" x14ac:dyDescent="0.3">
      <c r="E3" s="97" t="s">
        <v>20</v>
      </c>
      <c r="F3" s="97"/>
    </row>
    <row r="4" spans="1:6" ht="15.75" x14ac:dyDescent="0.25">
      <c r="A4" s="99" t="s">
        <v>0</v>
      </c>
      <c r="B4" s="102" t="s">
        <v>9</v>
      </c>
      <c r="C4" s="108" t="s">
        <v>10</v>
      </c>
      <c r="D4" s="108"/>
      <c r="E4" s="108"/>
      <c r="F4" s="109"/>
    </row>
    <row r="5" spans="1:6" ht="15.75" customHeight="1" x14ac:dyDescent="0.25">
      <c r="A5" s="100"/>
      <c r="B5" s="103"/>
      <c r="C5" s="105" t="s">
        <v>8</v>
      </c>
      <c r="D5" s="105" t="s">
        <v>2</v>
      </c>
      <c r="E5" s="95" t="s">
        <v>3</v>
      </c>
      <c r="F5" s="96"/>
    </row>
    <row r="6" spans="1:6" ht="30.75" customHeight="1" x14ac:dyDescent="0.25">
      <c r="A6" s="101"/>
      <c r="B6" s="104"/>
      <c r="C6" s="106"/>
      <c r="D6" s="107"/>
      <c r="E6" s="62" t="s">
        <v>7</v>
      </c>
      <c r="F6" s="18" t="s">
        <v>5</v>
      </c>
    </row>
    <row r="7" spans="1:6" ht="15.75" x14ac:dyDescent="0.25">
      <c r="A7" s="19">
        <v>1</v>
      </c>
      <c r="B7" s="60">
        <v>2</v>
      </c>
      <c r="C7" s="60">
        <v>3</v>
      </c>
      <c r="D7" s="60">
        <v>4</v>
      </c>
      <c r="E7" s="60">
        <v>5</v>
      </c>
      <c r="F7" s="61">
        <v>6</v>
      </c>
    </row>
    <row r="8" spans="1:6" ht="23.25" customHeight="1" x14ac:dyDescent="0.25">
      <c r="A8" s="27">
        <v>1</v>
      </c>
      <c r="B8" s="113" t="s">
        <v>175</v>
      </c>
      <c r="C8" s="116"/>
      <c r="D8" s="116"/>
      <c r="E8" s="116"/>
      <c r="F8" s="117"/>
    </row>
    <row r="9" spans="1:6" ht="31.5" x14ac:dyDescent="0.25">
      <c r="A9" s="28">
        <v>1</v>
      </c>
      <c r="B9" s="63" t="s">
        <v>176</v>
      </c>
      <c r="C9" s="51">
        <v>32130.871999999999</v>
      </c>
      <c r="D9" s="51">
        <v>14113.673650000001</v>
      </c>
      <c r="E9" s="51">
        <f t="shared" ref="E9:E22" si="0">D9-C9</f>
        <v>-18017.198349999999</v>
      </c>
      <c r="F9" s="20">
        <f t="shared" ref="F9:F22" si="1">D9/C9*100-100</f>
        <v>-56.074414507019917</v>
      </c>
    </row>
    <row r="10" spans="1:6" ht="31.5" customHeight="1" x14ac:dyDescent="0.25">
      <c r="A10" s="28">
        <v>2</v>
      </c>
      <c r="B10" s="63" t="s">
        <v>36</v>
      </c>
      <c r="C10" s="51">
        <v>171707.076</v>
      </c>
      <c r="D10" s="51">
        <v>170650.56068</v>
      </c>
      <c r="E10" s="51">
        <f t="shared" si="0"/>
        <v>-1056.5153200000059</v>
      </c>
      <c r="F10" s="20">
        <f t="shared" si="1"/>
        <v>-0.61530097920949345</v>
      </c>
    </row>
    <row r="11" spans="1:6" ht="20.25" customHeight="1" x14ac:dyDescent="0.25">
      <c r="A11" s="28">
        <v>3</v>
      </c>
      <c r="B11" s="63" t="s">
        <v>317</v>
      </c>
      <c r="C11" s="51">
        <v>234.08199999999999</v>
      </c>
      <c r="D11" s="51">
        <v>234.08199999999999</v>
      </c>
      <c r="E11" s="51">
        <f t="shared" si="0"/>
        <v>0</v>
      </c>
      <c r="F11" s="20">
        <f t="shared" si="1"/>
        <v>0</v>
      </c>
    </row>
    <row r="12" spans="1:6" ht="24" customHeight="1" x14ac:dyDescent="0.25">
      <c r="A12" s="28">
        <v>4</v>
      </c>
      <c r="B12" s="63" t="s">
        <v>37</v>
      </c>
      <c r="C12" s="51">
        <v>35810.962</v>
      </c>
      <c r="D12" s="51">
        <v>27125.870749999998</v>
      </c>
      <c r="E12" s="51">
        <f t="shared" si="0"/>
        <v>-8685.0912500000013</v>
      </c>
      <c r="F12" s="20">
        <f t="shared" si="1"/>
        <v>-24.252605249755661</v>
      </c>
    </row>
    <row r="13" spans="1:6" ht="21.75" customHeight="1" x14ac:dyDescent="0.25">
      <c r="A13" s="28">
        <v>5</v>
      </c>
      <c r="B13" s="63" t="s">
        <v>177</v>
      </c>
      <c r="C13" s="51">
        <v>1251.25</v>
      </c>
      <c r="D13" s="51">
        <v>1248.15363</v>
      </c>
      <c r="E13" s="51">
        <f t="shared" si="0"/>
        <v>-3.096369999999979</v>
      </c>
      <c r="F13" s="20">
        <f t="shared" si="1"/>
        <v>-0.24746213786212934</v>
      </c>
    </row>
    <row r="14" spans="1:6" ht="24.75" customHeight="1" x14ac:dyDescent="0.25">
      <c r="A14" s="28">
        <v>6</v>
      </c>
      <c r="B14" s="63" t="s">
        <v>178</v>
      </c>
      <c r="C14" s="51">
        <v>11986.699000000001</v>
      </c>
      <c r="D14" s="51">
        <v>11912.37103</v>
      </c>
      <c r="E14" s="51">
        <f t="shared" si="0"/>
        <v>-74.327970000000278</v>
      </c>
      <c r="F14" s="20">
        <f t="shared" si="1"/>
        <v>-0.62008706483744902</v>
      </c>
    </row>
    <row r="15" spans="1:6" ht="34.5" customHeight="1" x14ac:dyDescent="0.25">
      <c r="A15" s="28">
        <v>7</v>
      </c>
      <c r="B15" s="63" t="s">
        <v>179</v>
      </c>
      <c r="C15" s="51">
        <v>1106.319</v>
      </c>
      <c r="D15" s="51">
        <v>707.88390000000004</v>
      </c>
      <c r="E15" s="51">
        <f t="shared" si="0"/>
        <v>-398.43509999999992</v>
      </c>
      <c r="F15" s="20">
        <f t="shared" si="1"/>
        <v>-36.014485876135183</v>
      </c>
    </row>
    <row r="16" spans="1:6" ht="20.25" customHeight="1" x14ac:dyDescent="0.25">
      <c r="A16" s="28">
        <v>8</v>
      </c>
      <c r="B16" s="63" t="s">
        <v>38</v>
      </c>
      <c r="C16" s="51">
        <v>178776.36799999999</v>
      </c>
      <c r="D16" s="51">
        <v>136347.44292999999</v>
      </c>
      <c r="E16" s="51">
        <f t="shared" si="0"/>
        <v>-42428.925069999998</v>
      </c>
      <c r="F16" s="20">
        <f t="shared" si="1"/>
        <v>-23.73296065059337</v>
      </c>
    </row>
    <row r="17" spans="1:6" ht="20.25" customHeight="1" x14ac:dyDescent="0.25">
      <c r="A17" s="28">
        <v>9</v>
      </c>
      <c r="B17" s="63" t="s">
        <v>39</v>
      </c>
      <c r="C17" s="51">
        <v>116077.458</v>
      </c>
      <c r="D17" s="51">
        <v>86249.757190000004</v>
      </c>
      <c r="E17" s="51">
        <f t="shared" si="0"/>
        <v>-29827.700809999995</v>
      </c>
      <c r="F17" s="20">
        <f t="shared" si="1"/>
        <v>-25.696376647048908</v>
      </c>
    </row>
    <row r="18" spans="1:6" ht="20.25" customHeight="1" x14ac:dyDescent="0.25">
      <c r="A18" s="28">
        <v>10</v>
      </c>
      <c r="B18" s="63" t="s">
        <v>180</v>
      </c>
      <c r="C18" s="51">
        <v>44826.258300000001</v>
      </c>
      <c r="D18" s="51">
        <v>44826.258020000001</v>
      </c>
      <c r="E18" s="51">
        <f t="shared" si="0"/>
        <v>-2.8000000020256266E-4</v>
      </c>
      <c r="F18" s="20">
        <f t="shared" si="1"/>
        <v>-6.2463388417199894E-7</v>
      </c>
    </row>
    <row r="19" spans="1:6" ht="20.25" customHeight="1" x14ac:dyDescent="0.25">
      <c r="A19" s="28">
        <v>11</v>
      </c>
      <c r="B19" s="63" t="s">
        <v>40</v>
      </c>
      <c r="C19" s="51">
        <v>277892.321</v>
      </c>
      <c r="D19" s="51">
        <v>263755.43313000002</v>
      </c>
      <c r="E19" s="51">
        <f t="shared" si="0"/>
        <v>-14136.887869999977</v>
      </c>
      <c r="F19" s="20">
        <f t="shared" si="1"/>
        <v>-5.0871819052531464</v>
      </c>
    </row>
    <row r="20" spans="1:6" ht="20.25" customHeight="1" x14ac:dyDescent="0.25">
      <c r="A20" s="28">
        <v>12</v>
      </c>
      <c r="B20" s="63" t="s">
        <v>181</v>
      </c>
      <c r="C20" s="51">
        <v>28284.612000000001</v>
      </c>
      <c r="D20" s="51">
        <v>12183.734549999999</v>
      </c>
      <c r="E20" s="51">
        <f t="shared" si="0"/>
        <v>-16100.877450000002</v>
      </c>
      <c r="F20" s="20">
        <f t="shared" si="1"/>
        <v>-56.9245123461478</v>
      </c>
    </row>
    <row r="21" spans="1:6" ht="48.75" customHeight="1" x14ac:dyDescent="0.25">
      <c r="A21" s="28">
        <v>13</v>
      </c>
      <c r="B21" s="63" t="s">
        <v>318</v>
      </c>
      <c r="C21" s="51">
        <v>80.5</v>
      </c>
      <c r="D21" s="51">
        <v>0</v>
      </c>
      <c r="E21" s="51">
        <f t="shared" si="0"/>
        <v>-80.5</v>
      </c>
      <c r="F21" s="20">
        <f t="shared" si="1"/>
        <v>-100</v>
      </c>
    </row>
    <row r="22" spans="1:6" ht="20.25" customHeight="1" x14ac:dyDescent="0.25">
      <c r="A22" s="28">
        <v>14</v>
      </c>
      <c r="B22" s="63" t="s">
        <v>319</v>
      </c>
      <c r="C22" s="51">
        <v>119.9</v>
      </c>
      <c r="D22" s="51">
        <v>119.9</v>
      </c>
      <c r="E22" s="51">
        <f t="shared" si="0"/>
        <v>0</v>
      </c>
      <c r="F22" s="20">
        <f t="shared" si="1"/>
        <v>0</v>
      </c>
    </row>
    <row r="23" spans="1:6" ht="18" customHeight="1" x14ac:dyDescent="0.25">
      <c r="A23" s="28">
        <v>15</v>
      </c>
      <c r="B23" s="50" t="s">
        <v>18</v>
      </c>
      <c r="C23" s="52">
        <f>SUM(C9:C22)</f>
        <v>900284.67729999998</v>
      </c>
      <c r="D23" s="52">
        <f>SUM(D9:D22)</f>
        <v>769475.12146000005</v>
      </c>
      <c r="E23" s="52">
        <f>D23-C23</f>
        <v>-130809.55583999993</v>
      </c>
      <c r="F23" s="21">
        <f>D23/C23*100-100</f>
        <v>-14.529799199993548</v>
      </c>
    </row>
    <row r="24" spans="1:6" ht="22.5" customHeight="1" x14ac:dyDescent="0.25">
      <c r="A24" s="27">
        <v>2</v>
      </c>
      <c r="B24" s="113" t="s">
        <v>88</v>
      </c>
      <c r="C24" s="116"/>
      <c r="D24" s="116"/>
      <c r="E24" s="116"/>
      <c r="F24" s="117"/>
    </row>
    <row r="25" spans="1:6" ht="19.5" customHeight="1" x14ac:dyDescent="0.25">
      <c r="A25" s="28">
        <v>1</v>
      </c>
      <c r="B25" s="63" t="s">
        <v>41</v>
      </c>
      <c r="C25" s="51">
        <v>9450.8979999999992</v>
      </c>
      <c r="D25" s="51">
        <v>6519.1554500000002</v>
      </c>
      <c r="E25" s="53">
        <f t="shared" ref="E25:E36" si="2">D25-C25</f>
        <v>-2931.742549999999</v>
      </c>
      <c r="F25" s="33">
        <f>D25/C25*100-100</f>
        <v>-31.020782892800241</v>
      </c>
    </row>
    <row r="26" spans="1:6" ht="51.75" customHeight="1" x14ac:dyDescent="0.25">
      <c r="A26" s="28">
        <v>2</v>
      </c>
      <c r="B26" s="63" t="s">
        <v>182</v>
      </c>
      <c r="C26" s="51">
        <v>122485.151</v>
      </c>
      <c r="D26" s="51">
        <v>92491.230219999998</v>
      </c>
      <c r="E26" s="53">
        <f t="shared" si="2"/>
        <v>-29993.92078</v>
      </c>
      <c r="F26" s="33">
        <f t="shared" ref="F26:F36" si="3">D26/C26*100-100</f>
        <v>-24.487801611152037</v>
      </c>
    </row>
    <row r="27" spans="1:6" ht="66" customHeight="1" x14ac:dyDescent="0.25">
      <c r="A27" s="28">
        <v>3</v>
      </c>
      <c r="B27" s="63" t="s">
        <v>183</v>
      </c>
      <c r="C27" s="51">
        <v>294180.174</v>
      </c>
      <c r="D27" s="51">
        <v>278405.8872</v>
      </c>
      <c r="E27" s="53">
        <f t="shared" si="2"/>
        <v>-15774.286800000002</v>
      </c>
      <c r="F27" s="33">
        <f t="shared" si="3"/>
        <v>-5.3621175708462232</v>
      </c>
    </row>
    <row r="28" spans="1:6" ht="111.75" customHeight="1" x14ac:dyDescent="0.25">
      <c r="A28" s="28">
        <v>4</v>
      </c>
      <c r="B28" s="63" t="s">
        <v>299</v>
      </c>
      <c r="C28" s="51">
        <v>4074.1190000000001</v>
      </c>
      <c r="D28" s="51">
        <v>4074.1177499999999</v>
      </c>
      <c r="E28" s="53">
        <f t="shared" si="2"/>
        <v>-1.2500000002546585E-3</v>
      </c>
      <c r="F28" s="33">
        <f t="shared" si="3"/>
        <v>-3.0681479856298211E-5</v>
      </c>
    </row>
    <row r="29" spans="1:6" ht="49.5" customHeight="1" x14ac:dyDescent="0.25">
      <c r="A29" s="28">
        <v>5</v>
      </c>
      <c r="B29" s="63" t="s">
        <v>320</v>
      </c>
      <c r="C29" s="51">
        <v>28093.133999999998</v>
      </c>
      <c r="D29" s="51">
        <v>1178.9223</v>
      </c>
      <c r="E29" s="53">
        <f t="shared" si="2"/>
        <v>-26914.2117</v>
      </c>
      <c r="F29" s="33">
        <f t="shared" si="3"/>
        <v>-95.803521600687205</v>
      </c>
    </row>
    <row r="30" spans="1:6" ht="35.25" customHeight="1" x14ac:dyDescent="0.25">
      <c r="A30" s="28">
        <v>6</v>
      </c>
      <c r="B30" s="63" t="s">
        <v>184</v>
      </c>
      <c r="C30" s="51">
        <v>1286.8440000000001</v>
      </c>
      <c r="D30" s="51">
        <v>0</v>
      </c>
      <c r="E30" s="53">
        <f t="shared" si="2"/>
        <v>-1286.8440000000001</v>
      </c>
      <c r="F30" s="33">
        <f t="shared" si="3"/>
        <v>-100</v>
      </c>
    </row>
    <row r="31" spans="1:6" ht="19.5" customHeight="1" x14ac:dyDescent="0.25">
      <c r="A31" s="28">
        <v>7</v>
      </c>
      <c r="B31" s="63" t="s">
        <v>185</v>
      </c>
      <c r="C31" s="51">
        <v>103636.08199999999</v>
      </c>
      <c r="D31" s="51">
        <v>59806.728360000001</v>
      </c>
      <c r="E31" s="53">
        <f t="shared" si="2"/>
        <v>-43829.353639999994</v>
      </c>
      <c r="F31" s="33">
        <f t="shared" si="3"/>
        <v>-42.291596511724549</v>
      </c>
    </row>
    <row r="32" spans="1:6" ht="48.75" customHeight="1" x14ac:dyDescent="0.25">
      <c r="A32" s="28">
        <v>8</v>
      </c>
      <c r="B32" s="63" t="s">
        <v>186</v>
      </c>
      <c r="C32" s="51">
        <v>14092.163</v>
      </c>
      <c r="D32" s="51">
        <v>14092.16288</v>
      </c>
      <c r="E32" s="53">
        <f t="shared" si="2"/>
        <v>-1.2000000060652383E-4</v>
      </c>
      <c r="F32" s="33">
        <f t="shared" si="3"/>
        <v>-8.5153712348073896E-7</v>
      </c>
    </row>
    <row r="33" spans="1:6" ht="34.5" customHeight="1" x14ac:dyDescent="0.25">
      <c r="A33" s="28">
        <v>10</v>
      </c>
      <c r="B33" s="63" t="s">
        <v>300</v>
      </c>
      <c r="C33" s="51">
        <v>1408198.8119999999</v>
      </c>
      <c r="D33" s="51">
        <v>1340245.0647</v>
      </c>
      <c r="E33" s="53">
        <f t="shared" si="2"/>
        <v>-67953.74729999993</v>
      </c>
      <c r="F33" s="33">
        <f t="shared" si="3"/>
        <v>-4.8255790816559738</v>
      </c>
    </row>
    <row r="34" spans="1:6" ht="50.25" customHeight="1" x14ac:dyDescent="0.25">
      <c r="A34" s="28">
        <v>11</v>
      </c>
      <c r="B34" s="63" t="s">
        <v>187</v>
      </c>
      <c r="C34" s="51">
        <v>6504.924</v>
      </c>
      <c r="D34" s="51">
        <v>6504.8729999999996</v>
      </c>
      <c r="E34" s="53">
        <f t="shared" si="2"/>
        <v>-5.1000000000385626E-2</v>
      </c>
      <c r="F34" s="33">
        <f t="shared" si="3"/>
        <v>-7.8402145821598879E-4</v>
      </c>
    </row>
    <row r="35" spans="1:6" ht="19.5" customHeight="1" x14ac:dyDescent="0.25">
      <c r="A35" s="28">
        <v>12</v>
      </c>
      <c r="B35" s="63" t="s">
        <v>42</v>
      </c>
      <c r="C35" s="51">
        <v>21757.964</v>
      </c>
      <c r="D35" s="51">
        <v>967.66300000000001</v>
      </c>
      <c r="E35" s="53">
        <f t="shared" si="2"/>
        <v>-20790.300999999999</v>
      </c>
      <c r="F35" s="33">
        <f t="shared" si="3"/>
        <v>-95.552603175554481</v>
      </c>
    </row>
    <row r="36" spans="1:6" ht="21" customHeight="1" x14ac:dyDescent="0.25">
      <c r="A36" s="28">
        <v>13</v>
      </c>
      <c r="B36" s="63" t="s">
        <v>40</v>
      </c>
      <c r="C36" s="51">
        <v>115916.567</v>
      </c>
      <c r="D36" s="51">
        <v>114524.01158000001</v>
      </c>
      <c r="E36" s="53">
        <f t="shared" si="2"/>
        <v>-1392.5554199999897</v>
      </c>
      <c r="F36" s="33">
        <f t="shared" si="3"/>
        <v>-1.2013428762085283</v>
      </c>
    </row>
    <row r="37" spans="1:6" ht="18" customHeight="1" x14ac:dyDescent="0.25">
      <c r="A37" s="27"/>
      <c r="B37" s="50" t="s">
        <v>18</v>
      </c>
      <c r="C37" s="54">
        <f>SUM(C25:C36)</f>
        <v>2129676.8319999999</v>
      </c>
      <c r="D37" s="54">
        <f>SUM(D25:D36)</f>
        <v>1918809.8164399997</v>
      </c>
      <c r="E37" s="54">
        <f>D37-C37</f>
        <v>-210867.0155600002</v>
      </c>
      <c r="F37" s="34">
        <f>D37/C37*100-100</f>
        <v>-9.9013621405635064</v>
      </c>
    </row>
    <row r="38" spans="1:6" ht="36" customHeight="1" x14ac:dyDescent="0.25">
      <c r="A38" s="27">
        <v>3</v>
      </c>
      <c r="B38" s="113" t="s">
        <v>188</v>
      </c>
      <c r="C38" s="116"/>
      <c r="D38" s="116"/>
      <c r="E38" s="116"/>
      <c r="F38" s="117"/>
    </row>
    <row r="39" spans="1:6" ht="21.75" customHeight="1" x14ac:dyDescent="0.25">
      <c r="A39" s="28">
        <v>1</v>
      </c>
      <c r="B39" s="63" t="s">
        <v>43</v>
      </c>
      <c r="C39" s="51">
        <v>137.80000000000001</v>
      </c>
      <c r="D39" s="51">
        <v>137.23832999999999</v>
      </c>
      <c r="E39" s="51">
        <f>D39-C39</f>
        <v>-0.56167000000002076</v>
      </c>
      <c r="F39" s="20">
        <f>D39/C39*100-100</f>
        <v>-0.40759796806968041</v>
      </c>
    </row>
    <row r="40" spans="1:6" ht="80.25" customHeight="1" x14ac:dyDescent="0.25">
      <c r="A40" s="28">
        <v>2</v>
      </c>
      <c r="B40" s="63" t="s">
        <v>189</v>
      </c>
      <c r="C40" s="51">
        <v>3051</v>
      </c>
      <c r="D40" s="51">
        <v>3047.1784400000001</v>
      </c>
      <c r="E40" s="51">
        <f>D40-C40</f>
        <v>-3.8215599999998631</v>
      </c>
      <c r="F40" s="20">
        <f t="shared" ref="F40:F41" si="4">D40/C40*100-100</f>
        <v>-0.12525598164535268</v>
      </c>
    </row>
    <row r="41" spans="1:6" ht="33" customHeight="1" x14ac:dyDescent="0.25">
      <c r="A41" s="28">
        <v>3</v>
      </c>
      <c r="B41" s="63" t="s">
        <v>301</v>
      </c>
      <c r="C41" s="51">
        <v>162.19300000000001</v>
      </c>
      <c r="D41" s="51">
        <v>162.08000000000001</v>
      </c>
      <c r="E41" s="51">
        <f>D41-C41</f>
        <v>-0.11299999999999955</v>
      </c>
      <c r="F41" s="20">
        <f t="shared" si="4"/>
        <v>-6.9670084405615285E-2</v>
      </c>
    </row>
    <row r="42" spans="1:6" ht="21" customHeight="1" x14ac:dyDescent="0.25">
      <c r="A42" s="27"/>
      <c r="B42" s="50" t="s">
        <v>18</v>
      </c>
      <c r="C42" s="52">
        <f>SUM(C39:C41)</f>
        <v>3350.9930000000004</v>
      </c>
      <c r="D42" s="52">
        <f>SUM(D39:D41)</f>
        <v>3346.4967700000002</v>
      </c>
      <c r="E42" s="52">
        <f>D42-C42</f>
        <v>-4.496230000000196</v>
      </c>
      <c r="F42" s="21">
        <f>D42/C42*100-100</f>
        <v>-0.13417604871153799</v>
      </c>
    </row>
    <row r="43" spans="1:6" ht="24" customHeight="1" x14ac:dyDescent="0.25">
      <c r="A43" s="27">
        <v>4</v>
      </c>
      <c r="B43" s="113" t="s">
        <v>108</v>
      </c>
      <c r="C43" s="116"/>
      <c r="D43" s="116"/>
      <c r="E43" s="116"/>
      <c r="F43" s="117"/>
    </row>
    <row r="44" spans="1:6" ht="50.25" customHeight="1" x14ac:dyDescent="0.25">
      <c r="A44" s="28">
        <v>1</v>
      </c>
      <c r="B44" s="63" t="s">
        <v>191</v>
      </c>
      <c r="C44" s="51">
        <v>193.15</v>
      </c>
      <c r="D44" s="51">
        <v>192.94399999999999</v>
      </c>
      <c r="E44" s="51">
        <f>D44-C44</f>
        <v>-0.20600000000001728</v>
      </c>
      <c r="F44" s="39">
        <f>D44/C44*100-100</f>
        <v>-0.10665286047114364</v>
      </c>
    </row>
    <row r="45" spans="1:6" ht="65.25" customHeight="1" x14ac:dyDescent="0.25">
      <c r="A45" s="28">
        <v>2</v>
      </c>
      <c r="B45" s="63" t="s">
        <v>190</v>
      </c>
      <c r="C45" s="51">
        <v>190</v>
      </c>
      <c r="D45" s="51">
        <v>190</v>
      </c>
      <c r="E45" s="51">
        <f>D45-C45</f>
        <v>0</v>
      </c>
      <c r="F45" s="39">
        <f>D45/C45*100-100</f>
        <v>0</v>
      </c>
    </row>
    <row r="46" spans="1:6" ht="78" customHeight="1" x14ac:dyDescent="0.25">
      <c r="A46" s="28">
        <v>3</v>
      </c>
      <c r="B46" s="63" t="s">
        <v>192</v>
      </c>
      <c r="C46" s="51">
        <v>70</v>
      </c>
      <c r="D46" s="51">
        <v>69.999600000000001</v>
      </c>
      <c r="E46" s="51">
        <f>D46-C46</f>
        <v>-3.9999999999906777E-4</v>
      </c>
      <c r="F46" s="39">
        <f>D46/C46*100-100</f>
        <v>-5.7142857143333003E-4</v>
      </c>
    </row>
    <row r="47" spans="1:6" ht="63" customHeight="1" x14ac:dyDescent="0.25">
      <c r="A47" s="28">
        <v>4</v>
      </c>
      <c r="B47" s="63" t="s">
        <v>193</v>
      </c>
      <c r="C47" s="51">
        <v>50</v>
      </c>
      <c r="D47" s="51">
        <v>50</v>
      </c>
      <c r="E47" s="51">
        <f>D47-C47</f>
        <v>0</v>
      </c>
      <c r="F47" s="39">
        <f>D47/C47*100-100</f>
        <v>0</v>
      </c>
    </row>
    <row r="48" spans="1:6" ht="51.75" customHeight="1" x14ac:dyDescent="0.25">
      <c r="A48" s="28">
        <v>5</v>
      </c>
      <c r="B48" s="63" t="s">
        <v>194</v>
      </c>
      <c r="C48" s="51">
        <v>50</v>
      </c>
      <c r="D48" s="51">
        <v>50</v>
      </c>
      <c r="E48" s="51">
        <f>D48-C48</f>
        <v>0</v>
      </c>
      <c r="F48" s="39">
        <v>0</v>
      </c>
    </row>
    <row r="49" spans="1:6" ht="78" hidden="1" customHeight="1" x14ac:dyDescent="0.25">
      <c r="A49" s="28"/>
      <c r="B49" s="32"/>
      <c r="C49" s="51"/>
      <c r="D49" s="51"/>
      <c r="E49" s="51"/>
      <c r="F49" s="39"/>
    </row>
    <row r="50" spans="1:6" ht="19.5" customHeight="1" x14ac:dyDescent="0.25">
      <c r="A50" s="27"/>
      <c r="B50" s="50" t="s">
        <v>18</v>
      </c>
      <c r="C50" s="52">
        <f>SUM(C44:C49)</f>
        <v>553.15</v>
      </c>
      <c r="D50" s="52">
        <f>SUM(D44:D49)</f>
        <v>552.94359999999995</v>
      </c>
      <c r="E50" s="52">
        <f>D50-C50</f>
        <v>-0.20640000000003056</v>
      </c>
      <c r="F50" s="40">
        <f>D50/C50*100-100</f>
        <v>-3.7313567748356036E-2</v>
      </c>
    </row>
    <row r="51" spans="1:6" ht="25.5" customHeight="1" x14ac:dyDescent="0.25">
      <c r="A51" s="27">
        <v>5</v>
      </c>
      <c r="B51" s="113" t="s">
        <v>115</v>
      </c>
      <c r="C51" s="116"/>
      <c r="D51" s="116"/>
      <c r="E51" s="116"/>
      <c r="F51" s="117"/>
    </row>
    <row r="52" spans="1:6" ht="31.5" x14ac:dyDescent="0.25">
      <c r="A52" s="28">
        <v>1</v>
      </c>
      <c r="B52" s="32" t="s">
        <v>195</v>
      </c>
      <c r="C52" s="51">
        <v>200.077</v>
      </c>
      <c r="D52" s="51">
        <v>200.0735</v>
      </c>
      <c r="E52" s="51">
        <f>D52-C52</f>
        <v>-3.5000000000025011E-3</v>
      </c>
      <c r="F52" s="20">
        <f>D52/C52*100-100</f>
        <v>-1.7493265092980437E-3</v>
      </c>
    </row>
    <row r="53" spans="1:6" ht="31.5" x14ac:dyDescent="0.25">
      <c r="A53" s="28">
        <v>2</v>
      </c>
      <c r="B53" s="32" t="s">
        <v>196</v>
      </c>
      <c r="C53" s="51">
        <v>24394.187999999998</v>
      </c>
      <c r="D53" s="51">
        <v>24015.861000000001</v>
      </c>
      <c r="E53" s="51">
        <f>D53-C53</f>
        <v>-378.3269999999975</v>
      </c>
      <c r="F53" s="20">
        <f>D53/C53*100-100</f>
        <v>-1.5508899086946286</v>
      </c>
    </row>
    <row r="54" spans="1:6" ht="15.75" x14ac:dyDescent="0.25">
      <c r="A54" s="27"/>
      <c r="B54" s="50" t="s">
        <v>18</v>
      </c>
      <c r="C54" s="52">
        <f>SUM(C52:C53)</f>
        <v>24594.264999999999</v>
      </c>
      <c r="D54" s="52">
        <f>SUM(D52:D53)</f>
        <v>24215.934499999999</v>
      </c>
      <c r="E54" s="52">
        <f>D54-C54</f>
        <v>-378.33050000000003</v>
      </c>
      <c r="F54" s="21">
        <f>D54/C54*100-100</f>
        <v>-1.5382874828745656</v>
      </c>
    </row>
    <row r="55" spans="1:6" ht="21" customHeight="1" x14ac:dyDescent="0.25">
      <c r="A55" s="27">
        <v>6</v>
      </c>
      <c r="B55" s="113" t="s">
        <v>197</v>
      </c>
      <c r="C55" s="116"/>
      <c r="D55" s="116"/>
      <c r="E55" s="116"/>
      <c r="F55" s="117"/>
    </row>
    <row r="56" spans="1:6" ht="23.25" customHeight="1" x14ac:dyDescent="0.25">
      <c r="A56" s="28">
        <v>1</v>
      </c>
      <c r="B56" s="63" t="s">
        <v>198</v>
      </c>
      <c r="C56" s="51">
        <v>3949187.361</v>
      </c>
      <c r="D56" s="51">
        <v>3765219.8287200001</v>
      </c>
      <c r="E56" s="51">
        <f>D56-C56</f>
        <v>-183967.53227999993</v>
      </c>
      <c r="F56" s="20">
        <f>D56/C56*100-100</f>
        <v>-4.6583642522702746</v>
      </c>
    </row>
    <row r="57" spans="1:6" ht="18.75" customHeight="1" x14ac:dyDescent="0.25">
      <c r="A57" s="28">
        <v>2</v>
      </c>
      <c r="B57" s="63" t="s">
        <v>199</v>
      </c>
      <c r="C57" s="51">
        <v>103280.246</v>
      </c>
      <c r="D57" s="51">
        <v>52344.50505</v>
      </c>
      <c r="E57" s="51">
        <f t="shared" ref="E57:E67" si="5">D57-C57</f>
        <v>-50935.740949999999</v>
      </c>
      <c r="F57" s="20">
        <f t="shared" ref="F57:F67" si="6">D57/C57*100-100</f>
        <v>-49.31798956985444</v>
      </c>
    </row>
    <row r="58" spans="1:6" ht="34.5" customHeight="1" x14ac:dyDescent="0.25">
      <c r="A58" s="28">
        <v>3</v>
      </c>
      <c r="B58" s="63" t="s">
        <v>200</v>
      </c>
      <c r="C58" s="51">
        <v>116614.78</v>
      </c>
      <c r="D58" s="51">
        <v>116453.75392</v>
      </c>
      <c r="E58" s="51">
        <f t="shared" si="5"/>
        <v>-161.026079999996</v>
      </c>
      <c r="F58" s="20">
        <f t="shared" si="6"/>
        <v>-0.13808376605435058</v>
      </c>
    </row>
    <row r="59" spans="1:6" ht="21" customHeight="1" x14ac:dyDescent="0.25">
      <c r="A59" s="28"/>
      <c r="B59" s="63" t="s">
        <v>302</v>
      </c>
      <c r="C59" s="51">
        <v>83006.880000000005</v>
      </c>
      <c r="D59" s="51">
        <v>0</v>
      </c>
      <c r="E59" s="51">
        <f t="shared" si="5"/>
        <v>-83006.880000000005</v>
      </c>
      <c r="F59" s="20">
        <f t="shared" si="6"/>
        <v>-100</v>
      </c>
    </row>
    <row r="60" spans="1:6" ht="21" customHeight="1" x14ac:dyDescent="0.25">
      <c r="A60" s="28">
        <v>5</v>
      </c>
      <c r="B60" s="63" t="s">
        <v>233</v>
      </c>
      <c r="C60" s="51">
        <v>3176.1680000000001</v>
      </c>
      <c r="D60" s="51">
        <v>3176.1632300000001</v>
      </c>
      <c r="E60" s="51">
        <f t="shared" si="5"/>
        <v>-4.7700000000077125E-3</v>
      </c>
      <c r="F60" s="20">
        <f t="shared" si="6"/>
        <v>-1.5018097279551057E-4</v>
      </c>
    </row>
    <row r="61" spans="1:6" ht="18" customHeight="1" x14ac:dyDescent="0.25">
      <c r="A61" s="28">
        <v>6</v>
      </c>
      <c r="B61" s="63" t="s">
        <v>201</v>
      </c>
      <c r="C61" s="51">
        <v>5169.9849999999997</v>
      </c>
      <c r="D61" s="51">
        <v>3633.2928200000001</v>
      </c>
      <c r="E61" s="51">
        <f t="shared" si="5"/>
        <v>-1536.6921799999996</v>
      </c>
      <c r="F61" s="20">
        <f t="shared" si="6"/>
        <v>-29.723339235993905</v>
      </c>
    </row>
    <row r="62" spans="1:6" ht="21.75" customHeight="1" x14ac:dyDescent="0.25">
      <c r="A62" s="28">
        <v>7</v>
      </c>
      <c r="B62" s="63" t="s">
        <v>202</v>
      </c>
      <c r="C62" s="51">
        <v>50330.275000000001</v>
      </c>
      <c r="D62" s="51">
        <v>48488.53357</v>
      </c>
      <c r="E62" s="51">
        <f t="shared" si="5"/>
        <v>-1841.7414300000019</v>
      </c>
      <c r="F62" s="20">
        <f t="shared" si="6"/>
        <v>-3.6593112793442941</v>
      </c>
    </row>
    <row r="63" spans="1:6" ht="51" customHeight="1" x14ac:dyDescent="0.25">
      <c r="A63" s="28">
        <v>8</v>
      </c>
      <c r="B63" s="63" t="s">
        <v>303</v>
      </c>
      <c r="C63" s="51">
        <v>12</v>
      </c>
      <c r="D63" s="51">
        <v>12</v>
      </c>
      <c r="E63" s="51">
        <f t="shared" si="5"/>
        <v>0</v>
      </c>
      <c r="F63" s="20">
        <f t="shared" si="6"/>
        <v>0</v>
      </c>
    </row>
    <row r="64" spans="1:6" ht="32.25" customHeight="1" x14ac:dyDescent="0.25">
      <c r="A64" s="28">
        <v>9</v>
      </c>
      <c r="B64" s="63" t="s">
        <v>203</v>
      </c>
      <c r="C64" s="51">
        <v>58459.17</v>
      </c>
      <c r="D64" s="51">
        <v>57275.221409999998</v>
      </c>
      <c r="E64" s="51">
        <f t="shared" si="5"/>
        <v>-1183.94859</v>
      </c>
      <c r="F64" s="20">
        <f t="shared" si="6"/>
        <v>-2.025257269304376</v>
      </c>
    </row>
    <row r="65" spans="1:6" ht="21" customHeight="1" x14ac:dyDescent="0.25">
      <c r="A65" s="28">
        <v>10</v>
      </c>
      <c r="B65" s="63" t="s">
        <v>204</v>
      </c>
      <c r="C65" s="51">
        <v>67885.5</v>
      </c>
      <c r="D65" s="51">
        <v>66193.763120000003</v>
      </c>
      <c r="E65" s="51">
        <f t="shared" si="5"/>
        <v>-1691.7368799999967</v>
      </c>
      <c r="F65" s="20">
        <f t="shared" si="6"/>
        <v>-2.4920445161337881</v>
      </c>
    </row>
    <row r="66" spans="1:6" ht="35.25" customHeight="1" x14ac:dyDescent="0.25">
      <c r="A66" s="28">
        <v>11</v>
      </c>
      <c r="B66" s="63" t="s">
        <v>234</v>
      </c>
      <c r="C66" s="51">
        <v>30</v>
      </c>
      <c r="D66" s="51">
        <v>30</v>
      </c>
      <c r="E66" s="51">
        <f t="shared" si="5"/>
        <v>0</v>
      </c>
      <c r="F66" s="20">
        <f t="shared" si="6"/>
        <v>0</v>
      </c>
    </row>
    <row r="67" spans="1:6" ht="18.75" customHeight="1" x14ac:dyDescent="0.25">
      <c r="A67" s="27"/>
      <c r="B67" s="50" t="s">
        <v>18</v>
      </c>
      <c r="C67" s="52">
        <f>SUM(C56:C66)</f>
        <v>4437152.3650000002</v>
      </c>
      <c r="D67" s="52">
        <f>SUM(D56:D66)</f>
        <v>4112827.0618400001</v>
      </c>
      <c r="E67" s="52">
        <f t="shared" si="5"/>
        <v>-324325.30316000013</v>
      </c>
      <c r="F67" s="21">
        <f t="shared" si="6"/>
        <v>-7.3093118396893288</v>
      </c>
    </row>
    <row r="68" spans="1:6" ht="24.75" customHeight="1" x14ac:dyDescent="0.25">
      <c r="A68" s="27">
        <v>7</v>
      </c>
      <c r="B68" s="113" t="s">
        <v>134</v>
      </c>
      <c r="C68" s="116"/>
      <c r="D68" s="116"/>
      <c r="E68" s="116"/>
      <c r="F68" s="117"/>
    </row>
    <row r="69" spans="1:6" ht="47.25" x14ac:dyDescent="0.25">
      <c r="A69" s="28">
        <v>1</v>
      </c>
      <c r="B69" s="32" t="s">
        <v>205</v>
      </c>
      <c r="C69" s="51">
        <v>2266.4969999999998</v>
      </c>
      <c r="D69" s="51">
        <v>2265.8464800000002</v>
      </c>
      <c r="E69" s="51">
        <f t="shared" ref="E69:E76" si="7">D69-C69</f>
        <v>-0.65051999999968757</v>
      </c>
      <c r="F69" s="20">
        <f t="shared" ref="F69:F76" si="8">D69/C69*100-100</f>
        <v>-2.8701560160882877E-2</v>
      </c>
    </row>
    <row r="70" spans="1:6" ht="15.75" x14ac:dyDescent="0.25">
      <c r="A70" s="28">
        <v>2</v>
      </c>
      <c r="B70" s="32" t="s">
        <v>235</v>
      </c>
      <c r="C70" s="51">
        <v>923.08100000000002</v>
      </c>
      <c r="D70" s="51">
        <v>309.65884999999997</v>
      </c>
      <c r="E70" s="51">
        <f t="shared" si="7"/>
        <v>-613.4221500000001</v>
      </c>
      <c r="F70" s="20">
        <f t="shared" si="8"/>
        <v>-66.453772745837043</v>
      </c>
    </row>
    <row r="71" spans="1:6" ht="21" customHeight="1" x14ac:dyDescent="0.25">
      <c r="A71" s="28">
        <v>3</v>
      </c>
      <c r="B71" s="32" t="s">
        <v>206</v>
      </c>
      <c r="C71" s="51">
        <v>572816.99699999997</v>
      </c>
      <c r="D71" s="51">
        <v>563666.61106999998</v>
      </c>
      <c r="E71" s="51">
        <f t="shared" si="7"/>
        <v>-9150.3859299999895</v>
      </c>
      <c r="F71" s="20">
        <f t="shared" si="8"/>
        <v>-1.5974361755888964</v>
      </c>
    </row>
    <row r="72" spans="1:6" ht="31.5" x14ac:dyDescent="0.25">
      <c r="A72" s="28">
        <v>4</v>
      </c>
      <c r="B72" s="32" t="s">
        <v>207</v>
      </c>
      <c r="C72" s="51">
        <v>2615.4850000000001</v>
      </c>
      <c r="D72" s="51">
        <v>1215.2049999999999</v>
      </c>
      <c r="E72" s="51">
        <f t="shared" si="7"/>
        <v>-1400.2800000000002</v>
      </c>
      <c r="F72" s="20">
        <f t="shared" si="8"/>
        <v>-53.538062730239325</v>
      </c>
    </row>
    <row r="73" spans="1:6" ht="22.5" customHeight="1" x14ac:dyDescent="0.25">
      <c r="A73" s="28">
        <v>5</v>
      </c>
      <c r="B73" s="32" t="s">
        <v>208</v>
      </c>
      <c r="C73" s="51">
        <v>904505.45299999998</v>
      </c>
      <c r="D73" s="51">
        <v>111296.73967</v>
      </c>
      <c r="E73" s="51">
        <f t="shared" si="7"/>
        <v>-793208.71332999994</v>
      </c>
      <c r="F73" s="20">
        <f t="shared" si="8"/>
        <v>-87.695293676687214</v>
      </c>
    </row>
    <row r="74" spans="1:6" ht="15.75" x14ac:dyDescent="0.25">
      <c r="A74" s="28">
        <v>6</v>
      </c>
      <c r="B74" s="32" t="s">
        <v>40</v>
      </c>
      <c r="C74" s="51">
        <v>20805.252</v>
      </c>
      <c r="D74" s="51">
        <v>20669.464039999999</v>
      </c>
      <c r="E74" s="51">
        <f t="shared" si="7"/>
        <v>-135.78796000000148</v>
      </c>
      <c r="F74" s="20">
        <f t="shared" si="8"/>
        <v>-0.65266193363099489</v>
      </c>
    </row>
    <row r="75" spans="1:6" ht="31.5" x14ac:dyDescent="0.25">
      <c r="A75" s="28">
        <v>7</v>
      </c>
      <c r="B75" s="32" t="s">
        <v>304</v>
      </c>
      <c r="C75" s="51">
        <v>111.369</v>
      </c>
      <c r="D75" s="51">
        <v>0</v>
      </c>
      <c r="E75" s="51">
        <f t="shared" si="7"/>
        <v>-111.369</v>
      </c>
      <c r="F75" s="20">
        <f t="shared" si="8"/>
        <v>-100</v>
      </c>
    </row>
    <row r="76" spans="1:6" ht="15.75" x14ac:dyDescent="0.25">
      <c r="A76" s="27"/>
      <c r="B76" s="50" t="s">
        <v>18</v>
      </c>
      <c r="C76" s="52">
        <f>SUM(C69:C75)</f>
        <v>1504044.1339999998</v>
      </c>
      <c r="D76" s="52">
        <f>SUM(D69:D75)</f>
        <v>699423.52510999993</v>
      </c>
      <c r="E76" s="52">
        <f t="shared" si="7"/>
        <v>-804620.60888999992</v>
      </c>
      <c r="F76" s="21">
        <f t="shared" si="8"/>
        <v>-53.497140855176525</v>
      </c>
    </row>
    <row r="77" spans="1:6" ht="31.5" customHeight="1" x14ac:dyDescent="0.25">
      <c r="A77" s="27">
        <v>8</v>
      </c>
      <c r="B77" s="113" t="s">
        <v>60</v>
      </c>
      <c r="C77" s="116"/>
      <c r="D77" s="116"/>
      <c r="E77" s="116"/>
      <c r="F77" s="117"/>
    </row>
    <row r="78" spans="1:6" ht="47.25" customHeight="1" x14ac:dyDescent="0.25">
      <c r="A78" s="28">
        <v>1</v>
      </c>
      <c r="B78" s="63" t="s">
        <v>209</v>
      </c>
      <c r="C78" s="51">
        <v>431660.55323000002</v>
      </c>
      <c r="D78" s="51">
        <v>410436.88099999999</v>
      </c>
      <c r="E78" s="51">
        <f>D78-C78</f>
        <v>-21223.672230000026</v>
      </c>
      <c r="F78" s="20">
        <f t="shared" ref="F78:F99" si="9">D78/C78*100-100</f>
        <v>-4.9167504584769119</v>
      </c>
    </row>
    <row r="79" spans="1:6" ht="24.75" customHeight="1" x14ac:dyDescent="0.25">
      <c r="A79" s="28">
        <v>2</v>
      </c>
      <c r="B79" s="63" t="s">
        <v>210</v>
      </c>
      <c r="C79" s="51">
        <v>188534.682</v>
      </c>
      <c r="D79" s="51">
        <v>184114.36618000001</v>
      </c>
      <c r="E79" s="51">
        <f t="shared" ref="E79:E96" si="10">D79-C79</f>
        <v>-4420.3158199999889</v>
      </c>
      <c r="F79" s="20">
        <f t="shared" si="9"/>
        <v>-2.3445637551185285</v>
      </c>
    </row>
    <row r="80" spans="1:6" ht="33.75" customHeight="1" x14ac:dyDescent="0.25">
      <c r="A80" s="28">
        <v>3</v>
      </c>
      <c r="B80" s="63" t="s">
        <v>211</v>
      </c>
      <c r="C80" s="51">
        <v>8103.3919999999998</v>
      </c>
      <c r="D80" s="51">
        <v>7927.7623000000003</v>
      </c>
      <c r="E80" s="51">
        <f t="shared" si="10"/>
        <v>-175.6296999999995</v>
      </c>
      <c r="F80" s="20">
        <f t="shared" si="9"/>
        <v>-2.1673602856680247</v>
      </c>
    </row>
    <row r="81" spans="1:6" ht="33.75" customHeight="1" x14ac:dyDescent="0.25">
      <c r="A81" s="28">
        <v>4</v>
      </c>
      <c r="B81" s="63" t="s">
        <v>236</v>
      </c>
      <c r="C81" s="51">
        <v>5479.4690000000001</v>
      </c>
      <c r="D81" s="51">
        <v>0</v>
      </c>
      <c r="E81" s="51">
        <f t="shared" si="10"/>
        <v>-5479.4690000000001</v>
      </c>
      <c r="F81" s="20">
        <f t="shared" si="9"/>
        <v>-100</v>
      </c>
    </row>
    <row r="82" spans="1:6" ht="21.75" customHeight="1" x14ac:dyDescent="0.25">
      <c r="A82" s="28">
        <v>5</v>
      </c>
      <c r="B82" s="63" t="s">
        <v>212</v>
      </c>
      <c r="C82" s="51">
        <v>25669.294000000002</v>
      </c>
      <c r="D82" s="51">
        <v>25101.73155</v>
      </c>
      <c r="E82" s="51">
        <f t="shared" si="10"/>
        <v>-567.56245000000126</v>
      </c>
      <c r="F82" s="20">
        <f t="shared" si="9"/>
        <v>-2.21105594100095</v>
      </c>
    </row>
    <row r="83" spans="1:6" ht="21.75" customHeight="1" x14ac:dyDescent="0.25">
      <c r="A83" s="28">
        <v>6</v>
      </c>
      <c r="B83" s="63" t="s">
        <v>213</v>
      </c>
      <c r="C83" s="51">
        <v>2089.049</v>
      </c>
      <c r="D83" s="51">
        <v>2089.049</v>
      </c>
      <c r="E83" s="51">
        <f t="shared" si="10"/>
        <v>0</v>
      </c>
      <c r="F83" s="20">
        <f t="shared" si="9"/>
        <v>0</v>
      </c>
    </row>
    <row r="84" spans="1:6" ht="17.25" customHeight="1" x14ac:dyDescent="0.25">
      <c r="A84" s="27"/>
      <c r="B84" s="50" t="s">
        <v>18</v>
      </c>
      <c r="C84" s="52">
        <f>SUM(C78:C83)</f>
        <v>661536.43923000002</v>
      </c>
      <c r="D84" s="52">
        <f>SUM(D78:D83)</f>
        <v>629669.79002999992</v>
      </c>
      <c r="E84" s="52">
        <f t="shared" si="10"/>
        <v>-31866.649200000102</v>
      </c>
      <c r="F84" s="21">
        <f t="shared" si="9"/>
        <v>-4.8170663489212444</v>
      </c>
    </row>
    <row r="85" spans="1:6" ht="27" customHeight="1" x14ac:dyDescent="0.25">
      <c r="A85" s="27">
        <v>9</v>
      </c>
      <c r="B85" s="113" t="s">
        <v>74</v>
      </c>
      <c r="C85" s="116"/>
      <c r="D85" s="116"/>
      <c r="E85" s="116"/>
      <c r="F85" s="117"/>
    </row>
    <row r="86" spans="1:6" ht="19.5" customHeight="1" x14ac:dyDescent="0.25">
      <c r="A86" s="28">
        <v>1</v>
      </c>
      <c r="B86" s="63" t="s">
        <v>214</v>
      </c>
      <c r="C86" s="51">
        <v>302148.11499999999</v>
      </c>
      <c r="D86" s="51">
        <v>296656.14111999999</v>
      </c>
      <c r="E86" s="51">
        <f t="shared" si="10"/>
        <v>-5491.973880000005</v>
      </c>
      <c r="F86" s="20">
        <f t="shared" si="9"/>
        <v>-1.8176429397879872</v>
      </c>
    </row>
    <row r="87" spans="1:6" ht="33.75" customHeight="1" x14ac:dyDescent="0.25">
      <c r="A87" s="28">
        <v>2</v>
      </c>
      <c r="B87" s="63" t="s">
        <v>215</v>
      </c>
      <c r="C87" s="51">
        <v>45429.5</v>
      </c>
      <c r="D87" s="51">
        <v>45374.239159999997</v>
      </c>
      <c r="E87" s="51">
        <f t="shared" si="10"/>
        <v>-55.260840000002645</v>
      </c>
      <c r="F87" s="20">
        <f t="shared" si="9"/>
        <v>-0.12164087212053687</v>
      </c>
    </row>
    <row r="88" spans="1:6" ht="33.75" customHeight="1" x14ac:dyDescent="0.25">
      <c r="A88" s="28">
        <v>3</v>
      </c>
      <c r="B88" s="63" t="s">
        <v>335</v>
      </c>
      <c r="C88" s="51">
        <v>57.91</v>
      </c>
      <c r="D88" s="51">
        <v>0</v>
      </c>
      <c r="E88" s="51">
        <f t="shared" si="10"/>
        <v>-57.91</v>
      </c>
      <c r="F88" s="20">
        <f t="shared" si="9"/>
        <v>-100</v>
      </c>
    </row>
    <row r="89" spans="1:6" ht="31.5" x14ac:dyDescent="0.25">
      <c r="A89" s="28">
        <v>4</v>
      </c>
      <c r="B89" s="63" t="s">
        <v>216</v>
      </c>
      <c r="C89" s="51">
        <v>31718.233</v>
      </c>
      <c r="D89" s="51">
        <v>30746.369149999999</v>
      </c>
      <c r="E89" s="51">
        <f t="shared" si="10"/>
        <v>-971.86385000000155</v>
      </c>
      <c r="F89" s="20">
        <f t="shared" si="9"/>
        <v>-3.0640541987316965</v>
      </c>
    </row>
    <row r="90" spans="1:6" ht="47.25" x14ac:dyDescent="0.25">
      <c r="A90" s="28">
        <v>5</v>
      </c>
      <c r="B90" s="63" t="s">
        <v>237</v>
      </c>
      <c r="C90" s="51">
        <v>107</v>
      </c>
      <c r="D90" s="51">
        <v>107</v>
      </c>
      <c r="E90" s="51">
        <f t="shared" si="10"/>
        <v>0</v>
      </c>
      <c r="F90" s="20">
        <f t="shared" si="9"/>
        <v>0</v>
      </c>
    </row>
    <row r="91" spans="1:6" ht="31.5" x14ac:dyDescent="0.25">
      <c r="A91" s="28">
        <v>6</v>
      </c>
      <c r="B91" s="63" t="s">
        <v>217</v>
      </c>
      <c r="C91" s="51">
        <v>36625.199999999997</v>
      </c>
      <c r="D91" s="51">
        <v>34745.314989999999</v>
      </c>
      <c r="E91" s="51">
        <f t="shared" si="10"/>
        <v>-1879.8850099999981</v>
      </c>
      <c r="F91" s="20">
        <f t="shared" si="9"/>
        <v>-5.1327638074331219</v>
      </c>
    </row>
    <row r="92" spans="1:6" ht="47.25" x14ac:dyDescent="0.25">
      <c r="A92" s="28">
        <v>7</v>
      </c>
      <c r="B92" s="63" t="s">
        <v>321</v>
      </c>
      <c r="C92" s="51">
        <v>4357.4430000000002</v>
      </c>
      <c r="D92" s="51">
        <v>4356.6423599999998</v>
      </c>
      <c r="E92" s="51">
        <f t="shared" si="10"/>
        <v>-0.80064000000038504</v>
      </c>
      <c r="F92" s="20">
        <f t="shared" si="9"/>
        <v>-1.8374078559375562E-2</v>
      </c>
    </row>
    <row r="93" spans="1:6" ht="47.25" x14ac:dyDescent="0.25">
      <c r="A93" s="28">
        <v>8</v>
      </c>
      <c r="B93" s="63" t="s">
        <v>306</v>
      </c>
      <c r="C93" s="51">
        <v>7574.3919999999998</v>
      </c>
      <c r="D93" s="51">
        <v>7574.3919999999998</v>
      </c>
      <c r="E93" s="51">
        <f t="shared" si="10"/>
        <v>0</v>
      </c>
      <c r="F93" s="20">
        <f t="shared" si="9"/>
        <v>0</v>
      </c>
    </row>
    <row r="94" spans="1:6" ht="15.75" x14ac:dyDescent="0.25">
      <c r="A94" s="28">
        <v>9</v>
      </c>
      <c r="B94" s="63" t="s">
        <v>305</v>
      </c>
      <c r="C94" s="51">
        <v>349.065</v>
      </c>
      <c r="D94" s="51">
        <v>349</v>
      </c>
      <c r="E94" s="51">
        <f t="shared" si="10"/>
        <v>-6.4999999999997726E-2</v>
      </c>
      <c r="F94" s="20">
        <f t="shared" si="9"/>
        <v>-1.8621173706904415E-2</v>
      </c>
    </row>
    <row r="95" spans="1:6" ht="35.25" customHeight="1" x14ac:dyDescent="0.25">
      <c r="A95" s="28">
        <v>10</v>
      </c>
      <c r="B95" s="63" t="s">
        <v>218</v>
      </c>
      <c r="C95" s="51">
        <v>48471.1</v>
      </c>
      <c r="D95" s="51">
        <v>46412.193760000002</v>
      </c>
      <c r="E95" s="51">
        <f t="shared" si="10"/>
        <v>-2058.9062399999966</v>
      </c>
      <c r="F95" s="20">
        <f>D95/C95*100-100</f>
        <v>-4.2476986080365293</v>
      </c>
    </row>
    <row r="96" spans="1:6" ht="17.25" customHeight="1" x14ac:dyDescent="0.25">
      <c r="A96" s="27"/>
      <c r="B96" s="50" t="s">
        <v>18</v>
      </c>
      <c r="C96" s="52">
        <f>SUM(C86:C95)</f>
        <v>476837.95799999998</v>
      </c>
      <c r="D96" s="52">
        <f>SUM(D86:D95)</f>
        <v>466321.29253999994</v>
      </c>
      <c r="E96" s="52">
        <f t="shared" si="10"/>
        <v>-10516.665460000047</v>
      </c>
      <c r="F96" s="21">
        <f t="shared" si="9"/>
        <v>-2.2055009010000077</v>
      </c>
    </row>
    <row r="97" spans="1:6" ht="23.25" customHeight="1" x14ac:dyDescent="0.25">
      <c r="A97" s="27">
        <v>10</v>
      </c>
      <c r="B97" s="113" t="s">
        <v>219</v>
      </c>
      <c r="C97" s="113"/>
      <c r="D97" s="113"/>
      <c r="E97" s="113"/>
      <c r="F97" s="118"/>
    </row>
    <row r="98" spans="1:6" ht="54.75" customHeight="1" x14ac:dyDescent="0.25">
      <c r="A98" s="28">
        <v>1</v>
      </c>
      <c r="B98" s="32" t="s">
        <v>220</v>
      </c>
      <c r="C98" s="51">
        <v>3754.7759999999998</v>
      </c>
      <c r="D98" s="51">
        <v>3744.5693299999998</v>
      </c>
      <c r="E98" s="51">
        <f>D98-C98</f>
        <v>-10.206670000000031</v>
      </c>
      <c r="F98" s="20">
        <f t="shared" si="9"/>
        <v>-0.27183166186212304</v>
      </c>
    </row>
    <row r="99" spans="1:6" ht="36.75" customHeight="1" x14ac:dyDescent="0.25">
      <c r="A99" s="28">
        <v>2</v>
      </c>
      <c r="B99" s="63" t="s">
        <v>238</v>
      </c>
      <c r="C99" s="51">
        <v>2095.288</v>
      </c>
      <c r="D99" s="51">
        <v>1068.5996399999999</v>
      </c>
      <c r="E99" s="51">
        <f>D99-C99</f>
        <v>-1026.6883600000001</v>
      </c>
      <c r="F99" s="20">
        <f t="shared" si="9"/>
        <v>-48.999868275864713</v>
      </c>
    </row>
    <row r="100" spans="1:6" ht="17.25" customHeight="1" x14ac:dyDescent="0.25">
      <c r="A100" s="27"/>
      <c r="B100" s="50" t="s">
        <v>18</v>
      </c>
      <c r="C100" s="52">
        <f>SUM(C98:C99)</f>
        <v>5850.0640000000003</v>
      </c>
      <c r="D100" s="52">
        <f>SUM(D98:D99)</f>
        <v>4813.1689699999997</v>
      </c>
      <c r="E100" s="52">
        <f>D100-C100</f>
        <v>-1036.8950300000006</v>
      </c>
      <c r="F100" s="21">
        <f>D100/C100*100-100</f>
        <v>-17.724507458379961</v>
      </c>
    </row>
    <row r="101" spans="1:6" ht="27.75" customHeight="1" x14ac:dyDescent="0.25">
      <c r="A101" s="27">
        <v>11</v>
      </c>
      <c r="B101" s="113" t="s">
        <v>222</v>
      </c>
      <c r="C101" s="113"/>
      <c r="D101" s="113"/>
      <c r="E101" s="113"/>
      <c r="F101" s="118"/>
    </row>
    <row r="102" spans="1:6" ht="39" customHeight="1" x14ac:dyDescent="0.25">
      <c r="A102" s="28">
        <v>1</v>
      </c>
      <c r="B102" s="32" t="s">
        <v>221</v>
      </c>
      <c r="C102" s="51">
        <v>4414.2</v>
      </c>
      <c r="D102" s="51">
        <v>4310.3140000000003</v>
      </c>
      <c r="E102" s="51">
        <f>D102-C102</f>
        <v>-103.88599999999951</v>
      </c>
      <c r="F102" s="20">
        <f>D102/C102*100-100</f>
        <v>-2.35345022880702</v>
      </c>
    </row>
    <row r="103" spans="1:6" ht="51" customHeight="1" x14ac:dyDescent="0.25">
      <c r="A103" s="28">
        <v>2</v>
      </c>
      <c r="B103" s="63" t="s">
        <v>307</v>
      </c>
      <c r="C103" s="51">
        <v>193.94</v>
      </c>
      <c r="D103" s="51">
        <v>193.93940000000001</v>
      </c>
      <c r="E103" s="51">
        <f>D103-C103</f>
        <v>-5.9999999999149622E-4</v>
      </c>
      <c r="F103" s="20">
        <f>D103/C103*100-100</f>
        <v>-3.0937403320763224E-4</v>
      </c>
    </row>
    <row r="104" spans="1:6" ht="17.25" customHeight="1" x14ac:dyDescent="0.25">
      <c r="A104" s="27"/>
      <c r="B104" s="50" t="s">
        <v>18</v>
      </c>
      <c r="C104" s="52">
        <f>SUM(C102:C103)</f>
        <v>4608.1399999999994</v>
      </c>
      <c r="D104" s="52">
        <f>SUM(D102:D103)</f>
        <v>4504.2534000000005</v>
      </c>
      <c r="E104" s="52">
        <f>D104-C104</f>
        <v>-103.88659999999891</v>
      </c>
      <c r="F104" s="21">
        <f>D104/C104*100-100</f>
        <v>-2.2544150134327339</v>
      </c>
    </row>
    <row r="105" spans="1:6" ht="26.25" customHeight="1" x14ac:dyDescent="0.25">
      <c r="A105" s="27">
        <v>12</v>
      </c>
      <c r="B105" s="113" t="s">
        <v>151</v>
      </c>
      <c r="C105" s="116"/>
      <c r="D105" s="116"/>
      <c r="E105" s="116"/>
      <c r="F105" s="117"/>
    </row>
    <row r="106" spans="1:6" ht="32.25" customHeight="1" x14ac:dyDescent="0.25">
      <c r="A106" s="28">
        <v>1</v>
      </c>
      <c r="B106" s="32" t="s">
        <v>223</v>
      </c>
      <c r="C106" s="51">
        <v>288562.09399999998</v>
      </c>
      <c r="D106" s="51">
        <v>288554.97013999999</v>
      </c>
      <c r="E106" s="51">
        <f>D106-C106</f>
        <v>-7.123859999992419</v>
      </c>
      <c r="F106" s="20">
        <f>D106/C106*100-100</f>
        <v>-2.4687442141981819E-3</v>
      </c>
    </row>
    <row r="107" spans="1:6" ht="33.75" customHeight="1" x14ac:dyDescent="0.25">
      <c r="A107" s="28">
        <v>2</v>
      </c>
      <c r="B107" s="32" t="s">
        <v>224</v>
      </c>
      <c r="C107" s="51">
        <v>88395.438999999998</v>
      </c>
      <c r="D107" s="51">
        <v>82756.816990000007</v>
      </c>
      <c r="E107" s="51">
        <f>D107-C107</f>
        <v>-5638.6220099999919</v>
      </c>
      <c r="F107" s="20">
        <f>D107/C107*100-100</f>
        <v>-6.378860802987802</v>
      </c>
    </row>
    <row r="108" spans="1:6" ht="31.5" x14ac:dyDescent="0.25">
      <c r="A108" s="28">
        <v>3</v>
      </c>
      <c r="B108" s="32" t="s">
        <v>225</v>
      </c>
      <c r="C108" s="51">
        <v>223487.28899999999</v>
      </c>
      <c r="D108" s="51">
        <v>216791.14728999999</v>
      </c>
      <c r="E108" s="51">
        <f>D108-C108</f>
        <v>-6696.1417099999962</v>
      </c>
      <c r="F108" s="20">
        <f>D108/C108*100-100</f>
        <v>-2.9962069610142379</v>
      </c>
    </row>
    <row r="109" spans="1:6" ht="31.5" x14ac:dyDescent="0.25">
      <c r="A109" s="28">
        <v>4</v>
      </c>
      <c r="B109" s="32" t="s">
        <v>239</v>
      </c>
      <c r="C109" s="51">
        <v>16322.984</v>
      </c>
      <c r="D109" s="51">
        <v>8792.4990099999995</v>
      </c>
      <c r="E109" s="51">
        <f>D109-C109</f>
        <v>-7530.4849900000008</v>
      </c>
      <c r="F109" s="20">
        <f>D109/C109*100-100</f>
        <v>-46.134242305205966</v>
      </c>
    </row>
    <row r="110" spans="1:6" ht="17.25" customHeight="1" x14ac:dyDescent="0.25">
      <c r="A110" s="27"/>
      <c r="B110" s="50" t="s">
        <v>18</v>
      </c>
      <c r="C110" s="52">
        <f>SUM(C106:C109)</f>
        <v>616767.80599999998</v>
      </c>
      <c r="D110" s="52">
        <f>SUM(D106:D109)</f>
        <v>596895.43343000009</v>
      </c>
      <c r="E110" s="52">
        <f>D110-C110</f>
        <v>-19872.37256999989</v>
      </c>
      <c r="F110" s="21">
        <f>D110/C110*100-100</f>
        <v>-3.2220184608662663</v>
      </c>
    </row>
    <row r="111" spans="1:6" ht="27" customHeight="1" x14ac:dyDescent="0.25">
      <c r="A111" s="27">
        <v>13</v>
      </c>
      <c r="B111" s="113" t="s">
        <v>154</v>
      </c>
      <c r="C111" s="114"/>
      <c r="D111" s="114"/>
      <c r="E111" s="114"/>
      <c r="F111" s="115"/>
    </row>
    <row r="112" spans="1:6" ht="23.25" customHeight="1" x14ac:dyDescent="0.25">
      <c r="A112" s="28">
        <v>1</v>
      </c>
      <c r="B112" s="32" t="s">
        <v>226</v>
      </c>
      <c r="C112" s="51">
        <v>67389.634000000005</v>
      </c>
      <c r="D112" s="51">
        <v>67081.57746</v>
      </c>
      <c r="E112" s="51">
        <f>D112-C112</f>
        <v>-308.05654000000504</v>
      </c>
      <c r="F112" s="20">
        <f>D112/C112*100-100</f>
        <v>-0.45712748640244172</v>
      </c>
    </row>
    <row r="113" spans="1:6" ht="23.25" customHeight="1" x14ac:dyDescent="0.25">
      <c r="A113" s="28">
        <v>2</v>
      </c>
      <c r="B113" s="32" t="s">
        <v>260</v>
      </c>
      <c r="C113" s="51">
        <v>1756.261</v>
      </c>
      <c r="D113" s="51">
        <v>1741.73603</v>
      </c>
      <c r="E113" s="51">
        <f>D113-C113</f>
        <v>-14.524969999999939</v>
      </c>
      <c r="F113" s="20">
        <f>D113/C113*100-100</f>
        <v>-0.82703937512704329</v>
      </c>
    </row>
    <row r="114" spans="1:6" ht="23.25" customHeight="1" x14ac:dyDescent="0.25">
      <c r="A114" s="28">
        <v>3</v>
      </c>
      <c r="B114" s="32" t="s">
        <v>336</v>
      </c>
      <c r="C114" s="51">
        <v>4765.8</v>
      </c>
      <c r="D114" s="51">
        <v>0</v>
      </c>
      <c r="E114" s="51">
        <f>D114-C114</f>
        <v>-4765.8</v>
      </c>
      <c r="F114" s="20">
        <f>D114/C114*100-100</f>
        <v>-100</v>
      </c>
    </row>
    <row r="115" spans="1:6" ht="17.25" customHeight="1" x14ac:dyDescent="0.25">
      <c r="A115" s="27"/>
      <c r="B115" s="50" t="s">
        <v>18</v>
      </c>
      <c r="C115" s="52">
        <f>SUM(C112:C114)</f>
        <v>73911.695000000007</v>
      </c>
      <c r="D115" s="52">
        <f>SUM(D112:D114)</f>
        <v>68823.31349</v>
      </c>
      <c r="E115" s="52">
        <f>D115-C115</f>
        <v>-5088.3815100000065</v>
      </c>
      <c r="F115" s="21">
        <f>D115/C115*100-100</f>
        <v>-6.8844064663921074</v>
      </c>
    </row>
    <row r="116" spans="1:6" ht="21.75" customHeight="1" x14ac:dyDescent="0.25">
      <c r="A116" s="27">
        <v>14</v>
      </c>
      <c r="B116" s="113" t="s">
        <v>227</v>
      </c>
      <c r="C116" s="114"/>
      <c r="D116" s="114"/>
      <c r="E116" s="114"/>
      <c r="F116" s="115"/>
    </row>
    <row r="117" spans="1:6" ht="22.5" customHeight="1" x14ac:dyDescent="0.25">
      <c r="A117" s="28">
        <v>1</v>
      </c>
      <c r="B117" s="63" t="s">
        <v>228</v>
      </c>
      <c r="C117" s="51">
        <v>31006.54</v>
      </c>
      <c r="D117" s="51">
        <v>30659.057400000002</v>
      </c>
      <c r="E117" s="51">
        <f>D117-C117</f>
        <v>-347.48259999999937</v>
      </c>
      <c r="F117" s="20">
        <f>D117/C117*100-100</f>
        <v>-1.1206751865896649</v>
      </c>
    </row>
    <row r="118" spans="1:6" ht="35.25" customHeight="1" x14ac:dyDescent="0.25">
      <c r="A118" s="28">
        <v>2</v>
      </c>
      <c r="B118" s="63" t="s">
        <v>229</v>
      </c>
      <c r="C118" s="51">
        <v>50323.773000000001</v>
      </c>
      <c r="D118" s="51">
        <v>49617.218999999997</v>
      </c>
      <c r="E118" s="51">
        <f>D118-C118</f>
        <v>-706.55400000000373</v>
      </c>
      <c r="F118" s="20">
        <f>D118/C118*100-100</f>
        <v>-1.4040163482972616</v>
      </c>
    </row>
    <row r="119" spans="1:6" ht="48" customHeight="1" x14ac:dyDescent="0.25">
      <c r="A119" s="36">
        <v>3</v>
      </c>
      <c r="B119" s="63" t="s">
        <v>240</v>
      </c>
      <c r="C119" s="51">
        <v>1387.2860000000001</v>
      </c>
      <c r="D119" s="51">
        <v>0</v>
      </c>
      <c r="E119" s="51">
        <f>D119-C119</f>
        <v>-1387.2860000000001</v>
      </c>
      <c r="F119" s="20">
        <f>D119/C119*100-100</f>
        <v>-100</v>
      </c>
    </row>
    <row r="120" spans="1:6" s="26" customFormat="1" ht="22.5" customHeight="1" x14ac:dyDescent="0.25">
      <c r="A120" s="35"/>
      <c r="B120" s="50" t="s">
        <v>18</v>
      </c>
      <c r="C120" s="52">
        <f>SUM(C117:C119)</f>
        <v>82717.598999999987</v>
      </c>
      <c r="D120" s="52">
        <f>SUM(D117:D119)</f>
        <v>80276.276400000002</v>
      </c>
      <c r="E120" s="52">
        <f>D120-C120</f>
        <v>-2441.322599999985</v>
      </c>
      <c r="F120" s="21">
        <f>D120/C120*100-100</f>
        <v>-2.9513944184961076</v>
      </c>
    </row>
    <row r="121" spans="1:6" s="26" customFormat="1" ht="29.25" customHeight="1" x14ac:dyDescent="0.25">
      <c r="A121" s="35">
        <v>15</v>
      </c>
      <c r="B121" s="110" t="s">
        <v>170</v>
      </c>
      <c r="C121" s="111"/>
      <c r="D121" s="111"/>
      <c r="E121" s="111"/>
      <c r="F121" s="112"/>
    </row>
    <row r="122" spans="1:6" ht="48.75" customHeight="1" x14ac:dyDescent="0.25">
      <c r="A122" s="36">
        <v>1</v>
      </c>
      <c r="B122" s="64" t="s">
        <v>230</v>
      </c>
      <c r="C122" s="55">
        <v>21166.5</v>
      </c>
      <c r="D122" s="55">
        <v>20792.08482</v>
      </c>
      <c r="E122" s="51">
        <f>D122-C122</f>
        <v>-374.41517999999996</v>
      </c>
      <c r="F122" s="20">
        <f>D122/C122*100-100</f>
        <v>-1.7689045425554468</v>
      </c>
    </row>
    <row r="123" spans="1:6" ht="34.5" customHeight="1" x14ac:dyDescent="0.25">
      <c r="A123" s="36">
        <v>2</v>
      </c>
      <c r="B123" s="64" t="s">
        <v>241</v>
      </c>
      <c r="C123" s="55">
        <v>130563.56200000001</v>
      </c>
      <c r="D123" s="55">
        <v>38615.103999999999</v>
      </c>
      <c r="E123" s="51">
        <f>D123-C123</f>
        <v>-91948.458000000013</v>
      </c>
      <c r="F123" s="20">
        <f>D123/C123*100-100</f>
        <v>-70.424287290813965</v>
      </c>
    </row>
    <row r="124" spans="1:6" ht="35.25" customHeight="1" x14ac:dyDescent="0.25">
      <c r="A124" s="36">
        <v>3</v>
      </c>
      <c r="B124" s="64" t="s">
        <v>231</v>
      </c>
      <c r="C124" s="55">
        <v>36825.042000000001</v>
      </c>
      <c r="D124" s="55">
        <v>35266.171419999999</v>
      </c>
      <c r="E124" s="51">
        <f>D124-C124</f>
        <v>-1558.8705800000025</v>
      </c>
      <c r="F124" s="20">
        <f>D124/C124*100-100</f>
        <v>-4.2331807252249689</v>
      </c>
    </row>
    <row r="125" spans="1:6" s="26" customFormat="1" ht="21" customHeight="1" x14ac:dyDescent="0.25">
      <c r="A125" s="35"/>
      <c r="B125" s="37" t="s">
        <v>18</v>
      </c>
      <c r="C125" s="56">
        <f>SUM(C122:C124)</f>
        <v>188555.10399999999</v>
      </c>
      <c r="D125" s="56">
        <f>SUM(D122:D124)</f>
        <v>94673.360239999995</v>
      </c>
      <c r="E125" s="56">
        <f>SUM(E122:E124)</f>
        <v>-93881.743760000012</v>
      </c>
      <c r="F125" s="21">
        <f>D125/C125*100-100</f>
        <v>-49.790083518502904</v>
      </c>
    </row>
    <row r="126" spans="1:6" s="26" customFormat="1" ht="21" customHeight="1" x14ac:dyDescent="0.25">
      <c r="A126" s="35">
        <v>16</v>
      </c>
      <c r="B126" s="37" t="s">
        <v>288</v>
      </c>
      <c r="C126" s="56"/>
      <c r="D126" s="56"/>
      <c r="E126" s="56"/>
      <c r="F126" s="12"/>
    </row>
    <row r="127" spans="1:6" ht="48.75" customHeight="1" x14ac:dyDescent="0.25">
      <c r="A127" s="36">
        <v>1</v>
      </c>
      <c r="B127" s="64" t="s">
        <v>308</v>
      </c>
      <c r="C127" s="55">
        <v>140.09</v>
      </c>
      <c r="D127" s="55">
        <v>128.84</v>
      </c>
      <c r="E127" s="55">
        <f>D127-C127</f>
        <v>-11.25</v>
      </c>
      <c r="F127" s="13">
        <f>D127/C127*100-100</f>
        <v>-8.0305517881361936</v>
      </c>
    </row>
    <row r="128" spans="1:6" ht="21.75" customHeight="1" x14ac:dyDescent="0.25">
      <c r="A128" s="36">
        <v>2</v>
      </c>
      <c r="B128" s="64" t="s">
        <v>309</v>
      </c>
      <c r="C128" s="55">
        <v>9867.0650000000005</v>
      </c>
      <c r="D128" s="55">
        <v>7146.21036</v>
      </c>
      <c r="E128" s="55">
        <f>D128-C128</f>
        <v>-2720.8546400000005</v>
      </c>
      <c r="F128" s="13">
        <f>D128/C128*100-100</f>
        <v>-27.575116207301761</v>
      </c>
    </row>
    <row r="129" spans="1:6" s="26" customFormat="1" ht="21" customHeight="1" x14ac:dyDescent="0.25">
      <c r="A129" s="35"/>
      <c r="B129" s="14" t="s">
        <v>18</v>
      </c>
      <c r="C129" s="56">
        <f>SUM(C127:C128)</f>
        <v>10007.155000000001</v>
      </c>
      <c r="D129" s="56">
        <f>SUM(D127:D128)</f>
        <v>7275.0503600000002</v>
      </c>
      <c r="E129" s="56">
        <f>D129-C129</f>
        <v>-2732.1046400000005</v>
      </c>
      <c r="F129" s="12">
        <f>D129/C129*100-100</f>
        <v>-27.301512168043757</v>
      </c>
    </row>
    <row r="130" spans="1:6" ht="24" customHeight="1" thickBot="1" x14ac:dyDescent="0.3">
      <c r="A130" s="29"/>
      <c r="B130" s="30" t="s">
        <v>44</v>
      </c>
      <c r="C130" s="57">
        <f>C23+C37+C42+C50+C54+C67+C76+C84+C96+C100+C104+C110+C115+C120+C125+C129</f>
        <v>11120448.376530001</v>
      </c>
      <c r="D130" s="57">
        <f>D23+D37+D42+D50+D54+D67+D76+D84+D96+D100+D104+D110+D115+D120+D125+D129</f>
        <v>9481902.8385799974</v>
      </c>
      <c r="E130" s="57">
        <f>D130-C130</f>
        <v>-1638545.5379500035</v>
      </c>
      <c r="F130" s="31">
        <f>D130/C130*100-100</f>
        <v>-14.734527623977797</v>
      </c>
    </row>
    <row r="131" spans="1:6" ht="15.75" x14ac:dyDescent="0.25">
      <c r="A131" s="22"/>
      <c r="B131" s="23"/>
      <c r="C131" s="24"/>
      <c r="D131" s="24"/>
      <c r="E131" s="24"/>
      <c r="F131" s="25"/>
    </row>
  </sheetData>
  <mergeCells count="23">
    <mergeCell ref="B121:F121"/>
    <mergeCell ref="B116:F116"/>
    <mergeCell ref="B111:F111"/>
    <mergeCell ref="B8:F8"/>
    <mergeCell ref="B24:F24"/>
    <mergeCell ref="B38:F38"/>
    <mergeCell ref="B43:F43"/>
    <mergeCell ref="B51:F51"/>
    <mergeCell ref="B55:F55"/>
    <mergeCell ref="B68:F68"/>
    <mergeCell ref="B77:F77"/>
    <mergeCell ref="B85:F85"/>
    <mergeCell ref="B97:F97"/>
    <mergeCell ref="B101:F101"/>
    <mergeCell ref="B105:F105"/>
    <mergeCell ref="E5:F5"/>
    <mergeCell ref="E3:F3"/>
    <mergeCell ref="A1:F2"/>
    <mergeCell ref="A4:A6"/>
    <mergeCell ref="B4:B6"/>
    <mergeCell ref="C5:C6"/>
    <mergeCell ref="D5:D6"/>
    <mergeCell ref="C4:F4"/>
  </mergeCells>
  <pageMargins left="0.31496062992125984" right="0.11811023622047245" top="0.39370078740157483" bottom="0" header="0.31496062992125984" footer="0.31496062992125984"/>
  <pageSetup paperSize="9" scale="59"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приложение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Отдел соц экон прогнозов</dc:creator>
  <cp:lastModifiedBy>Отдел соц экон прогнозов</cp:lastModifiedBy>
  <cp:lastPrinted>2021-02-25T10:09:04Z</cp:lastPrinted>
  <dcterms:created xsi:type="dcterms:W3CDTF">2014-03-06T06:15:16Z</dcterms:created>
  <dcterms:modified xsi:type="dcterms:W3CDTF">2021-06-09T10:03:25Z</dcterms:modified>
</cp:coreProperties>
</file>