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1932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муниципальные!$A$4:$V$26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муниципальные!$A$1:$W$26</definedName>
  </definedNames>
  <calcPr calcId="162913"/>
</workbook>
</file>

<file path=xl/calcChain.xml><?xml version="1.0" encoding="utf-8"?>
<calcChain xmlns="http://schemas.openxmlformats.org/spreadsheetml/2006/main">
  <c r="V26" i="33" l="1"/>
  <c r="R26" i="33"/>
  <c r="V25" i="33"/>
  <c r="R25" i="33"/>
  <c r="R22" i="33"/>
  <c r="P22" i="33"/>
  <c r="T19" i="33"/>
  <c r="P19" i="33"/>
  <c r="Q18" i="33" l="1"/>
  <c r="V17" i="33"/>
  <c r="T17" i="33"/>
  <c r="R17" i="33"/>
  <c r="P17" i="33"/>
  <c r="V16" i="33"/>
  <c r="T16" i="33"/>
  <c r="R16" i="33"/>
  <c r="P16" i="33"/>
  <c r="V15" i="33"/>
  <c r="T15" i="33"/>
  <c r="R15" i="33"/>
  <c r="P15" i="33"/>
  <c r="P14" i="33"/>
  <c r="R11" i="33" l="1"/>
  <c r="Q9" i="33"/>
  <c r="R8" i="33"/>
  <c r="V6" i="33"/>
  <c r="R6" i="33"/>
  <c r="V13" i="33"/>
  <c r="K16" i="33"/>
  <c r="N5" i="33" l="1"/>
  <c r="M5" i="33"/>
  <c r="L5" i="33"/>
  <c r="J5" i="33"/>
  <c r="I5" i="33"/>
  <c r="H5" i="33"/>
  <c r="F5" i="33"/>
  <c r="E5" i="33"/>
  <c r="D5" i="33"/>
  <c r="K11" i="33"/>
  <c r="G11" i="33"/>
  <c r="C11" i="33"/>
  <c r="O11" i="33" l="1"/>
  <c r="Q5" i="33"/>
  <c r="V5" i="33"/>
  <c r="R5" i="33"/>
  <c r="C26" i="33"/>
  <c r="C25" i="33"/>
  <c r="G25" i="33"/>
  <c r="K25" i="33"/>
  <c r="K23" i="33"/>
  <c r="C23" i="33"/>
  <c r="C22" i="33"/>
  <c r="G22" i="33"/>
  <c r="K22" i="33"/>
  <c r="C21" i="33"/>
  <c r="G21" i="33"/>
  <c r="K21" i="33"/>
  <c r="K18" i="33"/>
  <c r="C17" i="33"/>
  <c r="C13" i="33"/>
  <c r="K13" i="33"/>
  <c r="K10" i="33"/>
  <c r="K9" i="33"/>
  <c r="K8" i="33"/>
  <c r="C8" i="33"/>
  <c r="K6" i="33"/>
  <c r="O22" i="33" l="1"/>
  <c r="S25" i="33"/>
  <c r="O25" i="33"/>
  <c r="T21" i="33" l="1"/>
  <c r="P21" i="33"/>
  <c r="D20" i="33"/>
  <c r="E20" i="33"/>
  <c r="F20" i="33"/>
  <c r="H20" i="33"/>
  <c r="I20" i="33"/>
  <c r="J20" i="33"/>
  <c r="L20" i="33"/>
  <c r="M20" i="33"/>
  <c r="N20" i="33"/>
  <c r="S21" i="33"/>
  <c r="O21" i="33" l="1"/>
  <c r="R7" i="33" l="1"/>
  <c r="P13" i="33"/>
  <c r="Q13" i="33"/>
  <c r="R23" i="33"/>
  <c r="V7" i="33"/>
  <c r="T13" i="33"/>
  <c r="U13" i="33"/>
  <c r="D24" i="33" l="1"/>
  <c r="E24" i="33"/>
  <c r="F24" i="33"/>
  <c r="C14" i="33"/>
  <c r="C15" i="33"/>
  <c r="C16" i="33"/>
  <c r="S16" i="33" s="1"/>
  <c r="C18" i="33"/>
  <c r="C19" i="33"/>
  <c r="D12" i="33"/>
  <c r="E12" i="33"/>
  <c r="F12" i="33"/>
  <c r="C7" i="33"/>
  <c r="C9" i="33"/>
  <c r="C10" i="33"/>
  <c r="C6" i="33"/>
  <c r="S6" i="33" s="1"/>
  <c r="C5" i="33" l="1"/>
  <c r="C24" i="33"/>
  <c r="E4" i="33"/>
  <c r="C20" i="33"/>
  <c r="F4" i="33"/>
  <c r="D4" i="33"/>
  <c r="C12" i="33"/>
  <c r="C4" i="33" l="1"/>
  <c r="G10" i="33" l="1"/>
  <c r="O10" i="33" l="1"/>
  <c r="R20" i="33" l="1"/>
  <c r="P20" i="33"/>
  <c r="G26" i="33" l="1"/>
  <c r="H24" i="33"/>
  <c r="I24" i="33"/>
  <c r="J24" i="33"/>
  <c r="G23" i="33"/>
  <c r="G20" i="33" s="1"/>
  <c r="H12" i="33"/>
  <c r="I12" i="33"/>
  <c r="J12" i="33"/>
  <c r="G14" i="33"/>
  <c r="G15" i="33"/>
  <c r="G16" i="33"/>
  <c r="O16" i="33" s="1"/>
  <c r="G17" i="33"/>
  <c r="G18" i="33"/>
  <c r="O18" i="33" s="1"/>
  <c r="G19" i="33"/>
  <c r="G13" i="33"/>
  <c r="G7" i="33"/>
  <c r="G8" i="33"/>
  <c r="O8" i="33" s="1"/>
  <c r="G9" i="33"/>
  <c r="G6" i="33"/>
  <c r="O6" i="33" s="1"/>
  <c r="G5" i="33" l="1"/>
  <c r="J4" i="33"/>
  <c r="H4" i="33"/>
  <c r="G24" i="33"/>
  <c r="I4" i="33"/>
  <c r="G12" i="33"/>
  <c r="G4" i="33" l="1"/>
  <c r="L12" i="33" l="1"/>
  <c r="M12" i="33"/>
  <c r="N12" i="33"/>
  <c r="L24" i="33"/>
  <c r="M24" i="33"/>
  <c r="N24" i="33"/>
  <c r="V12" i="33" l="1"/>
  <c r="R12" i="33"/>
  <c r="T12" i="33"/>
  <c r="P12" i="33"/>
  <c r="U12" i="33"/>
  <c r="Q12" i="33"/>
  <c r="R24" i="33"/>
  <c r="V24" i="33"/>
  <c r="N4" i="33"/>
  <c r="L4" i="33"/>
  <c r="M4" i="33"/>
  <c r="P4" i="33" l="1"/>
  <c r="T4" i="33"/>
  <c r="U4" i="33"/>
  <c r="Q4" i="33"/>
  <c r="V4" i="33"/>
  <c r="R4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K14" i="33" l="1"/>
  <c r="O14" i="33" s="1"/>
  <c r="O9" i="33" l="1"/>
  <c r="K26" i="33" l="1"/>
  <c r="K15" i="33"/>
  <c r="K17" i="33"/>
  <c r="K19" i="33"/>
  <c r="S19" i="33" l="1"/>
  <c r="O19" i="33"/>
  <c r="S15" i="33"/>
  <c r="O15" i="33"/>
  <c r="S17" i="33"/>
  <c r="O17" i="33"/>
  <c r="S26" i="33"/>
  <c r="O26" i="33"/>
  <c r="O13" i="33"/>
  <c r="S13" i="33"/>
  <c r="K24" i="33"/>
  <c r="K12" i="33"/>
  <c r="S12" i="33" l="1"/>
  <c r="O12" i="33"/>
  <c r="S24" i="33"/>
  <c r="O24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K5" i="33" l="1"/>
  <c r="O7" i="33"/>
  <c r="S7" i="33"/>
  <c r="O23" i="33"/>
  <c r="K20" i="33"/>
  <c r="S5" i="33" l="1"/>
  <c r="O5" i="33"/>
  <c r="O20" i="33"/>
  <c r="K4" i="33"/>
  <c r="S4" i="33" l="1"/>
  <c r="O4" i="33"/>
</calcChain>
</file>

<file path=xl/sharedStrings.xml><?xml version="1.0" encoding="utf-8"?>
<sst xmlns="http://schemas.openxmlformats.org/spreadsheetml/2006/main" count="181" uniqueCount="94">
  <si>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</si>
  <si>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</si>
  <si>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</si>
  <si>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</si>
  <si>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</si>
  <si>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</si>
  <si>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</si>
  <si>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</si>
  <si>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</si>
  <si>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</si>
  <si>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</si>
  <si>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</si>
  <si>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</si>
  <si>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</si>
  <si>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</si>
  <si>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</si>
  <si>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</si>
  <si>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</si>
  <si>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</si>
  <si>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</si>
  <si>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</si>
  <si>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</si>
  <si>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</si>
  <si>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</si>
  <si>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</si>
  <si>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</si>
  <si>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</si>
  <si>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</si>
  <si>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</si>
  <si>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</si>
  <si>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</si>
  <si>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</si>
  <si>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</si>
  <si>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</si>
  <si>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</si>
  <si>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</si>
  <si>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</si>
  <si>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</si>
  <si>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</si>
  <si>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</si>
  <si>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</si>
  <si>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</si>
  <si>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</si>
  <si>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</si>
  <si>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</si>
  <si>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</si>
  <si>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</si>
  <si>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</si>
  <si>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</si>
  <si>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</si>
  <si>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</si>
  <si>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</si>
  <si>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</si>
  <si>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</si>
  <si>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</si>
  <si>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</si>
  <si>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</si>
  <si>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</si>
  <si>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</si>
  <si>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</si>
  <si>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</si>
  <si>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</si>
  <si>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</si>
  <si>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</si>
  <si>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</si>
  <si>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</si>
  <si>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</si>
  <si>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</si>
  <si>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</si>
  <si>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</si>
  <si>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</si>
  <si>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</si>
  <si>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</si>
  <si>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</si>
  <si>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</si>
  <si>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</si>
  <si>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</si>
  <si>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</si>
  <si>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</si>
  <si>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</si>
  <si>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</si>
  <si>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</si>
  <si>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</si>
  <si>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</si>
  <si>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</si>
  <si>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</si>
  <si>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Проведение Всероссийской переписи населения 2020 года</t>
  </si>
  <si>
    <t>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</si>
  <si>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Реализация мероприятий по землеустройству и землепользованию</t>
  </si>
  <si>
    <t>ПЛАН на 1 квартал 2021 года                                                                                                                                         (рублей)</t>
  </si>
  <si>
    <t>Освоение на 01.04.2021 года                                                                                                                                                (рублей)</t>
  </si>
  <si>
    <t>% исполнения  к плану за 2021 год</t>
  </si>
  <si>
    <t>% исполнения  к плану на 1 квартал 2021 года</t>
  </si>
  <si>
    <t>ПЛАН на 2021 год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</si>
</sst>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/>
    <xf numFmtId="0" fontId="33" fillId="25" borderId="0" xfId="0" applyFont="1" applyFill="1" applyBorder="1"/>
    <xf numFmtId="0" fontId="3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4" fontId="3" fillId="25" borderId="1" xfId="2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vertical="top" wrapText="1"/>
    </xf>
    <xf numFmtId="0" fontId="3" fillId="25" borderId="0" xfId="0" applyFont="1" applyFill="1" applyBorder="1"/>
    <xf numFmtId="0" fontId="3" fillId="25" borderId="1" xfId="0" applyFont="1" applyFill="1" applyBorder="1"/>
    <xf numFmtId="4" fontId="3" fillId="25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4" fontId="33" fillId="25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4" xfId="0" applyFont="1" applyFill="1" applyBorder="1" applyAlignment="1" applyProtection="1">
      <alignment horizontal="left" vertical="center" wrapText="1"/>
      <protection locked="0"/>
    </xf>
    <xf numFmtId="0" fontId="10" fillId="25" borderId="5" xfId="0" applyFont="1" applyFill="1" applyBorder="1" applyAlignment="1" applyProtection="1">
      <alignment horizontal="left" vertical="center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zoomScale="75" zoomScaleNormal="75" zoomScaleSheetLayoutView="50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C4" sqref="C4"/>
    </sheetView>
  </sheetViews>
  <sheetFormatPr defaultRowHeight="18.75" x14ac:dyDescent="0.3"/>
  <cols>
    <col min="1" max="1" width="80.28515625" style="2" customWidth="1"/>
    <col min="2" max="2" width="13.140625" style="2" customWidth="1"/>
    <col min="3" max="3" width="21.5703125" style="49" customWidth="1"/>
    <col min="4" max="4" width="22.140625" style="49" customWidth="1"/>
    <col min="5" max="5" width="19.85546875" style="49" customWidth="1"/>
    <col min="6" max="6" width="22.42578125" style="49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2.28515625" style="3" customWidth="1"/>
    <col min="18" max="18" width="15.7109375" style="3" customWidth="1"/>
    <col min="19" max="19" width="16.7109375" style="4" customWidth="1"/>
    <col min="20" max="20" width="14.42578125" style="4" customWidth="1"/>
    <col min="21" max="21" width="15.85546875" style="4" customWidth="1"/>
    <col min="22" max="22" width="13.5703125" style="4" customWidth="1"/>
    <col min="23" max="23" width="37.85546875" style="2" hidden="1" customWidth="1"/>
    <col min="24" max="16384" width="9.140625" style="2"/>
  </cols>
  <sheetData>
    <row r="1" spans="1:23" s="20" customFormat="1" ht="62.25" customHeight="1" x14ac:dyDescent="0.3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3" s="1" customFormat="1" ht="57" customHeight="1" x14ac:dyDescent="0.3">
      <c r="A2" s="21" t="s">
        <v>1</v>
      </c>
      <c r="B2" s="93" t="s">
        <v>17</v>
      </c>
      <c r="C2" s="82" t="s">
        <v>89</v>
      </c>
      <c r="D2" s="83"/>
      <c r="E2" s="83"/>
      <c r="F2" s="84"/>
      <c r="G2" s="97" t="s">
        <v>93</v>
      </c>
      <c r="H2" s="98"/>
      <c r="I2" s="98"/>
      <c r="J2" s="99"/>
      <c r="K2" s="92" t="s">
        <v>90</v>
      </c>
      <c r="L2" s="92"/>
      <c r="M2" s="92"/>
      <c r="N2" s="92"/>
      <c r="O2" s="94" t="s">
        <v>91</v>
      </c>
      <c r="P2" s="95"/>
      <c r="Q2" s="95"/>
      <c r="R2" s="96"/>
      <c r="S2" s="89" t="s">
        <v>92</v>
      </c>
      <c r="T2" s="90"/>
      <c r="U2" s="90"/>
      <c r="V2" s="91"/>
      <c r="W2" s="100" t="s">
        <v>59</v>
      </c>
    </row>
    <row r="3" spans="1:23" s="1" customFormat="1" ht="37.5" customHeight="1" x14ac:dyDescent="0.3">
      <c r="A3" s="50" t="s">
        <v>2</v>
      </c>
      <c r="B3" s="93"/>
      <c r="C3" s="48" t="s">
        <v>24</v>
      </c>
      <c r="D3" s="48" t="s">
        <v>25</v>
      </c>
      <c r="E3" s="48" t="s">
        <v>49</v>
      </c>
      <c r="F3" s="48" t="s">
        <v>26</v>
      </c>
      <c r="G3" s="50" t="s">
        <v>24</v>
      </c>
      <c r="H3" s="50" t="s">
        <v>25</v>
      </c>
      <c r="I3" s="50" t="s">
        <v>49</v>
      </c>
      <c r="J3" s="50" t="s">
        <v>26</v>
      </c>
      <c r="K3" s="47" t="s">
        <v>24</v>
      </c>
      <c r="L3" s="47" t="s">
        <v>25</v>
      </c>
      <c r="M3" s="47" t="s">
        <v>49</v>
      </c>
      <c r="N3" s="47" t="s">
        <v>26</v>
      </c>
      <c r="O3" s="47" t="s">
        <v>24</v>
      </c>
      <c r="P3" s="47" t="s">
        <v>25</v>
      </c>
      <c r="Q3" s="47" t="s">
        <v>49</v>
      </c>
      <c r="R3" s="47" t="s">
        <v>26</v>
      </c>
      <c r="S3" s="22" t="s">
        <v>24</v>
      </c>
      <c r="T3" s="22" t="s">
        <v>25</v>
      </c>
      <c r="U3" s="22" t="s">
        <v>49</v>
      </c>
      <c r="V3" s="22" t="s">
        <v>26</v>
      </c>
      <c r="W3" s="101"/>
    </row>
    <row r="4" spans="1:23" s="60" customFormat="1" ht="47.25" customHeight="1" x14ac:dyDescent="0.3">
      <c r="A4" s="85" t="s">
        <v>81</v>
      </c>
      <c r="B4" s="85"/>
      <c r="C4" s="70">
        <f t="shared" ref="C4:F4" si="0">C5+C12+C20+C24</f>
        <v>93881821</v>
      </c>
      <c r="D4" s="70">
        <f t="shared" si="0"/>
        <v>13208497</v>
      </c>
      <c r="E4" s="70">
        <f t="shared" si="0"/>
        <v>1873219</v>
      </c>
      <c r="F4" s="70">
        <f t="shared" si="0"/>
        <v>78800105</v>
      </c>
      <c r="G4" s="70">
        <f t="shared" ref="G4:N4" si="1">G5+G12+G20+G24</f>
        <v>432921552</v>
      </c>
      <c r="H4" s="70">
        <f t="shared" si="1"/>
        <v>65384000</v>
      </c>
      <c r="I4" s="70">
        <f t="shared" si="1"/>
        <v>9837000</v>
      </c>
      <c r="J4" s="70">
        <f t="shared" si="1"/>
        <v>357700552</v>
      </c>
      <c r="K4" s="70">
        <f t="shared" si="1"/>
        <v>79244154.959999993</v>
      </c>
      <c r="L4" s="70">
        <f t="shared" si="1"/>
        <v>3904106.46</v>
      </c>
      <c r="M4" s="70">
        <f t="shared" si="1"/>
        <v>1865056.47</v>
      </c>
      <c r="N4" s="70">
        <f t="shared" si="1"/>
        <v>73474992.030000001</v>
      </c>
      <c r="O4" s="62">
        <f>K4/G4*100</f>
        <v>18.30450680819882</v>
      </c>
      <c r="P4" s="62">
        <f>L4/H4*100</f>
        <v>5.9710425486357526</v>
      </c>
      <c r="Q4" s="62">
        <f>M4/I4*100</f>
        <v>18.959606282403172</v>
      </c>
      <c r="R4" s="62">
        <f>N4/J4*100</f>
        <v>20.540922181747153</v>
      </c>
      <c r="S4" s="53">
        <f>K4/C4*100</f>
        <v>84.408412742654406</v>
      </c>
      <c r="T4" s="53">
        <f>L4/D4*100</f>
        <v>29.557537545717732</v>
      </c>
      <c r="U4" s="53">
        <f>M4/E4*100</f>
        <v>99.564251163371708</v>
      </c>
      <c r="V4" s="53">
        <f>N4/F4*100</f>
        <v>93.242251428472073</v>
      </c>
      <c r="W4" s="61"/>
    </row>
    <row r="5" spans="1:23" s="60" customFormat="1" ht="40.5" customHeight="1" x14ac:dyDescent="0.3">
      <c r="A5" s="81" t="s">
        <v>22</v>
      </c>
      <c r="B5" s="81"/>
      <c r="C5" s="70">
        <f t="shared" ref="C5:N5" si="2">SUM(C6:C11)</f>
        <v>69763161</v>
      </c>
      <c r="D5" s="70">
        <f t="shared" si="2"/>
        <v>0</v>
      </c>
      <c r="E5" s="70">
        <f t="shared" si="2"/>
        <v>0</v>
      </c>
      <c r="F5" s="70">
        <f t="shared" si="2"/>
        <v>69763161</v>
      </c>
      <c r="G5" s="70">
        <f t="shared" si="2"/>
        <v>304934103</v>
      </c>
      <c r="H5" s="70">
        <f t="shared" si="2"/>
        <v>0</v>
      </c>
      <c r="I5" s="70">
        <f t="shared" si="2"/>
        <v>1946100</v>
      </c>
      <c r="J5" s="70">
        <f t="shared" si="2"/>
        <v>302988003</v>
      </c>
      <c r="K5" s="70">
        <f t="shared" si="2"/>
        <v>65369463.839999996</v>
      </c>
      <c r="L5" s="70">
        <f t="shared" si="2"/>
        <v>0</v>
      </c>
      <c r="M5" s="70">
        <f t="shared" si="2"/>
        <v>0</v>
      </c>
      <c r="N5" s="70">
        <f t="shared" si="2"/>
        <v>65369463.839999996</v>
      </c>
      <c r="O5" s="62">
        <f>K5/G5*100</f>
        <v>21.4372427343753</v>
      </c>
      <c r="P5" s="62"/>
      <c r="Q5" s="62">
        <f>M5/I5*100</f>
        <v>0</v>
      </c>
      <c r="R5" s="62">
        <f>N5/J5*100</f>
        <v>21.574934714494287</v>
      </c>
      <c r="S5" s="53">
        <f>K5/C5*100</f>
        <v>93.701980963849948</v>
      </c>
      <c r="T5" s="53"/>
      <c r="U5" s="53"/>
      <c r="V5" s="53">
        <f>N5/F5*100</f>
        <v>93.701980963849948</v>
      </c>
      <c r="W5" s="61"/>
    </row>
    <row r="6" spans="1:23" s="60" customFormat="1" ht="42" customHeight="1" x14ac:dyDescent="0.3">
      <c r="A6" s="71" t="s">
        <v>18</v>
      </c>
      <c r="B6" s="57" t="s">
        <v>12</v>
      </c>
      <c r="C6" s="58">
        <f>SUM(D6:F6)</f>
        <v>16860888</v>
      </c>
      <c r="D6" s="58">
        <v>0</v>
      </c>
      <c r="E6" s="58">
        <v>0</v>
      </c>
      <c r="F6" s="58">
        <v>16860888</v>
      </c>
      <c r="G6" s="52">
        <f>SUM(H6:J6)</f>
        <v>86673900</v>
      </c>
      <c r="H6" s="52">
        <v>0</v>
      </c>
      <c r="I6" s="52">
        <v>0</v>
      </c>
      <c r="J6" s="52">
        <v>86673900</v>
      </c>
      <c r="K6" s="52">
        <f>SUM(L6:N6)</f>
        <v>15043665.83</v>
      </c>
      <c r="L6" s="52">
        <v>0</v>
      </c>
      <c r="M6" s="52">
        <v>0</v>
      </c>
      <c r="N6" s="52">
        <v>15043665.83</v>
      </c>
      <c r="O6" s="62">
        <f>K6/G6*100</f>
        <v>17.356627346871434</v>
      </c>
      <c r="P6" s="62"/>
      <c r="Q6" s="62"/>
      <c r="R6" s="62">
        <f>N6/J6*100</f>
        <v>17.356627346871434</v>
      </c>
      <c r="S6" s="53">
        <f>K6/C6*100</f>
        <v>89.222262967407175</v>
      </c>
      <c r="T6" s="53"/>
      <c r="U6" s="53"/>
      <c r="V6" s="53">
        <f>N6/F6*100</f>
        <v>89.222262967407175</v>
      </c>
      <c r="W6" s="61"/>
    </row>
    <row r="7" spans="1:23" s="60" customFormat="1" ht="48" customHeight="1" x14ac:dyDescent="0.3">
      <c r="A7" s="71" t="s">
        <v>21</v>
      </c>
      <c r="B7" s="57" t="s">
        <v>12</v>
      </c>
      <c r="C7" s="58">
        <f t="shared" ref="C7:C10" si="3">SUM(D7:F7)</f>
        <v>52902273</v>
      </c>
      <c r="D7" s="58">
        <v>0</v>
      </c>
      <c r="E7" s="58">
        <v>0</v>
      </c>
      <c r="F7" s="58">
        <v>52902273</v>
      </c>
      <c r="G7" s="52">
        <f t="shared" ref="G7:G11" si="4">SUM(H7:J7)</f>
        <v>213633603</v>
      </c>
      <c r="H7" s="52">
        <v>0</v>
      </c>
      <c r="I7" s="52">
        <v>0</v>
      </c>
      <c r="J7" s="52">
        <v>213633603</v>
      </c>
      <c r="K7" s="52">
        <f t="shared" ref="K7" si="5">L7+N7</f>
        <v>50325798.009999998</v>
      </c>
      <c r="L7" s="52">
        <v>0</v>
      </c>
      <c r="M7" s="52">
        <v>0</v>
      </c>
      <c r="N7" s="52">
        <v>50325798.009999998</v>
      </c>
      <c r="O7" s="62">
        <f>K7/G7*100</f>
        <v>23.557060922667674</v>
      </c>
      <c r="P7" s="62"/>
      <c r="Q7" s="62"/>
      <c r="R7" s="62">
        <f t="shared" ref="R7:R24" si="6">N7/J7*100</f>
        <v>23.557060922667674</v>
      </c>
      <c r="S7" s="53">
        <f>K7/C7*100</f>
        <v>95.129746145312126</v>
      </c>
      <c r="T7" s="53"/>
      <c r="U7" s="53"/>
      <c r="V7" s="53">
        <f t="shared" ref="V7:V24" si="7">N7/F7*100</f>
        <v>95.129746145312126</v>
      </c>
      <c r="W7" s="61"/>
    </row>
    <row r="8" spans="1:23" s="1" customFormat="1" ht="39" customHeight="1" x14ac:dyDescent="0.3">
      <c r="A8" s="76" t="s">
        <v>50</v>
      </c>
      <c r="B8" s="18" t="s">
        <v>12</v>
      </c>
      <c r="C8" s="46">
        <f>SUM(D8:F8)</f>
        <v>0</v>
      </c>
      <c r="D8" s="46">
        <v>0</v>
      </c>
      <c r="E8" s="46">
        <v>0</v>
      </c>
      <c r="F8" s="46">
        <v>0</v>
      </c>
      <c r="G8" s="19">
        <f t="shared" si="4"/>
        <v>1380500</v>
      </c>
      <c r="H8" s="19">
        <v>0</v>
      </c>
      <c r="I8" s="19">
        <v>0</v>
      </c>
      <c r="J8" s="19">
        <v>1380500</v>
      </c>
      <c r="K8" s="19">
        <f>SUM(L8:N8)</f>
        <v>0</v>
      </c>
      <c r="L8" s="19">
        <v>0</v>
      </c>
      <c r="M8" s="19">
        <v>0</v>
      </c>
      <c r="N8" s="19">
        <v>0</v>
      </c>
      <c r="O8" s="62">
        <f>K8/G8*100</f>
        <v>0</v>
      </c>
      <c r="P8" s="62"/>
      <c r="Q8" s="62"/>
      <c r="R8" s="62">
        <f>N8/J8*100</f>
        <v>0</v>
      </c>
      <c r="S8" s="53"/>
      <c r="T8" s="53"/>
      <c r="U8" s="53"/>
      <c r="V8" s="53"/>
      <c r="W8" s="23"/>
    </row>
    <row r="9" spans="1:23" s="1" customFormat="1" ht="48.75" customHeight="1" x14ac:dyDescent="0.3">
      <c r="A9" s="76" t="s">
        <v>86</v>
      </c>
      <c r="B9" s="18" t="s">
        <v>12</v>
      </c>
      <c r="C9" s="46">
        <f t="shared" si="3"/>
        <v>0</v>
      </c>
      <c r="D9" s="46">
        <v>0</v>
      </c>
      <c r="E9" s="46">
        <v>0</v>
      </c>
      <c r="F9" s="46">
        <v>0</v>
      </c>
      <c r="G9" s="19">
        <f t="shared" si="4"/>
        <v>1946100</v>
      </c>
      <c r="H9" s="19">
        <v>0</v>
      </c>
      <c r="I9" s="19">
        <v>1946100</v>
      </c>
      <c r="J9" s="19">
        <v>0</v>
      </c>
      <c r="K9" s="19">
        <f>SUM(L9:N9)</f>
        <v>0</v>
      </c>
      <c r="L9" s="19">
        <v>0</v>
      </c>
      <c r="M9" s="19">
        <v>0</v>
      </c>
      <c r="N9" s="19">
        <v>0</v>
      </c>
      <c r="O9" s="77">
        <f t="shared" ref="O9:O24" si="8">K9/G9*100</f>
        <v>0</v>
      </c>
      <c r="P9" s="77"/>
      <c r="Q9" s="77">
        <f>M9/I9*100</f>
        <v>0</v>
      </c>
      <c r="R9" s="77"/>
      <c r="S9" s="78"/>
      <c r="T9" s="78"/>
      <c r="U9" s="78"/>
      <c r="V9" s="78"/>
      <c r="W9" s="23"/>
    </row>
    <row r="10" spans="1:23" s="68" customFormat="1" ht="48.75" hidden="1" customHeight="1" x14ac:dyDescent="0.3">
      <c r="A10" s="75" t="s">
        <v>86</v>
      </c>
      <c r="B10" s="65" t="s">
        <v>12</v>
      </c>
      <c r="C10" s="66">
        <f t="shared" si="3"/>
        <v>0</v>
      </c>
      <c r="D10" s="66">
        <v>0</v>
      </c>
      <c r="E10" s="66">
        <v>0</v>
      </c>
      <c r="F10" s="66">
        <v>0</v>
      </c>
      <c r="G10" s="63">
        <f t="shared" si="4"/>
        <v>0</v>
      </c>
      <c r="H10" s="63">
        <v>0</v>
      </c>
      <c r="I10" s="63">
        <v>0</v>
      </c>
      <c r="J10" s="63">
        <v>0</v>
      </c>
      <c r="K10" s="63">
        <f>SUM(L10:N10)</f>
        <v>0</v>
      </c>
      <c r="L10" s="63">
        <v>0</v>
      </c>
      <c r="M10" s="63">
        <v>0</v>
      </c>
      <c r="N10" s="63">
        <v>0</v>
      </c>
      <c r="O10" s="69" t="e">
        <f t="shared" si="8"/>
        <v>#DIV/0!</v>
      </c>
      <c r="P10" s="69"/>
      <c r="Q10" s="69"/>
      <c r="R10" s="69"/>
      <c r="S10" s="64"/>
      <c r="T10" s="64"/>
      <c r="U10" s="64"/>
      <c r="V10" s="64"/>
      <c r="W10" s="73"/>
    </row>
    <row r="11" spans="1:23" s="1" customFormat="1" ht="48.75" customHeight="1" x14ac:dyDescent="0.3">
      <c r="A11" s="76" t="s">
        <v>88</v>
      </c>
      <c r="B11" s="18" t="s">
        <v>65</v>
      </c>
      <c r="C11" s="46">
        <f>SUM(D11:F11)</f>
        <v>0</v>
      </c>
      <c r="D11" s="46">
        <v>0</v>
      </c>
      <c r="E11" s="46">
        <v>0</v>
      </c>
      <c r="F11" s="46">
        <v>0</v>
      </c>
      <c r="G11" s="19">
        <f t="shared" si="4"/>
        <v>1300000</v>
      </c>
      <c r="H11" s="19">
        <v>0</v>
      </c>
      <c r="I11" s="19">
        <v>0</v>
      </c>
      <c r="J11" s="19">
        <v>1300000</v>
      </c>
      <c r="K11" s="19">
        <f>SUM(L11:N11)</f>
        <v>0</v>
      </c>
      <c r="L11" s="19">
        <v>0</v>
      </c>
      <c r="M11" s="19">
        <v>0</v>
      </c>
      <c r="N11" s="19">
        <v>0</v>
      </c>
      <c r="O11" s="77">
        <f>K11/G11*100</f>
        <v>0</v>
      </c>
      <c r="P11" s="77"/>
      <c r="Q11" s="77"/>
      <c r="R11" s="77">
        <f>N11/J11*100</f>
        <v>0</v>
      </c>
      <c r="S11" s="78"/>
      <c r="T11" s="78"/>
      <c r="U11" s="78"/>
      <c r="V11" s="78"/>
      <c r="W11" s="23"/>
    </row>
    <row r="12" spans="1:23" s="60" customFormat="1" ht="49.5" customHeight="1" x14ac:dyDescent="0.3">
      <c r="A12" s="81" t="s">
        <v>51</v>
      </c>
      <c r="B12" s="56"/>
      <c r="C12" s="51">
        <f t="shared" ref="C12:F12" si="9">SUM(C13:C19)</f>
        <v>15208842</v>
      </c>
      <c r="D12" s="51">
        <f t="shared" si="9"/>
        <v>13208497</v>
      </c>
      <c r="E12" s="51">
        <f t="shared" si="9"/>
        <v>1873219</v>
      </c>
      <c r="F12" s="51">
        <f t="shared" si="9"/>
        <v>127126</v>
      </c>
      <c r="G12" s="51">
        <f t="shared" ref="G12:J12" si="10">SUM(G13:G19)</f>
        <v>68869826</v>
      </c>
      <c r="H12" s="51">
        <f t="shared" si="10"/>
        <v>60851800</v>
      </c>
      <c r="I12" s="51">
        <f t="shared" si="10"/>
        <v>7890900</v>
      </c>
      <c r="J12" s="51">
        <f t="shared" si="10"/>
        <v>127126</v>
      </c>
      <c r="K12" s="51">
        <f t="shared" ref="K12:N12" si="11">SUM(K13:K19)</f>
        <v>5809162.9299999997</v>
      </c>
      <c r="L12" s="51">
        <f t="shared" si="11"/>
        <v>3904106.46</v>
      </c>
      <c r="M12" s="51">
        <f t="shared" si="11"/>
        <v>1865056.47</v>
      </c>
      <c r="N12" s="51">
        <f t="shared" si="11"/>
        <v>40000</v>
      </c>
      <c r="O12" s="62">
        <f>K12/G12*100</f>
        <v>8.434989991117444</v>
      </c>
      <c r="P12" s="62">
        <f>L12/H12*100</f>
        <v>6.4157616701560185</v>
      </c>
      <c r="Q12" s="62">
        <f>M12/I12*100</f>
        <v>23.635535490248259</v>
      </c>
      <c r="R12" s="62">
        <f>N12/J12*100</f>
        <v>31.464845900917197</v>
      </c>
      <c r="S12" s="53">
        <f>K12/C12*100</f>
        <v>38.195958180116541</v>
      </c>
      <c r="T12" s="53">
        <f>L12/D12*100</f>
        <v>29.557537545717732</v>
      </c>
      <c r="U12" s="53">
        <f>M12/E12*100</f>
        <v>99.564251163371708</v>
      </c>
      <c r="V12" s="53">
        <f>N12/F12*100</f>
        <v>31.464845900917197</v>
      </c>
      <c r="W12" s="61"/>
    </row>
    <row r="13" spans="1:23" s="60" customFormat="1" ht="63" customHeight="1" x14ac:dyDescent="0.3">
      <c r="A13" s="71" t="s">
        <v>52</v>
      </c>
      <c r="B13" s="57" t="s">
        <v>12</v>
      </c>
      <c r="C13" s="58">
        <f>SUM(D13:F13)</f>
        <v>2451887</v>
      </c>
      <c r="D13" s="58">
        <v>542924</v>
      </c>
      <c r="E13" s="58">
        <v>1873219</v>
      </c>
      <c r="F13" s="58">
        <v>35744</v>
      </c>
      <c r="G13" s="52">
        <f>SUM(H13:J13)</f>
        <v>10300444</v>
      </c>
      <c r="H13" s="52">
        <v>2386700</v>
      </c>
      <c r="I13" s="52">
        <v>7878000</v>
      </c>
      <c r="J13" s="52">
        <v>35744</v>
      </c>
      <c r="K13" s="52">
        <f>SUM(L13:N13)</f>
        <v>2184018.7999999998</v>
      </c>
      <c r="L13" s="52">
        <v>318962.33</v>
      </c>
      <c r="M13" s="52">
        <v>1865056.47</v>
      </c>
      <c r="N13" s="52">
        <v>0</v>
      </c>
      <c r="O13" s="62">
        <f t="shared" si="8"/>
        <v>21.203152019466344</v>
      </c>
      <c r="P13" s="62">
        <f t="shared" ref="P13:P21" si="12">L13/H13*100</f>
        <v>13.364156785519757</v>
      </c>
      <c r="Q13" s="62">
        <f t="shared" ref="Q13" si="13">M13/E13*100</f>
        <v>99.564251163371708</v>
      </c>
      <c r="R13" s="62"/>
      <c r="S13" s="53">
        <f t="shared" ref="S13:S24" si="14">K13/C13*100</f>
        <v>89.07501854693956</v>
      </c>
      <c r="T13" s="53">
        <f t="shared" ref="T13:T21" si="15">L13/D13*100</f>
        <v>58.748983283111457</v>
      </c>
      <c r="U13" s="53">
        <f t="shared" ref="U13" si="16">M13/E13*100</f>
        <v>99.564251163371708</v>
      </c>
      <c r="V13" s="53">
        <f>N13/F13*100</f>
        <v>0</v>
      </c>
      <c r="W13" s="59"/>
    </row>
    <row r="14" spans="1:23" s="60" customFormat="1" ht="115.5" customHeight="1" x14ac:dyDescent="0.3">
      <c r="A14" s="71" t="s">
        <v>82</v>
      </c>
      <c r="B14" s="57" t="s">
        <v>12</v>
      </c>
      <c r="C14" s="58">
        <f t="shared" ref="C14:C19" si="17">SUM(D14:F14)</f>
        <v>0</v>
      </c>
      <c r="D14" s="58">
        <v>0</v>
      </c>
      <c r="E14" s="58">
        <v>0</v>
      </c>
      <c r="F14" s="58">
        <v>0</v>
      </c>
      <c r="G14" s="52">
        <f t="shared" ref="G14:G19" si="18">SUM(H14:J14)</f>
        <v>689200</v>
      </c>
      <c r="H14" s="52">
        <v>689200</v>
      </c>
      <c r="I14" s="52">
        <v>0</v>
      </c>
      <c r="J14" s="52">
        <v>0</v>
      </c>
      <c r="K14" s="52">
        <f t="shared" ref="K14:K19" si="19">SUM(L14:N14)</f>
        <v>0</v>
      </c>
      <c r="L14" s="52">
        <v>0</v>
      </c>
      <c r="M14" s="52">
        <v>0</v>
      </c>
      <c r="N14" s="52">
        <v>0</v>
      </c>
      <c r="O14" s="62">
        <f t="shared" ref="O14:P17" si="20">K14/G14*100</f>
        <v>0</v>
      </c>
      <c r="P14" s="62">
        <f t="shared" si="20"/>
        <v>0</v>
      </c>
      <c r="Q14" s="62"/>
      <c r="R14" s="62"/>
      <c r="S14" s="53"/>
      <c r="T14" s="53"/>
      <c r="U14" s="53"/>
      <c r="V14" s="53"/>
      <c r="W14" s="59"/>
    </row>
    <row r="15" spans="1:23" s="60" customFormat="1" ht="59.25" customHeight="1" x14ac:dyDescent="0.3">
      <c r="A15" s="71" t="s">
        <v>53</v>
      </c>
      <c r="B15" s="57" t="s">
        <v>12</v>
      </c>
      <c r="C15" s="58">
        <f t="shared" si="17"/>
        <v>784255</v>
      </c>
      <c r="D15" s="58">
        <v>730851</v>
      </c>
      <c r="E15" s="58">
        <v>0</v>
      </c>
      <c r="F15" s="58">
        <v>53404</v>
      </c>
      <c r="G15" s="52">
        <f t="shared" si="18"/>
        <v>3722004</v>
      </c>
      <c r="H15" s="52">
        <v>3668600</v>
      </c>
      <c r="I15" s="52">
        <v>0</v>
      </c>
      <c r="J15" s="52">
        <v>53404</v>
      </c>
      <c r="K15" s="52">
        <f t="shared" si="19"/>
        <v>449203.7</v>
      </c>
      <c r="L15" s="52">
        <v>409203.7</v>
      </c>
      <c r="M15" s="52">
        <v>0</v>
      </c>
      <c r="N15" s="52">
        <v>40000</v>
      </c>
      <c r="O15" s="62">
        <f t="shared" si="20"/>
        <v>12.06886666430235</v>
      </c>
      <c r="P15" s="62">
        <f t="shared" si="20"/>
        <v>11.154219593305347</v>
      </c>
      <c r="Q15" s="62"/>
      <c r="R15" s="62">
        <f>N15/J15*100</f>
        <v>74.900756497640629</v>
      </c>
      <c r="S15" s="53">
        <f t="shared" ref="S15:T17" si="21">K15/C15*100</f>
        <v>57.277760422311616</v>
      </c>
      <c r="T15" s="53">
        <f t="shared" si="21"/>
        <v>55.990030799711562</v>
      </c>
      <c r="U15" s="53"/>
      <c r="V15" s="53">
        <f>N15/F15*100</f>
        <v>74.900756497640629</v>
      </c>
      <c r="W15" s="61"/>
    </row>
    <row r="16" spans="1:23" s="60" customFormat="1" ht="41.25" customHeight="1" x14ac:dyDescent="0.3">
      <c r="A16" s="71" t="s">
        <v>83</v>
      </c>
      <c r="B16" s="57" t="s">
        <v>12</v>
      </c>
      <c r="C16" s="58">
        <f t="shared" si="17"/>
        <v>1113138</v>
      </c>
      <c r="D16" s="58">
        <v>1097500</v>
      </c>
      <c r="E16" s="58">
        <v>0</v>
      </c>
      <c r="F16" s="58">
        <v>15638</v>
      </c>
      <c r="G16" s="52">
        <f t="shared" si="18"/>
        <v>4948038</v>
      </c>
      <c r="H16" s="52">
        <v>4932400</v>
      </c>
      <c r="I16" s="52">
        <v>0</v>
      </c>
      <c r="J16" s="52">
        <v>15638</v>
      </c>
      <c r="K16" s="52">
        <f>SUM(L16:N16)</f>
        <v>1092714.55</v>
      </c>
      <c r="L16" s="52">
        <v>1092714.55</v>
      </c>
      <c r="M16" s="52">
        <v>0</v>
      </c>
      <c r="N16" s="52">
        <v>0</v>
      </c>
      <c r="O16" s="62">
        <f t="shared" si="20"/>
        <v>22.083794627284593</v>
      </c>
      <c r="P16" s="62">
        <f t="shared" si="20"/>
        <v>22.15381051820615</v>
      </c>
      <c r="Q16" s="62"/>
      <c r="R16" s="62">
        <f>N16/J16*100</f>
        <v>0</v>
      </c>
      <c r="S16" s="53">
        <f t="shared" si="21"/>
        <v>98.165236475621171</v>
      </c>
      <c r="T16" s="53">
        <f t="shared" si="21"/>
        <v>99.563968109339413</v>
      </c>
      <c r="U16" s="53"/>
      <c r="V16" s="53">
        <f>N16/F16*100</f>
        <v>0</v>
      </c>
      <c r="W16" s="61"/>
    </row>
    <row r="17" spans="1:24" s="60" customFormat="1" ht="78" customHeight="1" x14ac:dyDescent="0.3">
      <c r="A17" s="71" t="s">
        <v>54</v>
      </c>
      <c r="B17" s="57" t="s">
        <v>12</v>
      </c>
      <c r="C17" s="58">
        <f>SUM(D17:F17)</f>
        <v>2930862</v>
      </c>
      <c r="D17" s="58">
        <v>2908522</v>
      </c>
      <c r="E17" s="58">
        <v>0</v>
      </c>
      <c r="F17" s="58">
        <v>22340</v>
      </c>
      <c r="G17" s="52">
        <f t="shared" si="18"/>
        <v>15005640</v>
      </c>
      <c r="H17" s="52">
        <v>14983300</v>
      </c>
      <c r="I17" s="52">
        <v>0</v>
      </c>
      <c r="J17" s="52">
        <v>22340</v>
      </c>
      <c r="K17" s="52">
        <f t="shared" si="19"/>
        <v>2083225.88</v>
      </c>
      <c r="L17" s="52">
        <v>2083225.88</v>
      </c>
      <c r="M17" s="52">
        <v>0</v>
      </c>
      <c r="N17" s="52">
        <v>0</v>
      </c>
      <c r="O17" s="62">
        <f t="shared" si="20"/>
        <v>13.882952543177099</v>
      </c>
      <c r="P17" s="62">
        <f t="shared" si="20"/>
        <v>13.903651932484831</v>
      </c>
      <c r="Q17" s="62"/>
      <c r="R17" s="62">
        <f>N17/J17*100</f>
        <v>0</v>
      </c>
      <c r="S17" s="53">
        <f t="shared" si="21"/>
        <v>71.078948104687285</v>
      </c>
      <c r="T17" s="53">
        <f t="shared" si="21"/>
        <v>71.624896768874351</v>
      </c>
      <c r="U17" s="53"/>
      <c r="V17" s="53">
        <f>N17/F17*100</f>
        <v>0</v>
      </c>
      <c r="W17" s="61"/>
    </row>
    <row r="18" spans="1:24" s="60" customFormat="1" ht="81" customHeight="1" x14ac:dyDescent="0.3">
      <c r="A18" s="71" t="s">
        <v>66</v>
      </c>
      <c r="B18" s="57" t="s">
        <v>12</v>
      </c>
      <c r="C18" s="58">
        <f t="shared" si="17"/>
        <v>0</v>
      </c>
      <c r="D18" s="58">
        <v>0</v>
      </c>
      <c r="E18" s="58">
        <v>0</v>
      </c>
      <c r="F18" s="58">
        <v>0</v>
      </c>
      <c r="G18" s="52">
        <f t="shared" si="18"/>
        <v>12900</v>
      </c>
      <c r="H18" s="52">
        <v>0</v>
      </c>
      <c r="I18" s="52">
        <v>12900</v>
      </c>
      <c r="J18" s="52">
        <v>0</v>
      </c>
      <c r="K18" s="52">
        <f>SUM(L18:N18)</f>
        <v>0</v>
      </c>
      <c r="L18" s="52">
        <v>0</v>
      </c>
      <c r="M18" s="52">
        <v>0</v>
      </c>
      <c r="N18" s="52">
        <v>0</v>
      </c>
      <c r="O18" s="62">
        <f>K18/G18*100</f>
        <v>0</v>
      </c>
      <c r="P18" s="62"/>
      <c r="Q18" s="62">
        <f>M18/I18*100</f>
        <v>0</v>
      </c>
      <c r="R18" s="62"/>
      <c r="S18" s="53"/>
      <c r="T18" s="53"/>
      <c r="U18" s="53"/>
      <c r="V18" s="53"/>
      <c r="W18" s="59"/>
      <c r="X18" s="79"/>
    </row>
    <row r="19" spans="1:24" s="60" customFormat="1" ht="63" customHeight="1" x14ac:dyDescent="0.3">
      <c r="A19" s="71" t="s">
        <v>55</v>
      </c>
      <c r="B19" s="57" t="s">
        <v>12</v>
      </c>
      <c r="C19" s="58">
        <f t="shared" si="17"/>
        <v>7928700</v>
      </c>
      <c r="D19" s="58">
        <v>7928700</v>
      </c>
      <c r="E19" s="58">
        <v>0</v>
      </c>
      <c r="F19" s="58">
        <v>0</v>
      </c>
      <c r="G19" s="52">
        <f t="shared" si="18"/>
        <v>34191600</v>
      </c>
      <c r="H19" s="52">
        <v>34191600</v>
      </c>
      <c r="I19" s="52">
        <v>0</v>
      </c>
      <c r="J19" s="52">
        <v>0</v>
      </c>
      <c r="K19" s="52">
        <f t="shared" si="19"/>
        <v>0</v>
      </c>
      <c r="L19" s="52">
        <v>0</v>
      </c>
      <c r="M19" s="52">
        <v>0</v>
      </c>
      <c r="N19" s="52">
        <v>0</v>
      </c>
      <c r="O19" s="62">
        <f>K19/G19*100</f>
        <v>0</v>
      </c>
      <c r="P19" s="62">
        <f>L19/H19*100</f>
        <v>0</v>
      </c>
      <c r="Q19" s="62"/>
      <c r="R19" s="62"/>
      <c r="S19" s="53">
        <f>K19/C19*100</f>
        <v>0</v>
      </c>
      <c r="T19" s="53">
        <f>L19/D19*100</f>
        <v>0</v>
      </c>
      <c r="U19" s="53"/>
      <c r="V19" s="53"/>
      <c r="W19" s="61"/>
    </row>
    <row r="20" spans="1:24" s="55" customFormat="1" ht="42" customHeight="1" x14ac:dyDescent="0.3">
      <c r="A20" s="81" t="s">
        <v>23</v>
      </c>
      <c r="B20" s="56"/>
      <c r="C20" s="51">
        <f>SUM(C21:C23)</f>
        <v>0</v>
      </c>
      <c r="D20" s="51">
        <f t="shared" ref="D20:N20" si="22">SUM(D21:D23)</f>
        <v>0</v>
      </c>
      <c r="E20" s="51">
        <f t="shared" si="22"/>
        <v>0</v>
      </c>
      <c r="F20" s="51">
        <f t="shared" si="22"/>
        <v>0</v>
      </c>
      <c r="G20" s="51">
        <f t="shared" si="22"/>
        <v>6423200</v>
      </c>
      <c r="H20" s="51">
        <f t="shared" si="22"/>
        <v>4532200</v>
      </c>
      <c r="I20" s="51">
        <f t="shared" si="22"/>
        <v>0</v>
      </c>
      <c r="J20" s="51">
        <f t="shared" si="22"/>
        <v>1891000</v>
      </c>
      <c r="K20" s="51">
        <f t="shared" si="22"/>
        <v>0</v>
      </c>
      <c r="L20" s="51">
        <f t="shared" si="22"/>
        <v>0</v>
      </c>
      <c r="M20" s="51">
        <f t="shared" si="22"/>
        <v>0</v>
      </c>
      <c r="N20" s="51">
        <f t="shared" si="22"/>
        <v>0</v>
      </c>
      <c r="O20" s="62">
        <f t="shared" si="8"/>
        <v>0</v>
      </c>
      <c r="P20" s="62">
        <f t="shared" si="12"/>
        <v>0</v>
      </c>
      <c r="Q20" s="62"/>
      <c r="R20" s="62">
        <f t="shared" si="6"/>
        <v>0</v>
      </c>
      <c r="S20" s="53"/>
      <c r="T20" s="53"/>
      <c r="U20" s="53"/>
      <c r="V20" s="53"/>
      <c r="W20" s="54"/>
    </row>
    <row r="21" spans="1:24" s="68" customFormat="1" ht="112.5" hidden="1" customHeight="1" x14ac:dyDescent="0.3">
      <c r="A21" s="75" t="s">
        <v>87</v>
      </c>
      <c r="B21" s="65" t="s">
        <v>12</v>
      </c>
      <c r="C21" s="66">
        <f>SUM(D21:F21)</f>
        <v>0</v>
      </c>
      <c r="D21" s="63">
        <v>0</v>
      </c>
      <c r="E21" s="63">
        <v>0</v>
      </c>
      <c r="F21" s="63">
        <v>0</v>
      </c>
      <c r="G21" s="63">
        <f>SUM(H21:J21)</f>
        <v>0</v>
      </c>
      <c r="H21" s="63">
        <v>0</v>
      </c>
      <c r="I21" s="63">
        <v>0</v>
      </c>
      <c r="J21" s="63">
        <v>0</v>
      </c>
      <c r="K21" s="63">
        <f>SUM(L21:N21)</f>
        <v>0</v>
      </c>
      <c r="L21" s="63">
        <v>0</v>
      </c>
      <c r="M21" s="63">
        <v>0</v>
      </c>
      <c r="N21" s="63">
        <v>0</v>
      </c>
      <c r="O21" s="69" t="e">
        <f t="shared" si="8"/>
        <v>#DIV/0!</v>
      </c>
      <c r="P21" s="69" t="e">
        <f t="shared" si="12"/>
        <v>#DIV/0!</v>
      </c>
      <c r="Q21" s="69"/>
      <c r="R21" s="69"/>
      <c r="S21" s="64" t="e">
        <f t="shared" si="14"/>
        <v>#DIV/0!</v>
      </c>
      <c r="T21" s="64" t="e">
        <f t="shared" si="15"/>
        <v>#DIV/0!</v>
      </c>
      <c r="U21" s="64"/>
      <c r="V21" s="64"/>
      <c r="W21" s="73"/>
    </row>
    <row r="22" spans="1:24" s="60" customFormat="1" ht="81.75" customHeight="1" x14ac:dyDescent="0.3">
      <c r="A22" s="71" t="s">
        <v>84</v>
      </c>
      <c r="B22" s="57" t="s">
        <v>12</v>
      </c>
      <c r="C22" s="58">
        <f>SUM(D22:F22)</f>
        <v>0</v>
      </c>
      <c r="D22" s="58">
        <v>0</v>
      </c>
      <c r="E22" s="58">
        <v>0</v>
      </c>
      <c r="F22" s="58">
        <v>0</v>
      </c>
      <c r="G22" s="52">
        <f>SUM(H22:J22)</f>
        <v>6423200</v>
      </c>
      <c r="H22" s="52">
        <v>4532200</v>
      </c>
      <c r="I22" s="52">
        <v>0</v>
      </c>
      <c r="J22" s="52">
        <v>1891000</v>
      </c>
      <c r="K22" s="52">
        <f>SUM(L22:N22)</f>
        <v>0</v>
      </c>
      <c r="L22" s="52">
        <v>0</v>
      </c>
      <c r="M22" s="52">
        <v>0</v>
      </c>
      <c r="N22" s="52">
        <v>0</v>
      </c>
      <c r="O22" s="62">
        <f>K22/G22*100</f>
        <v>0</v>
      </c>
      <c r="P22" s="62">
        <f>L22/H22*100</f>
        <v>0</v>
      </c>
      <c r="Q22" s="62"/>
      <c r="R22" s="62">
        <f>N22/J22*100</f>
        <v>0</v>
      </c>
      <c r="S22" s="53"/>
      <c r="T22" s="53"/>
      <c r="U22" s="53"/>
      <c r="V22" s="53"/>
      <c r="W22" s="61"/>
    </row>
    <row r="23" spans="1:24" s="68" customFormat="1" ht="33" hidden="1" customHeight="1" x14ac:dyDescent="0.3">
      <c r="A23" s="75" t="s">
        <v>85</v>
      </c>
      <c r="B23" s="65" t="s">
        <v>12</v>
      </c>
      <c r="C23" s="66">
        <f>SUM(D23:F23)</f>
        <v>0</v>
      </c>
      <c r="D23" s="66">
        <v>0</v>
      </c>
      <c r="E23" s="66">
        <v>0</v>
      </c>
      <c r="F23" s="66">
        <v>0</v>
      </c>
      <c r="G23" s="63">
        <f>SUM(H23:J23)</f>
        <v>0</v>
      </c>
      <c r="H23" s="63">
        <v>0</v>
      </c>
      <c r="I23" s="63">
        <v>0</v>
      </c>
      <c r="J23" s="63">
        <v>0</v>
      </c>
      <c r="K23" s="63">
        <f>SUM(L23:N23)</f>
        <v>0</v>
      </c>
      <c r="L23" s="63">
        <v>0</v>
      </c>
      <c r="M23" s="63">
        <v>0</v>
      </c>
      <c r="N23" s="63">
        <v>0</v>
      </c>
      <c r="O23" s="69" t="e">
        <f t="shared" si="8"/>
        <v>#DIV/0!</v>
      </c>
      <c r="P23" s="69"/>
      <c r="Q23" s="69"/>
      <c r="R23" s="69" t="e">
        <f t="shared" si="6"/>
        <v>#DIV/0!</v>
      </c>
      <c r="S23" s="64"/>
      <c r="T23" s="64"/>
      <c r="U23" s="64"/>
      <c r="V23" s="64"/>
      <c r="W23" s="67"/>
      <c r="X23" s="74"/>
    </row>
    <row r="24" spans="1:24" s="60" customFormat="1" ht="96.75" customHeight="1" x14ac:dyDescent="0.3">
      <c r="A24" s="81" t="s">
        <v>56</v>
      </c>
      <c r="B24" s="56"/>
      <c r="C24" s="72">
        <f t="shared" ref="C24:F24" si="23">SUM(C25:C26)</f>
        <v>8909818</v>
      </c>
      <c r="D24" s="72">
        <f t="shared" si="23"/>
        <v>0</v>
      </c>
      <c r="E24" s="72">
        <f t="shared" si="23"/>
        <v>0</v>
      </c>
      <c r="F24" s="72">
        <f t="shared" si="23"/>
        <v>8909818</v>
      </c>
      <c r="G24" s="72">
        <f t="shared" ref="G24:J24" si="24">SUM(G25:G26)</f>
        <v>52694423</v>
      </c>
      <c r="H24" s="72">
        <f t="shared" si="24"/>
        <v>0</v>
      </c>
      <c r="I24" s="72">
        <f t="shared" si="24"/>
        <v>0</v>
      </c>
      <c r="J24" s="72">
        <f t="shared" si="24"/>
        <v>52694423</v>
      </c>
      <c r="K24" s="72">
        <f>SUM(K25:K26)</f>
        <v>8065528.1899999995</v>
      </c>
      <c r="L24" s="72">
        <f t="shared" ref="L24:N24" si="25">SUM(L25:L26)</f>
        <v>0</v>
      </c>
      <c r="M24" s="72">
        <f t="shared" si="25"/>
        <v>0</v>
      </c>
      <c r="N24" s="72">
        <f t="shared" si="25"/>
        <v>8065528.1899999995</v>
      </c>
      <c r="O24" s="62">
        <f t="shared" si="8"/>
        <v>15.306227359202698</v>
      </c>
      <c r="P24" s="62"/>
      <c r="Q24" s="62"/>
      <c r="R24" s="62">
        <f t="shared" si="6"/>
        <v>15.306227359202698</v>
      </c>
      <c r="S24" s="53">
        <f t="shared" si="14"/>
        <v>90.524050996327858</v>
      </c>
      <c r="T24" s="53"/>
      <c r="U24" s="53"/>
      <c r="V24" s="53">
        <f t="shared" si="7"/>
        <v>90.524050996327858</v>
      </c>
      <c r="W24" s="61"/>
    </row>
    <row r="25" spans="1:24" s="1" customFormat="1" ht="53.25" customHeight="1" x14ac:dyDescent="0.3">
      <c r="A25" s="86" t="s">
        <v>57</v>
      </c>
      <c r="B25" s="18" t="s">
        <v>12</v>
      </c>
      <c r="C25" s="46">
        <f>SUM(D25:F25)</f>
        <v>4402118</v>
      </c>
      <c r="D25" s="46">
        <v>0</v>
      </c>
      <c r="E25" s="46">
        <v>0</v>
      </c>
      <c r="F25" s="46">
        <v>4402118</v>
      </c>
      <c r="G25" s="19">
        <f>SUM(H25:J25)</f>
        <v>24664508</v>
      </c>
      <c r="H25" s="19">
        <v>0</v>
      </c>
      <c r="I25" s="19">
        <v>0</v>
      </c>
      <c r="J25" s="19">
        <v>24664508</v>
      </c>
      <c r="K25" s="19">
        <f>SUM(L25:N25)</f>
        <v>4186493.02</v>
      </c>
      <c r="L25" s="19">
        <v>0</v>
      </c>
      <c r="M25" s="19">
        <v>0</v>
      </c>
      <c r="N25" s="19">
        <v>4186493.02</v>
      </c>
      <c r="O25" s="77">
        <f>K25/G25*100</f>
        <v>16.97375443288794</v>
      </c>
      <c r="P25" s="77"/>
      <c r="Q25" s="77"/>
      <c r="R25" s="77">
        <f>N25/J25*100</f>
        <v>16.97375443288794</v>
      </c>
      <c r="S25" s="78">
        <f>K25/C25*100</f>
        <v>95.101790092859844</v>
      </c>
      <c r="T25" s="78"/>
      <c r="U25" s="78"/>
      <c r="V25" s="78">
        <f>N25/F25*100</f>
        <v>95.101790092859844</v>
      </c>
      <c r="W25" s="23"/>
    </row>
    <row r="26" spans="1:24" s="1" customFormat="1" ht="46.5" customHeight="1" x14ac:dyDescent="0.3">
      <c r="A26" s="87"/>
      <c r="B26" s="18" t="s">
        <v>64</v>
      </c>
      <c r="C26" s="46">
        <f>SUM(D26:F26)</f>
        <v>4507700</v>
      </c>
      <c r="D26" s="46">
        <v>0</v>
      </c>
      <c r="E26" s="46">
        <v>0</v>
      </c>
      <c r="F26" s="46">
        <v>4507700</v>
      </c>
      <c r="G26" s="19">
        <f>SUM(H26:J26)</f>
        <v>28029915</v>
      </c>
      <c r="H26" s="19">
        <v>0</v>
      </c>
      <c r="I26" s="19">
        <v>0</v>
      </c>
      <c r="J26" s="19">
        <v>28029915</v>
      </c>
      <c r="K26" s="19">
        <f>SUM(L26:N26)</f>
        <v>3879035.17</v>
      </c>
      <c r="L26" s="19">
        <v>0</v>
      </c>
      <c r="M26" s="19">
        <v>0</v>
      </c>
      <c r="N26" s="19">
        <v>3879035.17</v>
      </c>
      <c r="O26" s="77">
        <f>K26/G26*100</f>
        <v>13.838911641366019</v>
      </c>
      <c r="P26" s="77"/>
      <c r="Q26" s="77"/>
      <c r="R26" s="77">
        <f>N26/J26*100</f>
        <v>13.838911641366019</v>
      </c>
      <c r="S26" s="78">
        <f>K26/C26*100</f>
        <v>86.053534396698979</v>
      </c>
      <c r="T26" s="78"/>
      <c r="U26" s="78"/>
      <c r="V26" s="78">
        <f>N26/F26*100</f>
        <v>86.053534396698979</v>
      </c>
      <c r="W26" s="80"/>
    </row>
  </sheetData>
  <mergeCells count="10">
    <mergeCell ref="W2:W3"/>
    <mergeCell ref="A1:V1"/>
    <mergeCell ref="S2:V2"/>
    <mergeCell ref="K2:N2"/>
    <mergeCell ref="B2:B3"/>
    <mergeCell ref="O2:R2"/>
    <mergeCell ref="G2:J2"/>
    <mergeCell ref="A25:A26"/>
    <mergeCell ref="A4:B4"/>
    <mergeCell ref="C2:F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2.25" customHeight="1" x14ac:dyDescent="0.25">
      <c r="A2" s="105" t="s">
        <v>0</v>
      </c>
      <c r="B2" s="5" t="s">
        <v>1</v>
      </c>
      <c r="C2" s="106" t="s">
        <v>17</v>
      </c>
      <c r="D2" s="107" t="s">
        <v>40</v>
      </c>
      <c r="E2" s="107"/>
      <c r="F2" s="107"/>
      <c r="G2" s="108" t="s">
        <v>48</v>
      </c>
      <c r="H2" s="108"/>
      <c r="I2" s="108"/>
      <c r="J2" s="109" t="s">
        <v>46</v>
      </c>
      <c r="K2" s="110"/>
      <c r="L2" s="111"/>
      <c r="M2" s="112" t="s">
        <v>41</v>
      </c>
      <c r="N2" s="112" t="s">
        <v>42</v>
      </c>
    </row>
    <row r="3" spans="1:14" ht="25.5" x14ac:dyDescent="0.25">
      <c r="A3" s="105"/>
      <c r="B3" s="6" t="s">
        <v>2</v>
      </c>
      <c r="C3" s="106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13"/>
      <c r="N3" s="113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2" t="s">
        <v>44</v>
      </c>
      <c r="C5" s="10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1" t="s">
        <v>0</v>
      </c>
      <c r="B1" s="27" t="s">
        <v>1</v>
      </c>
      <c r="C1" s="122" t="s">
        <v>17</v>
      </c>
      <c r="D1" s="123" t="s">
        <v>69</v>
      </c>
      <c r="E1" s="123"/>
      <c r="F1" s="123"/>
      <c r="G1" s="123"/>
      <c r="H1" s="123" t="s">
        <v>70</v>
      </c>
      <c r="I1" s="123"/>
      <c r="J1" s="123"/>
      <c r="K1" s="123"/>
      <c r="L1" s="124" t="s">
        <v>80</v>
      </c>
      <c r="M1" s="125"/>
      <c r="N1" s="125"/>
      <c r="O1" s="126"/>
      <c r="P1" s="118" t="s">
        <v>71</v>
      </c>
      <c r="Q1" s="118"/>
      <c r="R1" s="118"/>
      <c r="S1" s="118"/>
      <c r="T1" s="118" t="s">
        <v>72</v>
      </c>
      <c r="U1" s="119"/>
      <c r="V1" s="119"/>
      <c r="W1" s="119"/>
    </row>
    <row r="2" spans="1:23" ht="22.5" x14ac:dyDescent="0.25">
      <c r="A2" s="121"/>
      <c r="B2" s="27" t="s">
        <v>2</v>
      </c>
      <c r="C2" s="122"/>
      <c r="D2" s="28" t="s">
        <v>24</v>
      </c>
      <c r="E2" s="28" t="s">
        <v>25</v>
      </c>
      <c r="F2" s="28" t="s">
        <v>49</v>
      </c>
      <c r="G2" s="28" t="s">
        <v>26</v>
      </c>
      <c r="H2" s="28" t="s">
        <v>24</v>
      </c>
      <c r="I2" s="28" t="s">
        <v>25</v>
      </c>
      <c r="J2" s="28" t="s">
        <v>49</v>
      </c>
      <c r="K2" s="28" t="s">
        <v>26</v>
      </c>
      <c r="L2" s="28" t="s">
        <v>24</v>
      </c>
      <c r="M2" s="28" t="s">
        <v>25</v>
      </c>
      <c r="N2" s="28" t="s">
        <v>49</v>
      </c>
      <c r="O2" s="28" t="s">
        <v>26</v>
      </c>
      <c r="P2" s="28" t="s">
        <v>24</v>
      </c>
      <c r="Q2" s="28" t="s">
        <v>25</v>
      </c>
      <c r="R2" s="28" t="s">
        <v>49</v>
      </c>
      <c r="S2" s="28" t="s">
        <v>26</v>
      </c>
      <c r="T2" s="28" t="s">
        <v>24</v>
      </c>
      <c r="U2" s="29" t="s">
        <v>25</v>
      </c>
      <c r="V2" s="28" t="s">
        <v>49</v>
      </c>
      <c r="W2" s="28" t="s">
        <v>26</v>
      </c>
    </row>
    <row r="3" spans="1:23" x14ac:dyDescent="0.25">
      <c r="A3" s="25" t="s">
        <v>3</v>
      </c>
      <c r="B3" s="25" t="s">
        <v>13</v>
      </c>
      <c r="C3" s="25" t="s">
        <v>28</v>
      </c>
      <c r="D3" s="25" t="s">
        <v>30</v>
      </c>
      <c r="E3" s="25" t="s">
        <v>15</v>
      </c>
      <c r="F3" s="25" t="s">
        <v>31</v>
      </c>
      <c r="G3" s="25" t="s">
        <v>31</v>
      </c>
      <c r="H3" s="25" t="s">
        <v>39</v>
      </c>
      <c r="I3" s="25" t="s">
        <v>32</v>
      </c>
      <c r="J3" s="25" t="s">
        <v>33</v>
      </c>
      <c r="K3" s="25" t="s">
        <v>34</v>
      </c>
      <c r="L3" s="25" t="s">
        <v>35</v>
      </c>
      <c r="M3" s="25" t="s">
        <v>36</v>
      </c>
      <c r="N3" s="25" t="s">
        <v>37</v>
      </c>
      <c r="O3" s="25" t="s">
        <v>38</v>
      </c>
      <c r="P3" s="25" t="s">
        <v>16</v>
      </c>
      <c r="Q3" s="25" t="s">
        <v>32</v>
      </c>
      <c r="R3" s="25" t="s">
        <v>68</v>
      </c>
      <c r="S3" s="25" t="s">
        <v>33</v>
      </c>
      <c r="T3" s="25" t="s">
        <v>34</v>
      </c>
      <c r="U3" s="25" t="s">
        <v>73</v>
      </c>
      <c r="V3" s="25" t="s">
        <v>60</v>
      </c>
      <c r="W3" s="25" t="s">
        <v>67</v>
      </c>
    </row>
    <row r="4" spans="1:23" x14ac:dyDescent="0.25">
      <c r="A4" s="120" t="s">
        <v>27</v>
      </c>
      <c r="B4" s="120"/>
      <c r="C4" s="120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02" t="s">
        <v>8</v>
      </c>
      <c r="C5" s="102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5</v>
      </c>
      <c r="B6" s="33" t="s">
        <v>58</v>
      </c>
      <c r="C6" s="5" t="s">
        <v>65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13</v>
      </c>
      <c r="B7" s="102" t="s">
        <v>74</v>
      </c>
      <c r="C7" s="102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6</v>
      </c>
      <c r="B8" s="35" t="s">
        <v>75</v>
      </c>
      <c r="C8" s="5" t="s">
        <v>65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7</v>
      </c>
      <c r="B9" s="35" t="s">
        <v>76</v>
      </c>
      <c r="C9" s="5" t="s">
        <v>65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28</v>
      </c>
      <c r="B10" s="24" t="s">
        <v>9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77</v>
      </c>
      <c r="B11" s="35" t="s">
        <v>78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28</v>
      </c>
      <c r="B12" s="102" t="s">
        <v>10</v>
      </c>
      <c r="C12" s="102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29</v>
      </c>
      <c r="B13" s="39" t="s">
        <v>14</v>
      </c>
      <c r="C13" s="5" t="s">
        <v>65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16</v>
      </c>
      <c r="B14" s="114" t="s">
        <v>11</v>
      </c>
      <c r="C14" s="115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12" t="s">
        <v>19</v>
      </c>
      <c r="B15" s="35" t="s">
        <v>79</v>
      </c>
      <c r="C15" s="5" t="s">
        <v>65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16"/>
      <c r="B16" s="35" t="s">
        <v>61</v>
      </c>
      <c r="C16" s="5" t="s">
        <v>65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16"/>
      <c r="B17" s="35" t="s">
        <v>62</v>
      </c>
      <c r="C17" s="5" t="s">
        <v>65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17"/>
      <c r="B18" s="35" t="s">
        <v>63</v>
      </c>
      <c r="C18" s="5" t="s">
        <v>65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2021-04-13T08:38:50Z</cp:lastPrinted>
  <dcterms:created xsi:type="dcterms:W3CDTF">2012-05-22T08:33:39Z</dcterms:created>
  <dcterms:modified xsi:type="dcterms:W3CDTF">2021-04-27T04:45:27Z</dcterms:modified>
</cp:coreProperties>
</file>