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rognoz\Desktop\"/>
    </mc:Choice>
  </mc:AlternateContent>
  <bookViews>
    <workbookView xWindow="0" yWindow="0" windowWidth="28800" windowHeight="12345" activeTab="1"/>
  </bookViews>
  <sheets>
    <sheet name="приложение 1" sheetId="1" r:id="rId1"/>
    <sheet name="приложение 2" sheetId="2" r:id="rId2"/>
  </sheets>
  <calcPr calcId="162913"/>
</workbook>
</file>

<file path=xl/calcChain.xml><?xml version="1.0" encoding="utf-8"?>
<calcChain xmlns="http://schemas.openxmlformats.org/spreadsheetml/2006/main">
  <c r="F58" i="1" l="1"/>
  <c r="G58" i="1"/>
  <c r="D118" i="2" l="1"/>
  <c r="C118" i="2"/>
  <c r="F117" i="2"/>
  <c r="E117" i="2"/>
  <c r="F91" i="2"/>
  <c r="E91" i="2"/>
  <c r="F171" i="1" l="1"/>
  <c r="F175" i="1"/>
  <c r="G171" i="1"/>
  <c r="G175" i="1"/>
  <c r="F7" i="1"/>
  <c r="F169" i="1"/>
  <c r="F191" i="1" l="1"/>
  <c r="G38" i="1"/>
  <c r="F38" i="1"/>
  <c r="F33" i="1"/>
  <c r="G33" i="1"/>
  <c r="F32" i="1"/>
  <c r="G32" i="1"/>
  <c r="F31" i="1"/>
  <c r="F34" i="1"/>
  <c r="F35" i="1"/>
  <c r="G31" i="1"/>
  <c r="G34" i="1"/>
  <c r="G35" i="1"/>
  <c r="G142" i="1" l="1"/>
  <c r="F142" i="1"/>
  <c r="F37" i="1" l="1"/>
  <c r="G37" i="1"/>
  <c r="F36" i="1"/>
  <c r="G36" i="1"/>
  <c r="G169" i="1" l="1"/>
  <c r="E95" i="2" l="1"/>
  <c r="F95" i="2"/>
  <c r="E31" i="2"/>
  <c r="F31" i="2"/>
  <c r="D25" i="2"/>
  <c r="E24" i="2"/>
  <c r="F24" i="2"/>
  <c r="E23" i="2"/>
  <c r="F23" i="2"/>
  <c r="C25" i="2"/>
  <c r="F12" i="2"/>
  <c r="E12" i="2"/>
  <c r="F60" i="1" l="1"/>
  <c r="G60" i="1"/>
  <c r="G187" i="1" l="1"/>
  <c r="G188" i="1"/>
  <c r="G189" i="1"/>
  <c r="G190" i="1"/>
  <c r="G192" i="1"/>
  <c r="F187" i="1"/>
  <c r="F188" i="1"/>
  <c r="F189" i="1"/>
  <c r="F190" i="1"/>
  <c r="F192" i="1"/>
  <c r="G186" i="1"/>
  <c r="F186" i="1"/>
  <c r="D132" i="2"/>
  <c r="C132" i="2"/>
  <c r="E131" i="2"/>
  <c r="F131" i="2"/>
  <c r="F130" i="2"/>
  <c r="E130" i="2"/>
  <c r="D107" i="2"/>
  <c r="C107" i="2"/>
  <c r="E106" i="2"/>
  <c r="F106" i="2"/>
  <c r="D99" i="2"/>
  <c r="D79" i="2"/>
  <c r="E78" i="2"/>
  <c r="F78" i="2"/>
  <c r="C79" i="2"/>
  <c r="F126" i="2"/>
  <c r="F96" i="2"/>
  <c r="F97" i="2"/>
  <c r="F93" i="2"/>
  <c r="E66" i="2"/>
  <c r="F66" i="2"/>
  <c r="E62" i="2"/>
  <c r="F62" i="2"/>
  <c r="E44" i="2"/>
  <c r="F43" i="2"/>
  <c r="F44" i="2"/>
  <c r="D45" i="2"/>
  <c r="C45" i="2"/>
  <c r="E36" i="2"/>
  <c r="F36" i="2"/>
  <c r="E35" i="2"/>
  <c r="F35" i="2"/>
  <c r="E30" i="2"/>
  <c r="F30" i="2"/>
  <c r="F28" i="2"/>
  <c r="F29" i="2"/>
  <c r="F32" i="2"/>
  <c r="F33" i="2"/>
  <c r="F34" i="2"/>
  <c r="F37" i="2"/>
  <c r="F38" i="2"/>
  <c r="F39" i="2"/>
  <c r="F16" i="2"/>
  <c r="F22" i="2"/>
  <c r="F19" i="2"/>
  <c r="F20" i="2"/>
  <c r="E20" i="2"/>
  <c r="E132" i="2" l="1"/>
  <c r="F132" i="2"/>
  <c r="G141" i="1"/>
  <c r="F141" i="1"/>
  <c r="G114" i="1"/>
  <c r="F114" i="1"/>
  <c r="F95" i="1"/>
  <c r="G95" i="1"/>
  <c r="G59" i="1" l="1"/>
  <c r="G51" i="1"/>
  <c r="G52" i="1"/>
  <c r="G53" i="1"/>
  <c r="G54" i="1"/>
  <c r="G55" i="1"/>
  <c r="G56" i="1"/>
  <c r="G57" i="1"/>
  <c r="F52" i="1"/>
  <c r="F53" i="1"/>
  <c r="F54" i="1"/>
  <c r="F55" i="1"/>
  <c r="F56" i="1"/>
  <c r="F57" i="1"/>
  <c r="F59" i="1"/>
  <c r="G28" i="1" l="1"/>
  <c r="G29" i="1"/>
  <c r="G30" i="1"/>
  <c r="F28" i="1"/>
  <c r="F29" i="1"/>
  <c r="F30" i="1"/>
  <c r="F140" i="1" l="1"/>
  <c r="G140" i="1"/>
  <c r="F138" i="1" l="1"/>
  <c r="G138" i="1"/>
  <c r="G165" i="1" l="1"/>
  <c r="F165" i="1"/>
  <c r="G154" i="1"/>
  <c r="F154" i="1"/>
  <c r="G98" i="1"/>
  <c r="F98" i="1"/>
  <c r="G96" i="1"/>
  <c r="F96" i="1"/>
  <c r="G81" i="1"/>
  <c r="F81" i="1"/>
  <c r="F27" i="1"/>
  <c r="G27" i="1"/>
  <c r="G25" i="1"/>
  <c r="G26" i="1"/>
  <c r="F25" i="1"/>
  <c r="F26" i="1"/>
  <c r="E116" i="2" l="1"/>
  <c r="F116" i="2"/>
  <c r="F111" i="2" l="1"/>
  <c r="F112" i="2"/>
  <c r="F48" i="2"/>
  <c r="F49" i="2"/>
  <c r="F50" i="2"/>
  <c r="F42" i="2"/>
  <c r="F10" i="2"/>
  <c r="E126" i="2"/>
  <c r="D123" i="2"/>
  <c r="E122" i="2"/>
  <c r="F122" i="2"/>
  <c r="C123" i="2"/>
  <c r="D113" i="2"/>
  <c r="E112" i="2"/>
  <c r="C113" i="2"/>
  <c r="D103" i="2"/>
  <c r="C103" i="2"/>
  <c r="E102" i="2"/>
  <c r="F102" i="2"/>
  <c r="E97" i="2"/>
  <c r="E96" i="2"/>
  <c r="E93" i="2"/>
  <c r="D87" i="2"/>
  <c r="E84" i="2"/>
  <c r="F84" i="2"/>
  <c r="E73" i="2"/>
  <c r="F73" i="2"/>
  <c r="D70" i="2"/>
  <c r="E69" i="2"/>
  <c r="F69" i="2"/>
  <c r="C70" i="2"/>
  <c r="E63" i="2"/>
  <c r="F63" i="2"/>
  <c r="F123" i="2" l="1"/>
  <c r="E123" i="2"/>
  <c r="D53" i="2"/>
  <c r="C53" i="2"/>
  <c r="E49" i="2"/>
  <c r="E50" i="2"/>
  <c r="E51" i="2"/>
  <c r="E48" i="2"/>
  <c r="E28" i="2" l="1"/>
  <c r="E29" i="2"/>
  <c r="E32" i="2"/>
  <c r="E33" i="2"/>
  <c r="E34" i="2"/>
  <c r="E27" i="2"/>
  <c r="F27" i="2"/>
  <c r="E37" i="2"/>
  <c r="E38" i="2"/>
  <c r="E39" i="2"/>
  <c r="C40" i="2"/>
  <c r="D40" i="2"/>
  <c r="E42" i="2"/>
  <c r="E43" i="2"/>
  <c r="E47" i="2"/>
  <c r="F47" i="2"/>
  <c r="E55" i="2"/>
  <c r="F55" i="2"/>
  <c r="E56" i="2"/>
  <c r="F56" i="2"/>
  <c r="C57" i="2"/>
  <c r="D57" i="2"/>
  <c r="E59" i="2"/>
  <c r="F59" i="2"/>
  <c r="E60" i="2"/>
  <c r="F60" i="2"/>
  <c r="E61" i="2"/>
  <c r="F61" i="2"/>
  <c r="E64" i="2"/>
  <c r="F64" i="2"/>
  <c r="E65" i="2"/>
  <c r="F65" i="2"/>
  <c r="E67" i="2"/>
  <c r="F67" i="2"/>
  <c r="E68" i="2"/>
  <c r="F68" i="2"/>
  <c r="E72" i="2"/>
  <c r="F72" i="2"/>
  <c r="E74" i="2"/>
  <c r="F74" i="2"/>
  <c r="E75" i="2"/>
  <c r="F75" i="2"/>
  <c r="E76" i="2"/>
  <c r="F76" i="2"/>
  <c r="E77" i="2"/>
  <c r="F77" i="2"/>
  <c r="E81" i="2"/>
  <c r="F81" i="2"/>
  <c r="E82" i="2"/>
  <c r="F82" i="2"/>
  <c r="E83" i="2"/>
  <c r="F83" i="2"/>
  <c r="E85" i="2"/>
  <c r="F85" i="2"/>
  <c r="E86" i="2"/>
  <c r="F86" i="2"/>
  <c r="C87" i="2"/>
  <c r="E89" i="2"/>
  <c r="F89" i="2"/>
  <c r="E90" i="2"/>
  <c r="F90" i="2"/>
  <c r="E92" i="2"/>
  <c r="F92" i="2"/>
  <c r="E94" i="2"/>
  <c r="F94" i="2"/>
  <c r="E98" i="2"/>
  <c r="F98" i="2"/>
  <c r="C99" i="2"/>
  <c r="E101" i="2"/>
  <c r="F101" i="2"/>
  <c r="E105" i="2"/>
  <c r="F105" i="2"/>
  <c r="E22" i="2"/>
  <c r="E21" i="2"/>
  <c r="F21" i="2"/>
  <c r="F103" i="2" l="1"/>
  <c r="E99" i="2"/>
  <c r="F87" i="2"/>
  <c r="E79" i="2"/>
  <c r="E45" i="2"/>
  <c r="F70" i="2"/>
  <c r="F57" i="2"/>
  <c r="E107" i="2"/>
  <c r="E53" i="2"/>
  <c r="F79" i="2"/>
  <c r="E70" i="2"/>
  <c r="E57" i="2"/>
  <c r="F53" i="2"/>
  <c r="F107" i="2"/>
  <c r="E103" i="2"/>
  <c r="F99" i="2"/>
  <c r="E87" i="2"/>
  <c r="F45" i="2"/>
  <c r="E40" i="2"/>
  <c r="F40" i="2"/>
  <c r="G48" i="1"/>
  <c r="G50" i="1"/>
  <c r="G183" i="1" l="1"/>
  <c r="F183" i="1"/>
  <c r="F182" i="1"/>
  <c r="G182" i="1"/>
  <c r="G176" i="1"/>
  <c r="G177" i="1"/>
  <c r="G178" i="1"/>
  <c r="G179" i="1"/>
  <c r="F176" i="1"/>
  <c r="F177" i="1"/>
  <c r="F178" i="1"/>
  <c r="F179" i="1"/>
  <c r="G167" i="1"/>
  <c r="G168" i="1"/>
  <c r="F167" i="1"/>
  <c r="F168" i="1"/>
  <c r="F153" i="1"/>
  <c r="G153" i="1"/>
  <c r="F104" i="1" l="1"/>
  <c r="G108" i="1"/>
  <c r="G107" i="1"/>
  <c r="G106" i="1"/>
  <c r="G105" i="1"/>
  <c r="G104" i="1"/>
  <c r="G103" i="1"/>
  <c r="G102" i="1"/>
  <c r="G101" i="1"/>
  <c r="G100" i="1"/>
  <c r="F107" i="1"/>
  <c r="G79" i="1"/>
  <c r="F79" i="1"/>
  <c r="G78" i="1"/>
  <c r="F78" i="1"/>
  <c r="G77" i="1"/>
  <c r="F77" i="1"/>
  <c r="G75" i="1"/>
  <c r="G74" i="1"/>
  <c r="F75" i="1"/>
  <c r="F74" i="1"/>
  <c r="G24" i="1"/>
  <c r="G21" i="1"/>
  <c r="G22" i="1"/>
  <c r="F21" i="1"/>
  <c r="G9" i="1"/>
  <c r="F9" i="1"/>
  <c r="G7" i="1"/>
  <c r="G72" i="1"/>
  <c r="F72" i="1"/>
  <c r="G71" i="1"/>
  <c r="F71" i="1"/>
  <c r="G70" i="1"/>
  <c r="F70" i="1"/>
  <c r="G69" i="1"/>
  <c r="F69" i="1"/>
  <c r="G68" i="1"/>
  <c r="F68" i="1"/>
  <c r="G67" i="1"/>
  <c r="F67" i="1"/>
  <c r="F51" i="1"/>
  <c r="F50" i="1"/>
  <c r="F49" i="1"/>
  <c r="G49" i="1"/>
  <c r="F48" i="1"/>
  <c r="F47" i="1"/>
  <c r="G47" i="1"/>
  <c r="F46" i="1"/>
  <c r="G46" i="1"/>
  <c r="F45" i="1"/>
  <c r="G45" i="1"/>
  <c r="F41" i="1" l="1"/>
  <c r="F159" i="1" l="1"/>
  <c r="G159" i="1"/>
  <c r="G158" i="1"/>
  <c r="F158" i="1"/>
  <c r="G17" i="1"/>
  <c r="F17" i="1"/>
  <c r="F16" i="1"/>
  <c r="G16" i="1"/>
  <c r="D128" i="2" l="1"/>
  <c r="D133" i="2" l="1"/>
  <c r="G163" i="1"/>
  <c r="G164" i="1"/>
  <c r="F163" i="1"/>
  <c r="F164" i="1"/>
  <c r="F108" i="1" l="1"/>
  <c r="F162" i="1" l="1"/>
  <c r="F24" i="1" l="1"/>
  <c r="G162" i="1" l="1"/>
  <c r="F22" i="1" l="1"/>
  <c r="E19" i="2" l="1"/>
  <c r="F106" i="1" l="1"/>
  <c r="G184" i="1" l="1"/>
  <c r="F184" i="1"/>
  <c r="G181" i="1"/>
  <c r="F181" i="1"/>
  <c r="G123" i="1"/>
  <c r="G124" i="1"/>
  <c r="G125" i="1"/>
  <c r="G126" i="1"/>
  <c r="G127" i="1"/>
  <c r="G128" i="1"/>
  <c r="G129" i="1"/>
  <c r="G130" i="1"/>
  <c r="G131" i="1"/>
  <c r="G132" i="1"/>
  <c r="G133" i="1"/>
  <c r="G134" i="1"/>
  <c r="G135" i="1"/>
  <c r="G136" i="1"/>
  <c r="G137" i="1"/>
  <c r="F123" i="1"/>
  <c r="F124" i="1"/>
  <c r="F125" i="1"/>
  <c r="F126" i="1"/>
  <c r="F127" i="1"/>
  <c r="F128" i="1"/>
  <c r="F129" i="1"/>
  <c r="F130" i="1"/>
  <c r="F131" i="1"/>
  <c r="F132" i="1"/>
  <c r="F133" i="1"/>
  <c r="F134" i="1"/>
  <c r="F135" i="1"/>
  <c r="F136" i="1"/>
  <c r="F137" i="1"/>
  <c r="F105" i="1"/>
  <c r="G97" i="1"/>
  <c r="F97" i="1"/>
  <c r="F20" i="1"/>
  <c r="G20" i="1"/>
  <c r="F19" i="1"/>
  <c r="G19" i="1"/>
  <c r="F127" i="2"/>
  <c r="F125" i="2"/>
  <c r="E127" i="2"/>
  <c r="E125" i="2"/>
  <c r="C128" i="2"/>
  <c r="E128" i="2" l="1"/>
  <c r="F128" i="2"/>
  <c r="C133" i="2"/>
  <c r="E10" i="2"/>
  <c r="F11" i="2"/>
  <c r="F13" i="2"/>
  <c r="F14" i="2"/>
  <c r="F15" i="2"/>
  <c r="F17" i="2"/>
  <c r="F18" i="2"/>
  <c r="E133" i="2" l="1"/>
  <c r="F133" i="2"/>
  <c r="G174" i="1"/>
  <c r="F174" i="1"/>
  <c r="G157" i="1"/>
  <c r="G160" i="1"/>
  <c r="G161" i="1"/>
  <c r="F157" i="1"/>
  <c r="F160" i="1"/>
  <c r="F161" i="1"/>
  <c r="F145" i="1"/>
  <c r="G117" i="1"/>
  <c r="G118" i="1"/>
  <c r="G119" i="1"/>
  <c r="G120" i="1"/>
  <c r="G121" i="1"/>
  <c r="G122" i="1"/>
  <c r="F117" i="1"/>
  <c r="F118" i="1"/>
  <c r="F119" i="1"/>
  <c r="F120" i="1"/>
  <c r="F121" i="1"/>
  <c r="F122" i="1"/>
  <c r="G111" i="1"/>
  <c r="G112" i="1"/>
  <c r="G113" i="1"/>
  <c r="F111" i="1"/>
  <c r="F112" i="1"/>
  <c r="F113" i="1"/>
  <c r="F101" i="1"/>
  <c r="F102" i="1"/>
  <c r="F103" i="1"/>
  <c r="G80" i="1"/>
  <c r="G82" i="1"/>
  <c r="G83" i="1"/>
  <c r="G84" i="1"/>
  <c r="G85" i="1"/>
  <c r="G86" i="1"/>
  <c r="G87" i="1"/>
  <c r="G88" i="1"/>
  <c r="G89" i="1"/>
  <c r="G90" i="1"/>
  <c r="G91" i="1"/>
  <c r="G92" i="1"/>
  <c r="G93" i="1"/>
  <c r="G94" i="1"/>
  <c r="F80" i="1"/>
  <c r="F82" i="1"/>
  <c r="F83" i="1"/>
  <c r="F84" i="1"/>
  <c r="F85" i="1"/>
  <c r="F86" i="1"/>
  <c r="F87" i="1"/>
  <c r="F88" i="1"/>
  <c r="F89" i="1"/>
  <c r="F90" i="1"/>
  <c r="F91" i="1"/>
  <c r="F92" i="1"/>
  <c r="F93" i="1"/>
  <c r="F94" i="1"/>
  <c r="G63" i="1"/>
  <c r="G64" i="1"/>
  <c r="G65" i="1"/>
  <c r="F63" i="1"/>
  <c r="F64" i="1"/>
  <c r="F65" i="1"/>
  <c r="G42" i="1"/>
  <c r="G43" i="1"/>
  <c r="G44" i="1"/>
  <c r="F42" i="1"/>
  <c r="F43" i="1"/>
  <c r="F44" i="1"/>
  <c r="F8" i="1"/>
  <c r="F10" i="1"/>
  <c r="F11" i="1"/>
  <c r="F12" i="1"/>
  <c r="F13" i="1"/>
  <c r="F14" i="1"/>
  <c r="F15" i="1"/>
  <c r="F18" i="1"/>
  <c r="G10" i="1"/>
  <c r="G11" i="1"/>
  <c r="G12" i="1"/>
  <c r="G13" i="1"/>
  <c r="G14" i="1"/>
  <c r="G15" i="1"/>
  <c r="G18" i="1"/>
  <c r="G41" i="1" l="1"/>
  <c r="G145" i="1" l="1"/>
  <c r="F9" i="2" l="1"/>
  <c r="E18" i="2" l="1"/>
  <c r="E17" i="2"/>
  <c r="E16" i="2"/>
  <c r="E15" i="2"/>
  <c r="E14" i="2"/>
  <c r="E13" i="2"/>
  <c r="E11" i="2"/>
  <c r="E9" i="2"/>
  <c r="E25" i="2" l="1"/>
  <c r="F25" i="2"/>
  <c r="F110" i="2"/>
  <c r="E120" i="2"/>
  <c r="E121" i="2"/>
  <c r="F121" i="2" l="1"/>
  <c r="F120" i="2"/>
  <c r="G156" i="1"/>
  <c r="F156" i="1"/>
  <c r="G148" i="1"/>
  <c r="G149" i="1"/>
  <c r="G150" i="1"/>
  <c r="G151" i="1"/>
  <c r="G152" i="1"/>
  <c r="G147" i="1"/>
  <c r="F148" i="1"/>
  <c r="F149" i="1"/>
  <c r="F150" i="1"/>
  <c r="F151" i="1"/>
  <c r="F152" i="1"/>
  <c r="F147" i="1"/>
  <c r="G116" i="1" l="1"/>
  <c r="F116" i="1"/>
  <c r="F100" i="1"/>
  <c r="F113" i="2" l="1"/>
  <c r="F118" i="2"/>
  <c r="E113" i="2"/>
  <c r="E118" i="2"/>
  <c r="F109" i="2"/>
  <c r="E110" i="2"/>
  <c r="E111" i="2"/>
  <c r="E109" i="2"/>
  <c r="G144" i="1" l="1"/>
  <c r="F144" i="1"/>
  <c r="G110" i="1"/>
  <c r="F110" i="1"/>
  <c r="G62" i="1"/>
  <c r="F62" i="1"/>
  <c r="F115" i="2" l="1"/>
  <c r="E115" i="2"/>
</calcChain>
</file>

<file path=xl/sharedStrings.xml><?xml version="1.0" encoding="utf-8"?>
<sst xmlns="http://schemas.openxmlformats.org/spreadsheetml/2006/main" count="550" uniqueCount="358">
  <si>
    <t>№ п/п</t>
  </si>
  <si>
    <t>плановое значение</t>
  </si>
  <si>
    <t>фактическое значение</t>
  </si>
  <si>
    <t>Отклонение</t>
  </si>
  <si>
    <t xml:space="preserve">абсолютное
значение (+/-)
</t>
  </si>
  <si>
    <t>относительное значение (%)</t>
  </si>
  <si>
    <t xml:space="preserve">
Единица 
измерения
</t>
  </si>
  <si>
    <t>абсолютное
значение (+/-)</t>
  </si>
  <si>
    <t>плановое    значение</t>
  </si>
  <si>
    <t>Наименование   
мероприятий</t>
  </si>
  <si>
    <t>Объем финансирования, тыс.рублей</t>
  </si>
  <si>
    <t>да/нет</t>
  </si>
  <si>
    <t>да</t>
  </si>
  <si>
    <t>%</t>
  </si>
  <si>
    <t>7.</t>
  </si>
  <si>
    <t>Количество отремонтированных жилых помещений муниципального жилищного фонда в год</t>
  </si>
  <si>
    <t>Ликвидация несанкционированных свалок</t>
  </si>
  <si>
    <t>Уровень удовлетворенности населения муниципального образования качеством предоставления муниципальных услуг</t>
  </si>
  <si>
    <t>Итого по программе:</t>
  </si>
  <si>
    <t>км</t>
  </si>
  <si>
    <t>таблица № 2</t>
  </si>
  <si>
    <t xml:space="preserve">                                               таблица № 1 </t>
  </si>
  <si>
    <t>Площадь земель общего пользования, подлежащая содержанию</t>
  </si>
  <si>
    <t>Площадь жилых помещений, размер платы за которые установлен ниже, чем договором управления</t>
  </si>
  <si>
    <t>Количество снесённых многоквартирных домов за счет средств бюджета</t>
  </si>
  <si>
    <t>чел</t>
  </si>
  <si>
    <t>ед</t>
  </si>
  <si>
    <t>шт</t>
  </si>
  <si>
    <t>Количество высаженных деревьев и кустарников</t>
  </si>
  <si>
    <t>тыс.м2</t>
  </si>
  <si>
    <t>Площадь внутриквартальных проездов, тротуаров, подлежащая содержанию в зимний период</t>
  </si>
  <si>
    <t>мин</t>
  </si>
  <si>
    <t>Количество отловленных безнадзорных животных</t>
  </si>
  <si>
    <t>тыс.чел</t>
  </si>
  <si>
    <t>Количество предоставляемых помещений, находящихся в муниципальной собственности, в пользование социально ориентированным некоммерческим организациям</t>
  </si>
  <si>
    <t>Количество консультаций, предоставленных некоммерческим организациям по ведению уставной деятельности</t>
  </si>
  <si>
    <t>Предоставление субсидий организациям коммунального комплекса, предоставляющим коммунальные услуги населению</t>
  </si>
  <si>
    <t>Поддержка технического состояния жилищного фонда</t>
  </si>
  <si>
    <t>Улучшение санитарного состояния городских территорий</t>
  </si>
  <si>
    <t>Благоустройство и озеленение города</t>
  </si>
  <si>
    <t>Организационное обеспечение функционирования отрасли</t>
  </si>
  <si>
    <t>Осуществление полномочий в области градостроительной деятельности</t>
  </si>
  <si>
    <t>Улучшение жилищных условий отдельных категорий граждан</t>
  </si>
  <si>
    <t>Создание условий для деятельности народных дружин</t>
  </si>
  <si>
    <t>Всего по программам:</t>
  </si>
  <si>
    <t xml:space="preserve">Результат реализации 
программы
</t>
  </si>
  <si>
    <t>Общая распространённость наркомании на 100 тыс. человек</t>
  </si>
  <si>
    <t>Организация и проведение Исполнителями мероприятий по обеспечению первичных мер пожарной безопасности (ежегодно)</t>
  </si>
  <si>
    <t>т</t>
  </si>
  <si>
    <t>кг</t>
  </si>
  <si>
    <t>Уровень информированности населения города о деятельности органов местного самоуправления города Нефтеюганска, % от общей численности населения города</t>
  </si>
  <si>
    <t>Доля населения, выражающего удовлетворенность информационной открытостью органов местного самоуправления города Нефтеюганска, % от общей численности населения города</t>
  </si>
  <si>
    <t>выпуск</t>
  </si>
  <si>
    <t>Объем пассажирских перевозок автомобильным транспортом в границах города</t>
  </si>
  <si>
    <t>Протяженность сети автомобильных дорог общего пользования местного значения</t>
  </si>
  <si>
    <t>Доля населения, систематически занимающегося физической культурой и спортом, в общей численности населения</t>
  </si>
  <si>
    <t>Уровень обеспеченности населения спортивными сооружениями исходя из единовременной пропускной способности объектов спорта</t>
  </si>
  <si>
    <t>Доля лиц с ограниченными возможностями здоровья и инвалидов, систематически занимающихся физической культурой и спортом, в общей численности данной категории населения</t>
  </si>
  <si>
    <t>Доля граждан, выполнивших нормативы Всероссийского физкультурно-спортивного комплекса «Готов к труду и обороне» (ГТО), в общей численности населения, принявшего участие в сдаче нормативов Всероссийского физкультурно-спортивного комплекса «Готов к труду и обороне» (ГТО)</t>
  </si>
  <si>
    <t>из них учащихся и студентов</t>
  </si>
  <si>
    <t>Развитие сферы культуры и туризма в городе Нефтеюганске на 2014-2020 годы</t>
  </si>
  <si>
    <t>помещений</t>
  </si>
  <si>
    <t xml:space="preserve">Наименование  целевых  показателей
</t>
  </si>
  <si>
    <t>Количество услуг в сфере культуры, переданных на исполнение негосударственным (немуниципальным) организациям, в том числе социально ориентированным некоммерческим организациям</t>
  </si>
  <si>
    <t>Объемы ввода в эксплуатацию после строительства и реконструкции автомобильных дорог общего пользования местного значения</t>
  </si>
  <si>
    <t>Прирост протяженности сети автомобильных дорог общего пользования местного значения в результате строительства новых автомобильных дорог</t>
  </si>
  <si>
    <t>Прирост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результате капитального ремонта и ремонта автомобильных дорог</t>
  </si>
  <si>
    <t>Общая протяженность автомобильных дорог общего пользования местного значения, не соответствующих нормативным требованиям к транспортно-эксплуатационным показателям на 31 декабря отчетного года</t>
  </si>
  <si>
    <t>Доля протяженности автомобильных дорог общего пользования местного значения, соответствующих нормативным требованиям к транспортно-эксплуатационным показателям, в общей протяженности автомобильных дорог общего пользования местного значения</t>
  </si>
  <si>
    <t>≥95</t>
  </si>
  <si>
    <t>Устройство асфальтобетонного покрытия проездов (в т.ч. ремонт)</t>
  </si>
  <si>
    <t>3</t>
  </si>
  <si>
    <t>7</t>
  </si>
  <si>
    <t>Обеспеченность населения торговой площадью, кв.м на 1000 жителей</t>
  </si>
  <si>
    <t xml:space="preserve">Обеспеченность населения посадочными местами в организациях общественного питания в общедоступной сети, единиц на 1000 жителей </t>
  </si>
  <si>
    <t>Количество предприятий оптового звена, единиц</t>
  </si>
  <si>
    <t>Число субъектов малого и среднего предпринимательства на 10 тыс. населения, единиц</t>
  </si>
  <si>
    <t>Социально-экономическое развитие города Нефтеюганска</t>
  </si>
  <si>
    <t>м³</t>
  </si>
  <si>
    <t>Развитие жилищно-коммунального комплекса и повышение энергетической эффективности в городе Нефтеюганске</t>
  </si>
  <si>
    <t>м²</t>
  </si>
  <si>
    <t>тыс. м²</t>
  </si>
  <si>
    <t>10/300</t>
  </si>
  <si>
    <t>Санитарная очистка береговой линии от мусора в границах города</t>
  </si>
  <si>
    <t>Площадь проведенной дезинфекции, дератизации</t>
  </si>
  <si>
    <t>Количество установленных спортивных площадок</t>
  </si>
  <si>
    <t>Количество установленных детских игровых площадок</t>
  </si>
  <si>
    <t>Устройство покрытия пешеходных дорожек, тротуаров (в т.ч., ремонт)</t>
  </si>
  <si>
    <t>Количество отремонтированных спортивных площадок</t>
  </si>
  <si>
    <t>Количество отремонтированных детских игровых площадок</t>
  </si>
  <si>
    <t>Количество отремонтированных многоквартирных домов при возникновении неотложной необходимости</t>
  </si>
  <si>
    <t>Доля замены ветхих инженерных сетей теплоснабжения, водоснабжения, водоотведения от общей протяженности ветхих инженерных сетей теплоснабжения, водоснабжения, водоотведения</t>
  </si>
  <si>
    <t>Развитие жилищной сферы города Нефтеюганска</t>
  </si>
  <si>
    <t xml:space="preserve">Уменьшение объектов незавершенного жилищного строительства </t>
  </si>
  <si>
    <t>Общий объема ввода жилья</t>
  </si>
  <si>
    <t>2</t>
  </si>
  <si>
    <t>5</t>
  </si>
  <si>
    <t>6</t>
  </si>
  <si>
    <t>8</t>
  </si>
  <si>
    <t>7.1</t>
  </si>
  <si>
    <t>10</t>
  </si>
  <si>
    <t>11</t>
  </si>
  <si>
    <t>Доля утвержденных документов территориального планирования и градостроительного зонирования от общей потребности</t>
  </si>
  <si>
    <t>семей</t>
  </si>
  <si>
    <t>Доля муниципальных услуг в электронном виде в общем количестве предоставленных услуг по выдаче разрешения на строительство</t>
  </si>
  <si>
    <t>Количество молодых семей, получивших меры поддержки для улучшения жилищных условий</t>
  </si>
  <si>
    <t>квартир</t>
  </si>
  <si>
    <t>Приобретение жилья в целях реализации полномочий в области жилищных отношений</t>
  </si>
  <si>
    <t xml:space="preserve">Количество ветеранов боевых действий, инвалидов и семей, имеющих детей-инвалидов, вставших на учет в качестве нуждающихся в жилых помещениях до 1 января 2005 года, получивших меры государственной поддержки для улучшения жилищных условий </t>
  </si>
  <si>
    <t>Доля населения, получившего жилые помещения и улучшившего жилищные условия в отчетном году, в общей численности населения, состоящего на учете в качестве нуждающегося в жилых помещениях</t>
  </si>
  <si>
    <t>застройщик</t>
  </si>
  <si>
    <t>Количество застройщиков, получивших субсидию на возмещение части затрат застройщикам (инвесторам) по строительству инженерных сетей и объектов инженерной инфраструктуры в рамках реализации проектов жилищного строительства</t>
  </si>
  <si>
    <t>Уровень преступности (число зарегистрированных преступлений на 100 тыс. человек населения)</t>
  </si>
  <si>
    <t>Доля административных правонарушений, посягающих на общественный порядок и общественную безопасность, выявленных с участием народных дружинников (глава 20 КоАП РФ), в общем количестве таких правонарушений</t>
  </si>
  <si>
    <t>Укрепление межнационального и межконфессионального согласия, профилактика экстремизма в городе Нефтеюганске</t>
  </si>
  <si>
    <t>Количество молодых людей в возрасте от 14 до 30 лет, участвующих в проектах и программах по укреплению межнационального и межконфессионального согласия, поддержке и развитию языков и культуры народов Российской Федерации, проживающих на территории муниципального образования, обеспечению социальной и культурной адаптации мигрантов и профилактике экстремизма, (% от общего числа молодежи проживающей на территории муниципального образования).</t>
  </si>
  <si>
    <t>Доля граждан, положительно оценивающих состояние межнациональных отношений в муниципальном образовании (определяется по информации, представленной Департаментом общественных и внешних связей Ханты – Мансийского автономного округа-Югры, на основании результатов социологического исследования «О состоянии межнациональных и межконфессиональных отношений в Ханты-Мансийском автономном округе – Югре)</t>
  </si>
  <si>
    <t>Количество участников мероприятий, направленных на укрепление общероссийского гражданского единства</t>
  </si>
  <si>
    <t>Численность участников мероприятий, направленных на этнокультурное развитие народов России, проживающих в муниципальном образовании</t>
  </si>
  <si>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</si>
  <si>
    <t>Количество участников мероприятий, проводимых при участии российского казачества, направленных на сохранение и развитие самобытной казачьей культуры, и воспитание подрастающего поколения в духе патриотизма</t>
  </si>
  <si>
    <t>Защита населения и территории от чрезвычайных ситуаций, обеспечение первичных мер пожарной безопасности в городе Нефтеюганске</t>
  </si>
  <si>
    <t>Организация и проведение Исполнителями мероприятий по гражданской обороне, защите населения и территорий города Нефтеюганска от чрезвычайных ситуаций (ежегодно)</t>
  </si>
  <si>
    <t>Развитие образования и молодёжной политики</t>
  </si>
  <si>
    <t>Численность обучающихся, вовлеченных в деятельность общественных объединений, в т.ч. волонтерских и добровольческих, человек, накопительным итогом</t>
  </si>
  <si>
    <t>Доля детей в возрасте от 3 до 7 лет, получающих дошкольное образование в текущем году в общей численности детей в возрасте от 3 до 7 лет, находящихся в очереди на получение в текущем году дошкольного образования</t>
  </si>
  <si>
    <t>Доля выпускников, получивших по итогам единого государственного экзамена по математике не менее 70 баллов, от общего количества участников единого государственного экзамена по математике</t>
  </si>
  <si>
    <t>Доля выпускников, получивших по итогам единого государственного экзамена по русскому языку не менее 70 баллов, от общего количества участников единого государственного экзамена по русскому языку</t>
  </si>
  <si>
    <t>Доля общеобразовательных организаций, в которых создана универсальная безбарьерная среда для инклюзивного образования детей-инвалидов, в общем количестве общеобразовательных организаций</t>
  </si>
  <si>
    <t>Доля детей в возрасте от 5 до 18 лет, охваченных дополнительным образованием</t>
  </si>
  <si>
    <t>Доля детей в возрасте от 5 до 18 лет, получающих услуги по реализации дополнительных общеобразовательных программам на основе системы персонифицированного финансирования, от общего количества детей, получающих услуги дополнительного образования</t>
  </si>
  <si>
    <t>Доля детей в возрасте от 6 до 17 лет (включительно), охваченных всеми формами отдыха и оздоровления, от общей численности детей, нуждающихся в оздоровлении</t>
  </si>
  <si>
    <t>Численность молодых людей в возрасте  от 14 до 30 лет, вовлечённых в реализуемые проекты и программы в сфере поддержки талантливой молодёжи</t>
  </si>
  <si>
    <t>Численность населения, работающего в качестве волонтеров</t>
  </si>
  <si>
    <t>Доля средств местного бюджета, предоставленных  негосударственным организациям, в том числе социально ориентированным некоммерческим организациям, на предоставление услуг (работ), в общем объеме средств местного бюджета, предусмотренного на предоставление услуг (работ) в сфере образования и молодёжной политики</t>
  </si>
  <si>
    <t>Доля негосударственных, в том числе некоммерческих, организаций, предоставляющих услуги в сфере образования и молодёжной политики, в общем числе организаций, предоставляющих услуги в сфере образования и молодёжной политики</t>
  </si>
  <si>
    <t>Доля учителей русского языка и литературы, прошедших повышение квалификации по направлению "русский язык и литература", от общего числа учителей русского языка и литературы</t>
  </si>
  <si>
    <t>Доля общеобразовательных организаций, в которых осуществляется деятельность по гражданско-патриотическому воспитанию, в общем количестве общеобразовательных организаций</t>
  </si>
  <si>
    <t>Доля общеобразовательных организаций, в которых осуществляется деятельность по формированию у подрастающего поколения культуры толерантности, социальной компетентности в сфере этнического и межконфессионального  взаимодействия, в общем количестве общеобразовательных организаций</t>
  </si>
  <si>
    <t>Сокращение количества дорожно-транспортных происшествий с участием несовершеннолетних</t>
  </si>
  <si>
    <t>Развитие физической культуры и спорта в городе Нефтеюганске</t>
  </si>
  <si>
    <t>Доля занимающихся по программам спортивной подготовки в организациях ведомственной принадлежности физической культуры и спорта, в общем количестве занимающихся в организациях ведомственной принадлежности физической культуры и спорта</t>
  </si>
  <si>
    <t>Доля детей и молодежи, систематически занимающихся физической культурой и спортом, в общей численности детей и молодежи</t>
  </si>
  <si>
    <t>Доля граждан старшего возраста, систематически занимающихся физической культурой и спортом в общей численности граждан старшего возраста</t>
  </si>
  <si>
    <t>Доля граждан среднего возраста, систематически занимающихся физической культурой и спортом, в общей численности граждан среднего возраста</t>
  </si>
  <si>
    <t>Развитие культуры и туризма в городе Нефтеюганске</t>
  </si>
  <si>
    <t>Увеличение числа граждан, принимающих участие в культурной деятельности (% к базовому значению 406 133 чел.)</t>
  </si>
  <si>
    <t>Увеличение числа обращений к цифровым ресурсам культуры (% к базовому значению - 24 080 ед)</t>
  </si>
  <si>
    <t>Количество организованных мероприятий (выставок, конференций, совещаний, ознакомительных поездок и др.) и участие в выездных мероприятиях, направленных на продвижение туристского потенциала города Нефтеюганска</t>
  </si>
  <si>
    <t>м2</t>
  </si>
  <si>
    <t>Доступная среда в городе Нефтеюганске</t>
  </si>
  <si>
    <t>Доля доступных объектов социальной сферы, находящихся в муниципальной собственности, от общего объёма приоритетных объектов, доступных для инвалидов</t>
  </si>
  <si>
    <t>Количество приспособленных жилых помещений и общего имущества в многоквартирных домах для беспрепятственного доступа к ним инвалидов и других маломобильных групп населения</t>
  </si>
  <si>
    <t>Количество социально значимых проектов социально ориентированных некоммерческих организаций, получивших финансовую поддержку в форме субсидий</t>
  </si>
  <si>
    <t>Количество субсидий социально ориентированным некоммерческим организациям, не являющимся муниципальными учреждениями, осуществляющим на основании лицензии образовательную деятельность в качестве основного вида деятельности</t>
  </si>
  <si>
    <t>Количество размещенного информационного материала в СМИ о деятельности и проектах социально ориентированных некоммерческих организаций</t>
  </si>
  <si>
    <t>Количество мероприятий проведенных с участием социально ориентированных некоммерческих организаций</t>
  </si>
  <si>
    <t>Количество граждан, принимающих участие в деятельности социально ориентированных некоммерческих организаций</t>
  </si>
  <si>
    <t>Развитие транспортной системы в городе Нефтеюганске</t>
  </si>
  <si>
    <t>Снижение количества погибших в результате дорожно-транспортных происшествий</t>
  </si>
  <si>
    <t>Снижение количества дорожно-транспортных происшествий с пострадавшими</t>
  </si>
  <si>
    <t>Управление муниципальными финансами города Нефтеюганска</t>
  </si>
  <si>
    <t>Исполнение плана по налоговым и неналоговым доходам, утвержденного решением Думы города</t>
  </si>
  <si>
    <t>Исполнение расходных обязательств города за отчетный финансовый год от бюджетных ассигнований, утвержденных решением о бюджете города</t>
  </si>
  <si>
    <t>Доля главных распорядителей бюджетных средств города, имеющих оценку качества финансового менеджмента более 85 баллов</t>
  </si>
  <si>
    <t>Не превышение предельного объёма муниципального долга да/нет</t>
  </si>
  <si>
    <t>Отношение годовой суммы платежей на погашение и обслуживание муниципального долга к доходам бюджета</t>
  </si>
  <si>
    <t>≥90</t>
  </si>
  <si>
    <t>˂=15</t>
  </si>
  <si>
    <t>Управление муниципальным имуществом города Нефтеюганска</t>
  </si>
  <si>
    <t>Доля объектов муниципального имущества города Нефтеюганска, для которых определена целевая функция, в том числе:</t>
  </si>
  <si>
    <t>1.1</t>
  </si>
  <si>
    <t>1.2</t>
  </si>
  <si>
    <t>муниципальные унитарные предприятия</t>
  </si>
  <si>
    <t>хозяйственные общества, акции (доли) которых находятся в собственности муниципального образования город Нефтеюганск (компании с муниципальным участием)</t>
  </si>
  <si>
    <t>4</t>
  </si>
  <si>
    <t>Доля отремонтированных объектов недвижимого имущества, переданного на праве оперативного управления администрации города Нефтеюганска, органам администрации города Нефтеюганска, к объектам, переданным на праве оперативного управления администрации города Нефтеюганска, органам администрации города Нефтеюганска, требующих проведения капитального ремонта, реконструкции</t>
  </si>
  <si>
    <t>Доля объектов недвижимого имущества, на которое зарегистрировано право оперативного управления в общем количестве объектов, по которым принято решение о передаче в оперативное управление</t>
  </si>
  <si>
    <t>Доля объектов недвижимого имущества, на которые зарегистрировано право собственности  муниципального образования в общем объеме объектов, подлежащих государственной регистрации за исключением земельных участков</t>
  </si>
  <si>
    <t>Доля неиспользуемого недвижимого имущества в общем количестве недвижимого имущества муниципального образования, за исключением жилых помещений</t>
  </si>
  <si>
    <t>Дополнительные меры социальной поддержки отдельных категорий граждан города Нефтеюганска</t>
  </si>
  <si>
    <t>Доля граждан, обеспеченных мерами социальной поддержки, от численности граждан, имеющих право на их получение и обратившихся за их получением</t>
  </si>
  <si>
    <t>Доля обеспеченных жилыми помещениями детей, оставшихся без попечения родителей, и лиц из числа детей, оставшихся без попечения родителей, состоявших на учете на получение жилого помещения, включая лиц в возрасте от 23 лет и старше, за отчетный год, в общей численности детей, оставшихся без попечения родителей, и лиц из их числа, состоящих на учете на получение жилого помещения, включая лиц в возрасте от 23 лет и старше</t>
  </si>
  <si>
    <t>Численность детей-сирот и детей, оставшихся без попечения родителей, лиц из их числа, право на обеспечение жилыми помещениями у которых возникло и не реализовано, по состоянию на конец соответствующего года</t>
  </si>
  <si>
    <t>Численность детей-сирот и детей, оставшихся без попечения родителей, лиц из числа детей-сирот и детей, оставшихся без попечения родителей,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t>
  </si>
  <si>
    <t xml:space="preserve"> Развитие жилищно-коммунального комплекса и повышение энергетической эффективности в городе Нефтеюганске</t>
  </si>
  <si>
    <t>Реконструкция, расширение, модернизация, строительство коммунальных объектов, в том числе объектов питьевого водоснабжения</t>
  </si>
  <si>
    <t>Возмещение газораспределительным организациям разницы в тарифах, возникающей в связи с реализацией населению сжиженного углеводородного газа по социально-ориентированным тарифам</t>
  </si>
  <si>
    <t>Снос непригодных для проживания многоквартирных домов</t>
  </si>
  <si>
    <t>Реализация энергосберегающих мероприятий в муниципальном секторе</t>
  </si>
  <si>
    <t>Реализация энергосберегающих мероприятий в системах наружного освещения и коммунальной инфраструктуры</t>
  </si>
  <si>
    <t>Федеральный проект "Формирование комфортной городской среды"</t>
  </si>
  <si>
    <t>Реализация полномочий в сфере жилищно-коммунального комплекса</t>
  </si>
  <si>
    <t>Проектирование и строительство инженерных сетей для увеличения объемов жилищного строительства, в т.ч. на возмещение части затрат по строительству объектов инженерной инфраструктуры</t>
  </si>
  <si>
    <t>Предоставление субсидии на завершение строительства многоквартирных домов, для строительства которых привлечены средства граждан, включенных в реестр граждан, чьи денежные средства привлечены для строительства многоквартирных домов и чьи права нарушены</t>
  </si>
  <si>
    <t>Приобретение жилья, в целях реализации полномочий в области жилищных отношений, установленных законодательством Российской Федерации</t>
  </si>
  <si>
    <t>Ликвидация и расселение приспособленных для проживания строений</t>
  </si>
  <si>
    <t>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</si>
  <si>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</si>
  <si>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Профилактика правонарушений в сфере общественного порядка, пропаганда здорового образа жизни (профилактика наркомании, токсикомании и алкоголизма) в городе Нефтеюганске</t>
  </si>
  <si>
    <t>Обеспечение функционирования и развития систем видеонаблюдения в сфере общественного порядка, приобретение, размещение систем контроля управления доступом, противотаранных устройств, шлагбаумов, информационных стендов в местах массового пребывания граждан, в наиболее криминогенных общественных местах и на улицах города</t>
  </si>
  <si>
    <t>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направлений в молодежной среде (посредством анкетирования)</t>
  </si>
  <si>
    <t>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</si>
  <si>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Проведение в образовательных организациях занятий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</si>
  <si>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</si>
  <si>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</si>
  <si>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Снижение рисков и смягчение последствий чрезвычайных ситуаций природного и техногенного характера на территории города</t>
  </si>
  <si>
    <t>Мероприятия по повышению уровня пожарной безопасности муниципальных учреждений города</t>
  </si>
  <si>
    <t>Развитие образования и молодёжной политики в городе Нефтеюганске</t>
  </si>
  <si>
    <t>Обеспечение предоставления дошкольного, общего, дополнительного образования</t>
  </si>
  <si>
    <t>Развитие материально-технической базы образовательных организаций</t>
  </si>
  <si>
    <t>Обеспечение персонифицированного финансирования дополнительного образования</t>
  </si>
  <si>
    <t>Обеспечение отдыха и оздоровления детей в каникулярное время</t>
  </si>
  <si>
    <t>Обеспечение реализации молодёжной политики</t>
  </si>
  <si>
    <t>Обеспечение выполнения функции управления и контроля в сфере образования и молодежной политики</t>
  </si>
  <si>
    <t>Обеспечение функционирования казённого учреждения</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</si>
  <si>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</si>
  <si>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Подготовка спортивного резерва и спорта высших достижений</t>
  </si>
  <si>
    <t>Укрепление материально-технической базы учреждений сферы физической культуры и спорта</t>
  </si>
  <si>
    <t>Совершенствование инфраструктуры спорта в городе Нефтеюганске</t>
  </si>
  <si>
    <t>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</si>
  <si>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Развитие дополнительного образования в сфере культуры</t>
  </si>
  <si>
    <t>Организация культурно-массовых мероприятий, организация отдыха и оздоровления детей</t>
  </si>
  <si>
    <t>Обеспечение деятельности комитета культуры и туризма</t>
  </si>
  <si>
    <t>Усиление социальной направленности культурной политики</t>
  </si>
  <si>
    <t>Обеспечение исполнения муниципальных функций администрации</t>
  </si>
  <si>
    <t>Повышение качества оказания муниципальных услуг, выполнение других обязательств муниципального образования</t>
  </si>
  <si>
    <t>Реализация переданных государственных полномочий на осуществление деятельности по содержанию штатных единиц органов местного самоуправления</t>
  </si>
  <si>
    <t>Государственная поддержка развития растениеводства и животноводства, переработки и реализации продукции</t>
  </si>
  <si>
    <t>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</si>
  <si>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Доступная среда  в городе Нефтеюганске</t>
  </si>
  <si>
    <t>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</si>
  <si>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Оказание финансовой и имущественной поддержки социально ориентированным некоммерческим организациям</t>
  </si>
  <si>
    <t>Поддержка социально-ориентрованных некоммерческих организаций, осуществляющих деятельность  в городе Нефтеюганске</t>
  </si>
  <si>
    <t>Обеспечение доступности и повышение качества транспортных услуг автомобильным транспортом</t>
  </si>
  <si>
    <t>Строительство (реконструкция), капитальный ремонт и ремонт автомобильных дорог общего пользования местного значения</t>
  </si>
  <si>
    <t>Обеспечение функционирования сети автомобильных дорог общего пользования местного значения</t>
  </si>
  <si>
    <t>Обеспечение деятельности департамента финансов</t>
  </si>
  <si>
    <t>Управление муниципальным имуществом  города Нефтеюганска</t>
  </si>
  <si>
    <t>Управление и распоряжение муниципальным имуществом города Нефтеюганска</t>
  </si>
  <si>
    <t>Обеспечение деятельности департамента муниципального имущества администрации города Нефтеюганска</t>
  </si>
  <si>
    <t>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</si>
  <si>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Исполнение органом местного самоуправления отдельных государственных полномочий по осуществлению деятельности по опеке и попечительству</t>
  </si>
  <si>
    <t>Поддержка социально ориентированных некоммерческих организаций, осуществляющих деятельность в городе Нефтеюганске</t>
  </si>
  <si>
    <t>Обеспечение организации и проведения государственной итоговой аттестации</t>
  </si>
  <si>
    <t>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</si>
  <si>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Организация отдыха и оздоровления детей</t>
  </si>
  <si>
    <t>Техническое обследование, реконструкция, капитальный ремонт, строительство объектов культуры. Обустройство мест массового отдыха населения</t>
  </si>
  <si>
    <t>Осуществление государственных полномочий по составлению (изменению) списков кандидатов в присяжные заседатели федеральных судов общей юрисдикции в Российской Федерации</t>
  </si>
  <si>
    <t>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</si>
  <si>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Улучшение условий дорожного движения и устранение опасных участков на улично-дорожной сети</t>
  </si>
  <si>
    <t>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t>
  </si>
  <si>
    <t>Повышение уровня благосостояния граждан, нуждающихся в особой заботе государства</t>
  </si>
  <si>
    <t>Количество семей, расселённых из строений, приспособленных для проживания</t>
  </si>
  <si>
    <t>Доля потребительских споров, разрешенных в досудебном и внесудебном порядке, в общем количестве споров с участием потребителей</t>
  </si>
  <si>
    <t>Объём эфирного времени в электронных средствах массовой информации города Нефтеюганска</t>
  </si>
  <si>
    <t>Количество информационных материалов в печатных средствах массовой информации города Нефтеюганска</t>
  </si>
  <si>
    <t>Процент выполнения контрольных мероприятий к общему количеству запланированных мероприятий</t>
  </si>
  <si>
    <t>Доля среднесписочной численности занятых на малых и средних предприятиях в общей численности работающих</t>
  </si>
  <si>
    <t>Доля предприятий торговой площадью более 50 кв.м</t>
  </si>
  <si>
    <t>Молочная продуктивность коров</t>
  </si>
  <si>
    <t>Производство мяса в живом весе</t>
  </si>
  <si>
    <t>Производство молока</t>
  </si>
  <si>
    <t>Поголовье сельскохозяйственных животных по основной отрасли животноводства</t>
  </si>
  <si>
    <t>Количество разработанных методических рекомендаций (памяток, пособий) по вопросам труда и охраны труда для руководителей и представительных органов работников</t>
  </si>
  <si>
    <t>Доля организаций, заключивших и представивших на уведомительную регистрацию коллективные договоры</t>
  </si>
  <si>
    <t>Количество руководителей и специалистов организаций, ежегодно проходящих обучение и проверку знаний требований охраны труда в обучающих организациях, имеющих лицензию на проведение обучения</t>
  </si>
  <si>
    <t>Количество организаций, реализующих утвержденные ежегодные планы мероприятий по улучшению условий и охраны труда, от общего количества отчитавшихся организаций</t>
  </si>
  <si>
    <t>Удельный вес организаций, охваченных методической помощью по вопросам труда и охраны труда, по данным государственной статистики</t>
  </si>
  <si>
    <t>Доля записей актов гражданского состояния, внесенных в электронную базу данных, от общего объема архивного фонда отдела ЗАГС</t>
  </si>
  <si>
    <t>Среднее время ожидания в очереди при обращении заявителя в орган местного самоуправления для получения муниципальных услуг</t>
  </si>
  <si>
    <t>Обслуживание муниципального долга</t>
  </si>
  <si>
    <t>Устройство купели на Крещение</t>
  </si>
  <si>
    <t>Количество изготовленных и установленных памятных и мемориальных знаков на фасадах многоквартирных домов</t>
  </si>
  <si>
    <t>Доля молодежи (в возрасте от 14 до 30 лет), вовлеченной в реализацию проектов по профилактике наркомании, в общей численности молодежи</t>
  </si>
  <si>
    <t>Количество реализованных проектов инициативного бюджетирования</t>
  </si>
  <si>
    <t>Доля обучающихся, занимающихся в одну смену, в общей численности обучающихся в общеобразовательных организациях</t>
  </si>
  <si>
    <t>Доля детей в возрасте 1-6 лет, стоящих на учете для определения в муниципальные дошкольные образовательные учреждения, в общей численности детей в возрасте 1-6 лет</t>
  </si>
  <si>
    <t>Доля муниципальных общеобразовательных учреждений, соответствующих современным требованиям обучения, в общем количестве муниципальных образовательных учреждений</t>
  </si>
  <si>
    <t>Удовлетворенность населения деятельностью органов местного самоуправления 
(% от числа опрошенных) в сфере образования и молодежной политики</t>
  </si>
  <si>
    <t>Количество форм непосредственного осуществления местного самоуправления и участия населения в осуществлении местного самоуправления  в городе Нефтеюганске и случаев их применения</t>
  </si>
  <si>
    <t>Удовлетворенность населения деятельностью органов местного самоуправления (процентов от числа опрошенных)</t>
  </si>
  <si>
    <t>14</t>
  </si>
  <si>
    <t>15</t>
  </si>
  <si>
    <t>18</t>
  </si>
  <si>
    <t>19</t>
  </si>
  <si>
    <t>22</t>
  </si>
  <si>
    <t>Исполнение рекомендаций контрольных мероприятий при дальнейшем исполнении бюджета</t>
  </si>
  <si>
    <t>Количество изъятых жилых/нежилых помещений и долей земельных участков, на которых они расположены для муниципальных нужд</t>
  </si>
  <si>
    <t xml:space="preserve">Обеспечение горения объектов уличного, дворового освещения и иллюминации в г.Нефтеюганске, не менее 95%  </t>
  </si>
  <si>
    <t>помывка</t>
  </si>
  <si>
    <t>Количество помывок граждан, воспользовавшихся мерами социальной поддержки по услугам городской бани</t>
  </si>
  <si>
    <t>Количество снесённых несанкционированных строений</t>
  </si>
  <si>
    <t>Количество семей, расселённых из не предназначенных для проживания строений, созданных в период промышленного освоения Сибири и Дальнего востока</t>
  </si>
  <si>
    <t>Общая площадь жилых помещений, приходящаяся в среднем на одного жителя, в том числе введенная в действие за один год</t>
  </si>
  <si>
    <t>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 иных объектов капитального строительства – в течение 5 лет</t>
  </si>
  <si>
    <t>Площадь земельных участков, предоставленных для строительства, в отношении которых с даты принятия решения о предоставлении земельного участка или подписания протокола о результатах торгов (конкурсов, аукционов) не было получено разрешение на ввод в эксплуатацию объектов жилищного строительства – в течение 3 лет</t>
  </si>
  <si>
    <t>Площадь земельных участков, предоставленных для строительства, в расчете на 10 тыс. человек населения – в том числе земельных участков, предоставленных для жилищного строительства, индивидуального строительства и комплексного освоения в целях жилищного строительства</t>
  </si>
  <si>
    <t>13</t>
  </si>
  <si>
    <t>16</t>
  </si>
  <si>
    <t>17</t>
  </si>
  <si>
    <t>Профилактика терроризма в городе Нефтеюганске</t>
  </si>
  <si>
    <t>Численность обучающихся и молодежи, вовлеченных в мероприятия, направленные на профилактику терроризма</t>
  </si>
  <si>
    <t>тыс.чел.</t>
  </si>
  <si>
    <t xml:space="preserve">Количество детей мигрантов, трудовых мигрантов, принявших участие в мероприятиях, направленных на профилактику терроризма </t>
  </si>
  <si>
    <t>Количество муниципальных служащих и работников муниципальных учреждений, прошедших курсы повышения квалификации по вопросам профилактики терроризма</t>
  </si>
  <si>
    <t>Количество материалов, направленных на профилактику терроризма</t>
  </si>
  <si>
    <t>Доля граждан, положительно оценивающих деятельность органов власти по обеспечению антитеррористической безопасности на территории муниципального образования до</t>
  </si>
  <si>
    <t>Количество преступлений террористической  направленности</t>
  </si>
  <si>
    <t>Доля обеспеченности средствами антитеррористической защищенности объектов, находящихся в ведении муниципального образования</t>
  </si>
  <si>
    <t>Число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</si>
  <si>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Удовлетворенность населения деятельностью органов местного самоуправления  в сфере культуры</t>
  </si>
  <si>
    <t>Региональный проект "Чистая страна"</t>
  </si>
  <si>
    <t>Предоставление субсидии застройщикам (инвесторам) на возмещение части затрат, понесенных застройщиком (инвестором) на выплату собственникам выкупной стоимости жилых помещений из расселяемого аварийного жилищного фонда, на возмещение стоимости (себестоимости) строительства (приобретения) квартир, передаваемых застройщиком (инвестором) в орган местного самоуправления во исполнение обязательств по заключенным договорам о развитии застроенной территории</t>
  </si>
  <si>
    <t>Переселение граждан из не предназначенных для проживания строений, созданных в период промышленного освоения Сибири и Дальнего Востока</t>
  </si>
  <si>
    <t>Региональный проект "Обеспечение устойчивого сокращения непригодного для проживания жилищного фонда"</t>
  </si>
  <si>
    <t>Участие в профилактических мероприятиях, акциях, проводимых субъектами профилактики</t>
  </si>
  <si>
    <t>Региональный проект "Современная школа"</t>
  </si>
  <si>
    <t>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</si>
  <si>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Усиление социальной направленности муниципальной политики в сфере физической культуры и спорта</t>
  </si>
  <si>
    <t>Региональный проект "Популяризация предпринимательства"</t>
  </si>
  <si>
    <t>Региональный проект "Расширение доступа субъектов малого и среднего предпринимательства к финансовой поддержке, в том числе к льготному финансированию"</t>
  </si>
  <si>
    <t>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</si>
  <si>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Организация курсов повышения квалификации по вопросам профилактики терроризма для муниципальных служащих и работников муниципальных учреждений</t>
  </si>
  <si>
    <t>Повышение уровня антитеррористической защищенности муниципальных объектов</t>
  </si>
  <si>
    <t>21</t>
  </si>
  <si>
    <t>98/1030</t>
  </si>
  <si>
    <t>Осветление лесов</t>
  </si>
  <si>
    <t>Устройство аншлага по лесозащите</t>
  </si>
  <si>
    <t>га</t>
  </si>
  <si>
    <t>Количество освобожденных земельных участков</t>
  </si>
  <si>
    <t>Численность воспитанников в возрасте 0 до 3 лет, посещающих образовательные организации, реализующих образовательные программы дошкольного образования</t>
  </si>
  <si>
    <t>Содержание объектов коммунального комплекса</t>
  </si>
  <si>
    <t>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</si>
  <si>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Предупреждение возникновения и распространения лесных пожаров</t>
  </si>
  <si>
    <t>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</si>
  <si>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Предоставление неотложных мер поддержки субъектам малого и среднего предпринимательства, осуществляющим деятельность в отраслях, пострадавших от распространения новой коронавирусной инфекции</t>
  </si>
  <si>
    <t>участок</t>
  </si>
  <si>
    <t>-</t>
  </si>
  <si>
    <t>0/1030</t>
  </si>
  <si>
    <t>-100/0</t>
  </si>
  <si>
    <t>Изготовление кормушки для птиц</t>
  </si>
  <si>
    <t>Изготовление гнездовья</t>
  </si>
  <si>
    <t>Лесопатологический мониторинг</t>
  </si>
  <si>
    <t>Лесопатологическое обследование</t>
  </si>
  <si>
    <t>Исполнение плана мероприятий направленного на эффективное использование земельными ресурсами в границах муниципального образования город Нефтеюганск</t>
  </si>
  <si>
    <t>Изготовление и монтаж информационных стендов</t>
  </si>
  <si>
    <t>Обеспечение отсутствия просроченной (один и более месяца) задолженности за потребленные топливно-энергетические ресурсы, мес.</t>
  </si>
  <si>
    <t>Устройство колумбария</t>
  </si>
  <si>
    <t>мес</t>
  </si>
  <si>
    <t>Количество жилых помещений аварийного жилищного фонда за которые застройщиком (инвестором) выплачена собственникам выкупная стоимость жилых помещений и жилых помещений, переданных застройщиком (инвестором) в орган местного самоуправления во исполнение обязательств по заключенным договорам о развитии застроенной территории</t>
  </si>
  <si>
    <t>9</t>
  </si>
  <si>
    <t>п.м.</t>
  </si>
  <si>
    <t>Протяженность вновь построенных инженерных сетей, переданных в орган местного самоуправления</t>
  </si>
  <si>
    <t>Проведение работ по оценке и формированию земельных участков в целях эффективного упраления земельными ресурсами</t>
  </si>
  <si>
    <t>Планирование бюджетных ассигнований на исполнение долговых обязательств</t>
  </si>
  <si>
    <t>нет</t>
  </si>
  <si>
    <t>Отчёт о ходе реализации муниципальных  программ города Нефтеюганска и использования финансовых средств за 9 месяцев 2020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</si>
</sst>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0.000"/>
    <numFmt numFmtId="167" formatCode="#,##0.0000"/>
  </numFmts>
  <fonts count="15" x14ac:knownFonts="1">
    <font>
      <sz val="11"/>
      <color theme="1"/>
      <name val="Calibri"/>
      <family val="2"/>
      <charset val="204"/>
      <scheme val="minor"/>
    </font>
    <font>
      <b/>
      <sz val="11"/>
      <color theme="1"/>
      <name val="Calibri"/>
      <family val="2"/>
      <charset val="204"/>
      <scheme val="minor"/>
    </font>
    <font>
      <sz val="14"/>
      <color rgb="FF000000"/>
      <name val="Times New Roman"/>
      <family val="1"/>
      <charset val="204"/>
    </font>
    <font>
      <b/>
      <sz val="12"/>
      <color rgb="FF000000"/>
      <name val="Times New Roman"/>
      <family val="1"/>
      <charset val="204"/>
    </font>
    <font>
      <b/>
      <sz val="12"/>
      <color theme="1"/>
      <name val="Times New Roman"/>
      <family val="1"/>
      <charset val="204"/>
    </font>
    <font>
      <b/>
      <sz val="11"/>
      <color theme="1"/>
      <name val="Times New Roman"/>
      <family val="1"/>
      <charset val="204"/>
    </font>
    <font>
      <sz val="12"/>
      <color theme="1"/>
      <name val="Times New Roman"/>
      <family val="1"/>
      <charset val="204"/>
    </font>
    <font>
      <sz val="12"/>
      <name val="Times New Roman"/>
      <family val="1"/>
      <charset val="204"/>
    </font>
    <font>
      <b/>
      <sz val="11"/>
      <color rgb="FF000000"/>
      <name val="Times New Roman"/>
      <family val="1"/>
      <charset val="204"/>
    </font>
    <font>
      <b/>
      <sz val="12"/>
      <color theme="1"/>
      <name val="Calibri"/>
      <family val="2"/>
      <charset val="204"/>
      <scheme val="minor"/>
    </font>
    <font>
      <b/>
      <sz val="12"/>
      <name val="Times New Roman"/>
      <family val="1"/>
      <charset val="204"/>
    </font>
    <font>
      <sz val="11"/>
      <name val="Calibri"/>
      <family val="2"/>
      <charset val="204"/>
      <scheme val="minor"/>
    </font>
    <font>
      <b/>
      <sz val="11"/>
      <name val="Calibri"/>
      <family val="2"/>
      <charset val="204"/>
      <scheme val="minor"/>
    </font>
    <font>
      <sz val="11"/>
      <color theme="1"/>
      <name val="Times New Roman"/>
      <family val="1"/>
      <charset val="204"/>
    </font>
    <font>
      <sz val="11"/>
      <name val="Times New Roman"/>
      <family val="1"/>
      <charset val="204"/>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116">
    <xf numFmtId="0" fontId="0" fillId="0" borderId="0" xfId="0"/>
    <xf numFmtId="0" fontId="11" fillId="0" borderId="0" xfId="0" applyFont="1" applyFill="1"/>
    <xf numFmtId="0" fontId="10" fillId="0" borderId="7" xfId="0" applyFont="1" applyFill="1" applyBorder="1" applyAlignment="1">
      <alignment horizontal="center" vertical="top" wrapText="1"/>
    </xf>
    <xf numFmtId="0" fontId="10" fillId="0" borderId="6" xfId="0" applyFont="1" applyFill="1" applyBorder="1" applyAlignment="1">
      <alignment horizontal="center" vertical="top"/>
    </xf>
    <xf numFmtId="4" fontId="7" fillId="0" borderId="7" xfId="0" applyNumberFormat="1" applyFont="1" applyFill="1" applyBorder="1" applyAlignment="1">
      <alignment horizontal="center" vertical="center"/>
    </xf>
    <xf numFmtId="4" fontId="10" fillId="0" borderId="7" xfId="0" applyNumberFormat="1" applyFont="1" applyFill="1" applyBorder="1" applyAlignment="1">
      <alignment horizontal="center" vertical="center"/>
    </xf>
    <xf numFmtId="0" fontId="10" fillId="0" borderId="0" xfId="0" applyFont="1" applyFill="1" applyBorder="1"/>
    <xf numFmtId="0" fontId="10" fillId="0" borderId="0" xfId="0" applyFont="1" applyFill="1" applyBorder="1" applyAlignment="1">
      <alignment horizontal="left" vertical="top" wrapText="1"/>
    </xf>
    <xf numFmtId="4" fontId="10" fillId="0" borderId="0" xfId="0" applyNumberFormat="1" applyFont="1" applyFill="1" applyBorder="1" applyAlignment="1">
      <alignment horizontal="center"/>
    </xf>
    <xf numFmtId="2" fontId="10" fillId="0" borderId="0" xfId="0" applyNumberFormat="1" applyFont="1" applyFill="1" applyBorder="1" applyAlignment="1">
      <alignment horizontal="center"/>
    </xf>
    <xf numFmtId="0" fontId="12" fillId="0" borderId="0" xfId="0" applyFont="1" applyFill="1"/>
    <xf numFmtId="0" fontId="10" fillId="0" borderId="6" xfId="0" applyFont="1" applyFill="1" applyBorder="1" applyAlignment="1">
      <alignment horizontal="center" vertical="center"/>
    </xf>
    <xf numFmtId="0" fontId="7" fillId="0" borderId="6" xfId="0" applyFont="1" applyFill="1" applyBorder="1" applyAlignment="1">
      <alignment horizontal="center" vertical="center"/>
    </xf>
    <xf numFmtId="0" fontId="10" fillId="0" borderId="9" xfId="0" applyFont="1" applyFill="1" applyBorder="1" applyAlignment="1">
      <alignment vertical="center"/>
    </xf>
    <xf numFmtId="0" fontId="10" fillId="0" borderId="10" xfId="0" applyFont="1" applyFill="1" applyBorder="1" applyAlignment="1">
      <alignment horizontal="left" vertical="center" wrapText="1"/>
    </xf>
    <xf numFmtId="4" fontId="10" fillId="0" borderId="1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4" fontId="7" fillId="0" borderId="7" xfId="0" applyNumberFormat="1"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0" fontId="10" fillId="0" borderId="15" xfId="0" applyFont="1" applyFill="1" applyBorder="1" applyAlignment="1">
      <alignment horizontal="center" vertical="center"/>
    </xf>
    <xf numFmtId="0" fontId="7" fillId="0" borderId="15" xfId="0" applyFont="1" applyFill="1" applyBorder="1" applyAlignment="1">
      <alignment horizontal="center" vertical="center"/>
    </xf>
    <xf numFmtId="0" fontId="10" fillId="0" borderId="13" xfId="0" applyFont="1" applyFill="1" applyBorder="1" applyAlignment="1">
      <alignment horizontal="left" vertical="center" wrapText="1"/>
    </xf>
    <xf numFmtId="0" fontId="6" fillId="0" borderId="1" xfId="0" applyFont="1" applyFill="1" applyBorder="1" applyAlignment="1">
      <alignment horizontal="center" vertical="center"/>
    </xf>
    <xf numFmtId="166" fontId="7" fillId="0" borderId="7" xfId="0" applyNumberFormat="1" applyFont="1" applyFill="1" applyBorder="1" applyAlignment="1">
      <alignment horizontal="center" vertical="center"/>
    </xf>
    <xf numFmtId="166" fontId="10" fillId="0" borderId="7" xfId="0" applyNumberFormat="1" applyFont="1" applyFill="1" applyBorder="1" applyAlignment="1">
      <alignment horizontal="center" vertical="center"/>
    </xf>
    <xf numFmtId="0" fontId="0" fillId="0" borderId="0" xfId="0" applyFill="1"/>
    <xf numFmtId="0" fontId="2" fillId="0" borderId="0" xfId="0" applyFont="1" applyFill="1" applyAlignment="1">
      <alignment horizont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164" fontId="0" fillId="0" borderId="0" xfId="0" applyNumberFormat="1" applyFill="1"/>
    <xf numFmtId="0" fontId="6" fillId="0" borderId="1" xfId="0" applyFont="1" applyFill="1" applyBorder="1" applyAlignment="1">
      <alignment horizontal="left" vertical="center" wrapText="1"/>
    </xf>
    <xf numFmtId="4" fontId="6" fillId="0" borderId="1"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6"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 fontId="6" fillId="0" borderId="1"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10" fillId="0" borderId="1" xfId="0" applyFont="1" applyFill="1" applyBorder="1" applyAlignment="1">
      <alignment horizontal="left" vertical="center" wrapText="1"/>
    </xf>
    <xf numFmtId="166" fontId="7" fillId="0" borderId="1" xfId="0" applyNumberFormat="1" applyFont="1" applyFill="1" applyBorder="1" applyAlignment="1">
      <alignment horizontal="center" vertical="center"/>
    </xf>
    <xf numFmtId="166" fontId="10" fillId="0" borderId="1" xfId="0" applyNumberFormat="1" applyFont="1" applyFill="1" applyBorder="1" applyAlignment="1">
      <alignment horizontal="center" vertical="center"/>
    </xf>
    <xf numFmtId="166" fontId="7" fillId="0" borderId="1" xfId="0" applyNumberFormat="1" applyFont="1" applyFill="1" applyBorder="1" applyAlignment="1">
      <alignment horizontal="center" vertical="center" wrapText="1"/>
    </xf>
    <xf numFmtId="166" fontId="10" fillId="0" borderId="1" xfId="0" applyNumberFormat="1" applyFont="1" applyFill="1" applyBorder="1" applyAlignment="1">
      <alignment horizontal="center" vertical="center" wrapText="1"/>
    </xf>
    <xf numFmtId="166" fontId="7" fillId="0" borderId="13" xfId="0" applyNumberFormat="1" applyFont="1" applyFill="1" applyBorder="1" applyAlignment="1">
      <alignment horizontal="center" vertical="center"/>
    </xf>
    <xf numFmtId="166" fontId="10" fillId="0" borderId="13" xfId="0" applyNumberFormat="1" applyFont="1" applyFill="1" applyBorder="1" applyAlignment="1">
      <alignment horizontal="center" vertical="center"/>
    </xf>
    <xf numFmtId="166" fontId="10" fillId="0" borderId="10"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6" fillId="0" borderId="1" xfId="0" applyNumberFormat="1" applyFont="1" applyFill="1" applyBorder="1" applyAlignment="1">
      <alignment horizontal="center" vertical="center"/>
    </xf>
    <xf numFmtId="0" fontId="6" fillId="0" borderId="1" xfId="0" applyFont="1" applyFill="1" applyBorder="1" applyAlignment="1">
      <alignment vertical="top" wrapText="1"/>
    </xf>
    <xf numFmtId="4" fontId="6" fillId="0"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13" xfId="0" applyFont="1" applyFill="1" applyBorder="1" applyAlignment="1">
      <alignment horizontal="left" vertical="top" wrapText="1"/>
    </xf>
    <xf numFmtId="167" fontId="6" fillId="0" borderId="1" xfId="0" applyNumberFormat="1" applyFont="1" applyFill="1" applyBorder="1" applyAlignment="1">
      <alignment horizontal="center" vertical="center"/>
    </xf>
    <xf numFmtId="0" fontId="6" fillId="0" borderId="1" xfId="0" applyFont="1" applyFill="1" applyBorder="1" applyAlignment="1">
      <alignment wrapText="1"/>
    </xf>
    <xf numFmtId="4" fontId="10" fillId="0" borderId="21" xfId="0" applyNumberFormat="1" applyFont="1" applyFill="1" applyBorder="1" applyAlignment="1">
      <alignment horizontal="center" vertical="center"/>
    </xf>
    <xf numFmtId="4" fontId="7" fillId="0" borderId="21" xfId="0" applyNumberFormat="1" applyFont="1" applyFill="1" applyBorder="1" applyAlignment="1">
      <alignment horizontal="center" vertical="center"/>
    </xf>
    <xf numFmtId="0" fontId="10" fillId="0" borderId="13" xfId="0" applyFont="1" applyFill="1" applyBorder="1" applyAlignment="1">
      <alignment horizontal="left" vertical="top" wrapText="1"/>
    </xf>
    <xf numFmtId="3" fontId="7" fillId="0" borderId="1" xfId="0" applyNumberFormat="1" applyFont="1" applyFill="1" applyBorder="1" applyAlignment="1">
      <alignment horizontal="center" vertical="center"/>
    </xf>
    <xf numFmtId="0" fontId="1" fillId="0" borderId="0" xfId="0" applyFont="1" applyFill="1"/>
    <xf numFmtId="165" fontId="7" fillId="0" borderId="1" xfId="0"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0" fontId="5"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10" fillId="0" borderId="1" xfId="0" applyFont="1" applyFill="1" applyBorder="1" applyAlignment="1">
      <alignment horizontal="center" vertical="top"/>
    </xf>
    <xf numFmtId="0" fontId="10" fillId="0" borderId="7" xfId="0" applyFont="1" applyFill="1" applyBorder="1" applyAlignment="1">
      <alignment horizontal="center" vertical="top"/>
    </xf>
    <xf numFmtId="0" fontId="10" fillId="0" borderId="1" xfId="0" applyFont="1" applyFill="1" applyBorder="1" applyAlignment="1">
      <alignment horizontal="center" vertical="top" wrapText="1"/>
    </xf>
    <xf numFmtId="164" fontId="7"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xf>
    <xf numFmtId="0" fontId="5"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3" fillId="0" borderId="0" xfId="0" applyFont="1" applyFill="1" applyAlignment="1">
      <alignment horizontal="center" vertical="center" wrapText="1"/>
    </xf>
    <xf numFmtId="0" fontId="9" fillId="0" borderId="0" xfId="0" applyFont="1" applyFill="1" applyAlignment="1">
      <alignment horizontal="center" vertical="center" wrapText="1"/>
    </xf>
    <xf numFmtId="0" fontId="1" fillId="0" borderId="1"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3" fillId="0" borderId="0" xfId="0" applyFont="1" applyFill="1" applyBorder="1" applyAlignment="1">
      <alignment horizontal="center"/>
    </xf>
    <xf numFmtId="0" fontId="0" fillId="0" borderId="0" xfId="0" applyFont="1" applyFill="1" applyBorder="1" applyAlignment="1">
      <alignment horizontal="center"/>
    </xf>
    <xf numFmtId="0" fontId="10" fillId="0" borderId="1" xfId="0" applyFont="1" applyFill="1" applyBorder="1" applyAlignment="1">
      <alignment horizontal="center" vertical="top"/>
    </xf>
    <xf numFmtId="0" fontId="10" fillId="0" borderId="7" xfId="0" applyFont="1" applyFill="1" applyBorder="1" applyAlignment="1">
      <alignment horizontal="center" vertical="top"/>
    </xf>
    <xf numFmtId="0" fontId="14" fillId="0" borderId="0" xfId="0" applyFont="1" applyFill="1" applyAlignment="1">
      <alignment horizontal="right"/>
    </xf>
    <xf numFmtId="0" fontId="10" fillId="0" borderId="0" xfId="0" applyFont="1" applyFill="1" applyAlignment="1">
      <alignment horizontal="center" vertical="center" wrapText="1"/>
    </xf>
    <xf numFmtId="0" fontId="10" fillId="0" borderId="14"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2" xfId="0" applyFont="1" applyFill="1" applyBorder="1" applyAlignment="1">
      <alignment horizontal="center" vertical="center"/>
    </xf>
    <xf numFmtId="0" fontId="10" fillId="0" borderId="17" xfId="0" applyFont="1" applyFill="1" applyBorder="1" applyAlignment="1">
      <alignment horizontal="center" vertical="center" wrapText="1"/>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10"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top"/>
    </xf>
    <xf numFmtId="0" fontId="10" fillId="0" borderId="4" xfId="0" applyFont="1" applyFill="1" applyBorder="1" applyAlignment="1">
      <alignment horizontal="center" vertical="top"/>
    </xf>
    <xf numFmtId="0" fontId="10" fillId="0" borderId="5" xfId="0" applyFont="1" applyFill="1" applyBorder="1" applyAlignment="1">
      <alignment horizontal="center" vertical="top"/>
    </xf>
    <xf numFmtId="0" fontId="4" fillId="0" borderId="1" xfId="0" applyFont="1" applyFill="1" applyBorder="1" applyAlignment="1">
      <alignment horizontal="left" vertical="center" wrapText="1"/>
    </xf>
    <xf numFmtId="0" fontId="1" fillId="0" borderId="1" xfId="0" applyFont="1" applyFill="1" applyBorder="1" applyAlignment="1">
      <alignment vertical="center"/>
    </xf>
    <xf numFmtId="0" fontId="4" fillId="0" borderId="13" xfId="0" applyFont="1" applyFill="1" applyBorder="1" applyAlignment="1">
      <alignment horizontal="left"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20" xfId="0" applyFont="1" applyFill="1" applyBorder="1" applyAlignment="1">
      <alignment horizontal="left" vertical="center"/>
    </xf>
    <xf numFmtId="0" fontId="4" fillId="0" borderId="18" xfId="0" applyFont="1" applyFill="1" applyBorder="1" applyAlignment="1">
      <alignment horizontal="center" vertical="center"/>
    </xf>
    <xf numFmtId="0" fontId="10" fillId="0" borderId="1" xfId="0" applyFont="1" applyFill="1" applyBorder="1" applyAlignment="1">
      <alignment horizontal="left" vertical="center" wrapText="1"/>
    </xf>
    <xf numFmtId="0" fontId="10" fillId="0" borderId="1" xfId="0" applyFont="1" applyFill="1" applyBorder="1" applyAlignment="1">
      <alignment horizontal="left" vertical="center"/>
    </xf>
    <xf numFmtId="0" fontId="10" fillId="0" borderId="7" xfId="0" applyFont="1" applyFill="1" applyBorder="1" applyAlignment="1">
      <alignment horizontal="left" vertical="center"/>
    </xf>
    <xf numFmtId="0" fontId="10" fillId="0" borderId="7"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7" xfId="0" applyFont="1" applyFill="1" applyBorder="1" applyAlignment="1">
      <alignment horizontal="left" vertical="center"/>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8" xfId="0"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2"/>
  <sheetViews>
    <sheetView zoomScale="90" zoomScaleNormal="90" zoomScaleSheetLayoutView="80" workbookViewId="0">
      <pane ySplit="5" topLeftCell="A6" activePane="bottomLeft" state="frozen"/>
      <selection pane="bottomLeft" activeCell="J9" sqref="J9"/>
    </sheetView>
  </sheetViews>
  <sheetFormatPr defaultRowHeight="15" x14ac:dyDescent="0.25"/>
  <cols>
    <col min="1" max="1" width="6.140625" style="25" customWidth="1"/>
    <col min="2" max="2" width="94.140625" style="25" customWidth="1"/>
    <col min="3" max="3" width="14.5703125" style="25" customWidth="1"/>
    <col min="4" max="4" width="15" style="25" customWidth="1"/>
    <col min="5" max="5" width="15.28515625" style="25" customWidth="1"/>
    <col min="6" max="6" width="15.5703125" style="25" customWidth="1"/>
    <col min="7" max="7" width="14.85546875" style="25" customWidth="1"/>
    <col min="8" max="16384" width="9.140625" style="25"/>
  </cols>
  <sheetData>
    <row r="1" spans="1:7" ht="32.25" customHeight="1" x14ac:dyDescent="0.25">
      <c r="A1" s="75" t="s">
        <v>357</v>
      </c>
      <c r="B1" s="76"/>
      <c r="C1" s="76"/>
      <c r="D1" s="76"/>
      <c r="E1" s="76"/>
      <c r="F1" s="76"/>
      <c r="G1" s="76"/>
    </row>
    <row r="2" spans="1:7" ht="18" customHeight="1" x14ac:dyDescent="0.3">
      <c r="C2" s="26"/>
      <c r="E2" s="81" t="s">
        <v>21</v>
      </c>
      <c r="F2" s="82"/>
      <c r="G2" s="82"/>
    </row>
    <row r="3" spans="1:7" ht="30" customHeight="1" x14ac:dyDescent="0.25">
      <c r="A3" s="80" t="s">
        <v>0</v>
      </c>
      <c r="B3" s="78" t="s">
        <v>62</v>
      </c>
      <c r="C3" s="74" t="s">
        <v>6</v>
      </c>
      <c r="D3" s="73" t="s">
        <v>45</v>
      </c>
      <c r="E3" s="73"/>
      <c r="F3" s="74" t="s">
        <v>3</v>
      </c>
      <c r="G3" s="73"/>
    </row>
    <row r="4" spans="1:7" ht="32.25" customHeight="1" x14ac:dyDescent="0.25">
      <c r="A4" s="79"/>
      <c r="B4" s="79"/>
      <c r="C4" s="77"/>
      <c r="D4" s="67" t="s">
        <v>1</v>
      </c>
      <c r="E4" s="66" t="s">
        <v>2</v>
      </c>
      <c r="F4" s="66" t="s">
        <v>4</v>
      </c>
      <c r="G4" s="66" t="s">
        <v>5</v>
      </c>
    </row>
    <row r="5" spans="1:7" ht="16.5" customHeight="1" x14ac:dyDescent="0.25">
      <c r="A5" s="27">
        <v>1</v>
      </c>
      <c r="B5" s="27">
        <v>2</v>
      </c>
      <c r="C5" s="28">
        <v>3</v>
      </c>
      <c r="D5" s="27">
        <v>4</v>
      </c>
      <c r="E5" s="27">
        <v>5</v>
      </c>
      <c r="F5" s="27">
        <v>6</v>
      </c>
      <c r="G5" s="27">
        <v>7</v>
      </c>
    </row>
    <row r="6" spans="1:7" ht="23.25" customHeight="1" x14ac:dyDescent="0.25">
      <c r="A6" s="27">
        <v>1</v>
      </c>
      <c r="B6" s="100" t="s">
        <v>79</v>
      </c>
      <c r="C6" s="99"/>
      <c r="D6" s="99"/>
      <c r="E6" s="99"/>
      <c r="F6" s="99"/>
      <c r="G6" s="99"/>
    </row>
    <row r="7" spans="1:7" ht="33.75" customHeight="1" x14ac:dyDescent="0.25">
      <c r="A7" s="22">
        <v>1</v>
      </c>
      <c r="B7" s="51" t="s">
        <v>91</v>
      </c>
      <c r="C7" s="22" t="s">
        <v>13</v>
      </c>
      <c r="D7" s="33">
        <v>2.2000000000000002</v>
      </c>
      <c r="E7" s="33">
        <v>0</v>
      </c>
      <c r="F7" s="33">
        <f>E7-D7</f>
        <v>-2.2000000000000002</v>
      </c>
      <c r="G7" s="33">
        <f>E7/D7*100-100</f>
        <v>-100</v>
      </c>
    </row>
    <row r="8" spans="1:7" ht="35.25" customHeight="1" x14ac:dyDescent="0.25">
      <c r="A8" s="22">
        <v>2</v>
      </c>
      <c r="B8" s="51" t="s">
        <v>90</v>
      </c>
      <c r="C8" s="22" t="s">
        <v>27</v>
      </c>
      <c r="D8" s="32">
        <v>1</v>
      </c>
      <c r="E8" s="32">
        <v>0</v>
      </c>
      <c r="F8" s="32">
        <f t="shared" ref="F8:F38" si="0">E8-D8</f>
        <v>-1</v>
      </c>
      <c r="G8" s="33">
        <v>0</v>
      </c>
    </row>
    <row r="9" spans="1:7" ht="18" customHeight="1" x14ac:dyDescent="0.25">
      <c r="A9" s="22">
        <v>3</v>
      </c>
      <c r="B9" s="51" t="s">
        <v>15</v>
      </c>
      <c r="C9" s="22" t="s">
        <v>27</v>
      </c>
      <c r="D9" s="32">
        <v>20</v>
      </c>
      <c r="E9" s="32">
        <v>41</v>
      </c>
      <c r="F9" s="32">
        <f>E9-D9</f>
        <v>21</v>
      </c>
      <c r="G9" s="33">
        <f>E9/D9*100-100</f>
        <v>104.99999999999997</v>
      </c>
    </row>
    <row r="10" spans="1:7" ht="19.5" customHeight="1" x14ac:dyDescent="0.25">
      <c r="A10" s="22">
        <v>4</v>
      </c>
      <c r="B10" s="51" t="s">
        <v>24</v>
      </c>
      <c r="C10" s="22" t="s">
        <v>27</v>
      </c>
      <c r="D10" s="32">
        <v>5</v>
      </c>
      <c r="E10" s="32">
        <v>0</v>
      </c>
      <c r="F10" s="32">
        <f t="shared" si="0"/>
        <v>-5</v>
      </c>
      <c r="G10" s="33">
        <f t="shared" ref="G10:G38" si="1">E10/D10*100-100</f>
        <v>-100</v>
      </c>
    </row>
    <row r="11" spans="1:7" ht="32.25" customHeight="1" x14ac:dyDescent="0.25">
      <c r="A11" s="22">
        <v>5</v>
      </c>
      <c r="B11" s="51" t="s">
        <v>23</v>
      </c>
      <c r="C11" s="22" t="s">
        <v>80</v>
      </c>
      <c r="D11" s="32">
        <v>35801</v>
      </c>
      <c r="E11" s="32">
        <v>35801</v>
      </c>
      <c r="F11" s="32">
        <f t="shared" si="0"/>
        <v>0</v>
      </c>
      <c r="G11" s="33">
        <f t="shared" si="1"/>
        <v>0</v>
      </c>
    </row>
    <row r="12" spans="1:7" ht="18" customHeight="1" x14ac:dyDescent="0.25">
      <c r="A12" s="22">
        <v>6</v>
      </c>
      <c r="B12" s="51" t="s">
        <v>22</v>
      </c>
      <c r="C12" s="22" t="s">
        <v>81</v>
      </c>
      <c r="D12" s="32">
        <v>2462</v>
      </c>
      <c r="E12" s="32">
        <v>2462</v>
      </c>
      <c r="F12" s="32">
        <f t="shared" si="0"/>
        <v>0</v>
      </c>
      <c r="G12" s="33">
        <f t="shared" si="1"/>
        <v>0</v>
      </c>
    </row>
    <row r="13" spans="1:7" ht="21" customHeight="1" x14ac:dyDescent="0.25">
      <c r="A13" s="22">
        <v>7</v>
      </c>
      <c r="B13" s="51" t="s">
        <v>89</v>
      </c>
      <c r="C13" s="22" t="s">
        <v>27</v>
      </c>
      <c r="D13" s="32">
        <v>20</v>
      </c>
      <c r="E13" s="32">
        <v>36</v>
      </c>
      <c r="F13" s="32">
        <f t="shared" si="0"/>
        <v>16</v>
      </c>
      <c r="G13" s="33">
        <f t="shared" si="1"/>
        <v>80</v>
      </c>
    </row>
    <row r="14" spans="1:7" ht="20.25" customHeight="1" x14ac:dyDescent="0.25">
      <c r="A14" s="22">
        <v>8</v>
      </c>
      <c r="B14" s="51" t="s">
        <v>88</v>
      </c>
      <c r="C14" s="22" t="s">
        <v>27</v>
      </c>
      <c r="D14" s="32">
        <v>4</v>
      </c>
      <c r="E14" s="32">
        <v>6</v>
      </c>
      <c r="F14" s="32">
        <f t="shared" si="0"/>
        <v>2</v>
      </c>
      <c r="G14" s="33">
        <f t="shared" si="1"/>
        <v>50</v>
      </c>
    </row>
    <row r="15" spans="1:7" ht="18.75" customHeight="1" x14ac:dyDescent="0.25">
      <c r="A15" s="22">
        <v>9</v>
      </c>
      <c r="B15" s="51" t="s">
        <v>30</v>
      </c>
      <c r="C15" s="50" t="s">
        <v>81</v>
      </c>
      <c r="D15" s="32">
        <v>862</v>
      </c>
      <c r="E15" s="32">
        <v>862</v>
      </c>
      <c r="F15" s="32">
        <f t="shared" si="0"/>
        <v>0</v>
      </c>
      <c r="G15" s="33">
        <f t="shared" si="1"/>
        <v>0</v>
      </c>
    </row>
    <row r="16" spans="1:7" ht="17.25" customHeight="1" x14ac:dyDescent="0.25">
      <c r="A16" s="22">
        <v>10</v>
      </c>
      <c r="B16" s="51" t="s">
        <v>87</v>
      </c>
      <c r="C16" s="50" t="s">
        <v>81</v>
      </c>
      <c r="D16" s="34">
        <v>3.0000000000000001E-3</v>
      </c>
      <c r="E16" s="34">
        <v>3.0000000000000001E-3</v>
      </c>
      <c r="F16" s="33">
        <f t="shared" si="0"/>
        <v>0</v>
      </c>
      <c r="G16" s="33">
        <f t="shared" si="1"/>
        <v>0</v>
      </c>
    </row>
    <row r="17" spans="1:7" ht="15.75" x14ac:dyDescent="0.25">
      <c r="A17" s="22">
        <v>11</v>
      </c>
      <c r="B17" s="51" t="s">
        <v>70</v>
      </c>
      <c r="C17" s="50" t="s">
        <v>81</v>
      </c>
      <c r="D17" s="34">
        <v>1.425</v>
      </c>
      <c r="E17" s="34">
        <v>1.425</v>
      </c>
      <c r="F17" s="33">
        <f t="shared" si="0"/>
        <v>0</v>
      </c>
      <c r="G17" s="33">
        <f t="shared" si="1"/>
        <v>0</v>
      </c>
    </row>
    <row r="18" spans="1:7" ht="18.75" customHeight="1" x14ac:dyDescent="0.25">
      <c r="A18" s="22">
        <v>12</v>
      </c>
      <c r="B18" s="51" t="s">
        <v>86</v>
      </c>
      <c r="C18" s="22" t="s">
        <v>27</v>
      </c>
      <c r="D18" s="32">
        <v>3</v>
      </c>
      <c r="E18" s="32">
        <v>0</v>
      </c>
      <c r="F18" s="32">
        <f t="shared" si="0"/>
        <v>-3</v>
      </c>
      <c r="G18" s="33">
        <f t="shared" si="1"/>
        <v>-100</v>
      </c>
    </row>
    <row r="19" spans="1:7" ht="18" customHeight="1" x14ac:dyDescent="0.25">
      <c r="A19" s="22">
        <v>13</v>
      </c>
      <c r="B19" s="51" t="s">
        <v>85</v>
      </c>
      <c r="C19" s="22" t="s">
        <v>27</v>
      </c>
      <c r="D19" s="32">
        <v>5</v>
      </c>
      <c r="E19" s="32">
        <v>0</v>
      </c>
      <c r="F19" s="32">
        <f t="shared" si="0"/>
        <v>-5</v>
      </c>
      <c r="G19" s="33">
        <f t="shared" si="1"/>
        <v>-100</v>
      </c>
    </row>
    <row r="20" spans="1:7" ht="17.25" customHeight="1" x14ac:dyDescent="0.25">
      <c r="A20" s="22">
        <v>14</v>
      </c>
      <c r="B20" s="51" t="s">
        <v>32</v>
      </c>
      <c r="C20" s="50" t="s">
        <v>27</v>
      </c>
      <c r="D20" s="32">
        <v>248</v>
      </c>
      <c r="E20" s="32">
        <v>177</v>
      </c>
      <c r="F20" s="32">
        <f t="shared" si="0"/>
        <v>-71</v>
      </c>
      <c r="G20" s="33">
        <f t="shared" si="1"/>
        <v>-28.629032258064512</v>
      </c>
    </row>
    <row r="21" spans="1:7" ht="15.75" x14ac:dyDescent="0.25">
      <c r="A21" s="22">
        <v>15</v>
      </c>
      <c r="B21" s="51" t="s">
        <v>16</v>
      </c>
      <c r="C21" s="50" t="s">
        <v>78</v>
      </c>
      <c r="D21" s="32">
        <v>6806</v>
      </c>
      <c r="E21" s="32">
        <v>1723</v>
      </c>
      <c r="F21" s="32">
        <f>E21-D21</f>
        <v>-5083</v>
      </c>
      <c r="G21" s="33">
        <f t="shared" si="1"/>
        <v>-74.684102262709374</v>
      </c>
    </row>
    <row r="22" spans="1:7" ht="15.75" x14ac:dyDescent="0.25">
      <c r="A22" s="22">
        <v>16</v>
      </c>
      <c r="B22" s="51" t="s">
        <v>84</v>
      </c>
      <c r="C22" s="50" t="s">
        <v>81</v>
      </c>
      <c r="D22" s="32">
        <v>4574</v>
      </c>
      <c r="E22" s="32">
        <v>4436</v>
      </c>
      <c r="F22" s="32">
        <f t="shared" si="0"/>
        <v>-138</v>
      </c>
      <c r="G22" s="33">
        <f t="shared" si="1"/>
        <v>-3.0170529077393979</v>
      </c>
    </row>
    <row r="23" spans="1:7" ht="15.75" x14ac:dyDescent="0.25">
      <c r="A23" s="22">
        <v>17</v>
      </c>
      <c r="B23" s="51" t="s">
        <v>28</v>
      </c>
      <c r="C23" s="50" t="s">
        <v>27</v>
      </c>
      <c r="D23" s="52" t="s">
        <v>326</v>
      </c>
      <c r="E23" s="52" t="s">
        <v>339</v>
      </c>
      <c r="F23" s="52" t="s">
        <v>82</v>
      </c>
      <c r="G23" s="35" t="s">
        <v>340</v>
      </c>
    </row>
    <row r="24" spans="1:7" ht="16.5" customHeight="1" x14ac:dyDescent="0.25">
      <c r="A24" s="22">
        <v>18</v>
      </c>
      <c r="B24" s="51" t="s">
        <v>83</v>
      </c>
      <c r="C24" s="50" t="s">
        <v>19</v>
      </c>
      <c r="D24" s="33">
        <v>5.3</v>
      </c>
      <c r="E24" s="33">
        <v>5.3</v>
      </c>
      <c r="F24" s="33">
        <f t="shared" si="0"/>
        <v>0</v>
      </c>
      <c r="G24" s="33">
        <f t="shared" si="1"/>
        <v>0</v>
      </c>
    </row>
    <row r="25" spans="1:7" ht="15.75" x14ac:dyDescent="0.25">
      <c r="A25" s="22">
        <v>19</v>
      </c>
      <c r="B25" s="51" t="s">
        <v>272</v>
      </c>
      <c r="C25" s="50" t="s">
        <v>27</v>
      </c>
      <c r="D25" s="32">
        <v>1</v>
      </c>
      <c r="E25" s="32">
        <v>1</v>
      </c>
      <c r="F25" s="32">
        <f t="shared" si="0"/>
        <v>0</v>
      </c>
      <c r="G25" s="32">
        <f t="shared" si="1"/>
        <v>0</v>
      </c>
    </row>
    <row r="26" spans="1:7" ht="31.5" x14ac:dyDescent="0.25">
      <c r="A26" s="22">
        <v>20</v>
      </c>
      <c r="B26" s="51" t="s">
        <v>273</v>
      </c>
      <c r="C26" s="50" t="s">
        <v>27</v>
      </c>
      <c r="D26" s="32">
        <v>113</v>
      </c>
      <c r="E26" s="32">
        <v>113</v>
      </c>
      <c r="F26" s="32">
        <f t="shared" si="0"/>
        <v>0</v>
      </c>
      <c r="G26" s="32">
        <f t="shared" si="1"/>
        <v>0</v>
      </c>
    </row>
    <row r="27" spans="1:7" ht="15.75" x14ac:dyDescent="0.25">
      <c r="A27" s="22">
        <v>21</v>
      </c>
      <c r="B27" s="51" t="s">
        <v>275</v>
      </c>
      <c r="C27" s="50" t="s">
        <v>27</v>
      </c>
      <c r="D27" s="32">
        <v>3</v>
      </c>
      <c r="E27" s="32">
        <v>1</v>
      </c>
      <c r="F27" s="32">
        <f t="shared" si="0"/>
        <v>-2</v>
      </c>
      <c r="G27" s="32">
        <f t="shared" si="1"/>
        <v>-66.666666666666671</v>
      </c>
    </row>
    <row r="28" spans="1:7" ht="31.5" x14ac:dyDescent="0.25">
      <c r="A28" s="22">
        <v>22</v>
      </c>
      <c r="B28" s="51" t="s">
        <v>289</v>
      </c>
      <c r="C28" s="50" t="s">
        <v>13</v>
      </c>
      <c r="D28" s="32">
        <v>95</v>
      </c>
      <c r="E28" s="32">
        <v>95</v>
      </c>
      <c r="F28" s="32">
        <f t="shared" si="0"/>
        <v>0</v>
      </c>
      <c r="G28" s="32">
        <f t="shared" si="1"/>
        <v>0</v>
      </c>
    </row>
    <row r="29" spans="1:7" ht="31.5" x14ac:dyDescent="0.25">
      <c r="A29" s="22">
        <v>23</v>
      </c>
      <c r="B29" s="51" t="s">
        <v>291</v>
      </c>
      <c r="C29" s="50" t="s">
        <v>290</v>
      </c>
      <c r="D29" s="32">
        <v>24628</v>
      </c>
      <c r="E29" s="32">
        <v>12424</v>
      </c>
      <c r="F29" s="32">
        <f t="shared" si="0"/>
        <v>-12204</v>
      </c>
      <c r="G29" s="32">
        <f t="shared" si="1"/>
        <v>-49.553353906123107</v>
      </c>
    </row>
    <row r="30" spans="1:7" ht="15.75" x14ac:dyDescent="0.25">
      <c r="A30" s="22">
        <v>24</v>
      </c>
      <c r="B30" s="51" t="s">
        <v>292</v>
      </c>
      <c r="C30" s="50" t="s">
        <v>27</v>
      </c>
      <c r="D30" s="32">
        <v>1</v>
      </c>
      <c r="E30" s="32">
        <v>1</v>
      </c>
      <c r="F30" s="32">
        <f t="shared" si="0"/>
        <v>0</v>
      </c>
      <c r="G30" s="32">
        <f t="shared" si="1"/>
        <v>0</v>
      </c>
    </row>
    <row r="31" spans="1:7" ht="15.75" x14ac:dyDescent="0.25">
      <c r="A31" s="22">
        <v>25</v>
      </c>
      <c r="B31" s="51" t="s">
        <v>346</v>
      </c>
      <c r="C31" s="50" t="s">
        <v>27</v>
      </c>
      <c r="D31" s="32">
        <v>3</v>
      </c>
      <c r="E31" s="32">
        <v>0</v>
      </c>
      <c r="F31" s="32">
        <f t="shared" si="0"/>
        <v>-3</v>
      </c>
      <c r="G31" s="32">
        <f t="shared" si="1"/>
        <v>-100</v>
      </c>
    </row>
    <row r="32" spans="1:7" ht="15.75" x14ac:dyDescent="0.25">
      <c r="A32" s="22">
        <v>26</v>
      </c>
      <c r="B32" s="51" t="s">
        <v>343</v>
      </c>
      <c r="C32" s="50" t="s">
        <v>329</v>
      </c>
      <c r="D32" s="32">
        <v>3</v>
      </c>
      <c r="E32" s="32">
        <v>0</v>
      </c>
      <c r="F32" s="32">
        <f t="shared" si="0"/>
        <v>-3</v>
      </c>
      <c r="G32" s="32">
        <f t="shared" si="1"/>
        <v>-100</v>
      </c>
    </row>
    <row r="33" spans="1:9" ht="15.75" x14ac:dyDescent="0.25">
      <c r="A33" s="22">
        <v>27</v>
      </c>
      <c r="B33" s="51" t="s">
        <v>344</v>
      </c>
      <c r="C33" s="50" t="s">
        <v>329</v>
      </c>
      <c r="D33" s="32">
        <v>1</v>
      </c>
      <c r="E33" s="32">
        <v>0</v>
      </c>
      <c r="F33" s="32">
        <f t="shared" si="0"/>
        <v>-1</v>
      </c>
      <c r="G33" s="32">
        <f t="shared" si="1"/>
        <v>-100</v>
      </c>
    </row>
    <row r="34" spans="1:9" ht="15.75" x14ac:dyDescent="0.25">
      <c r="A34" s="22">
        <v>28</v>
      </c>
      <c r="B34" s="51" t="s">
        <v>342</v>
      </c>
      <c r="C34" s="50" t="s">
        <v>27</v>
      </c>
      <c r="D34" s="32">
        <v>1</v>
      </c>
      <c r="E34" s="32">
        <v>0</v>
      </c>
      <c r="F34" s="32">
        <f t="shared" si="0"/>
        <v>-1</v>
      </c>
      <c r="G34" s="32">
        <f t="shared" si="1"/>
        <v>-100</v>
      </c>
    </row>
    <row r="35" spans="1:9" ht="15.75" x14ac:dyDescent="0.25">
      <c r="A35" s="22">
        <v>29</v>
      </c>
      <c r="B35" s="51" t="s">
        <v>341</v>
      </c>
      <c r="C35" s="50" t="s">
        <v>27</v>
      </c>
      <c r="D35" s="32">
        <v>1</v>
      </c>
      <c r="E35" s="32">
        <v>0</v>
      </c>
      <c r="F35" s="32">
        <f t="shared" si="0"/>
        <v>-1</v>
      </c>
      <c r="G35" s="32">
        <f t="shared" si="1"/>
        <v>-100</v>
      </c>
    </row>
    <row r="36" spans="1:9" ht="15.75" x14ac:dyDescent="0.25">
      <c r="A36" s="22">
        <v>30</v>
      </c>
      <c r="B36" s="51" t="s">
        <v>327</v>
      </c>
      <c r="C36" s="50" t="s">
        <v>329</v>
      </c>
      <c r="D36" s="33">
        <v>0.6</v>
      </c>
      <c r="E36" s="33">
        <v>0</v>
      </c>
      <c r="F36" s="33">
        <f t="shared" si="0"/>
        <v>-0.6</v>
      </c>
      <c r="G36" s="33">
        <f t="shared" si="1"/>
        <v>-100</v>
      </c>
    </row>
    <row r="37" spans="1:9" ht="15.75" x14ac:dyDescent="0.25">
      <c r="A37" s="22">
        <v>31</v>
      </c>
      <c r="B37" s="51" t="s">
        <v>328</v>
      </c>
      <c r="C37" s="50" t="s">
        <v>27</v>
      </c>
      <c r="D37" s="32">
        <v>1</v>
      </c>
      <c r="E37" s="32">
        <v>0</v>
      </c>
      <c r="F37" s="32">
        <f t="shared" si="0"/>
        <v>-1</v>
      </c>
      <c r="G37" s="32">
        <f t="shared" si="1"/>
        <v>-100</v>
      </c>
    </row>
    <row r="38" spans="1:9" ht="15.75" x14ac:dyDescent="0.25">
      <c r="A38" s="22">
        <v>32</v>
      </c>
      <c r="B38" s="51" t="s">
        <v>348</v>
      </c>
      <c r="C38" s="50" t="s">
        <v>27</v>
      </c>
      <c r="D38" s="32">
        <v>1</v>
      </c>
      <c r="E38" s="32">
        <v>0</v>
      </c>
      <c r="F38" s="32">
        <f t="shared" si="0"/>
        <v>-1</v>
      </c>
      <c r="G38" s="32">
        <f t="shared" si="1"/>
        <v>-100</v>
      </c>
    </row>
    <row r="39" spans="1:9" ht="31.5" x14ac:dyDescent="0.25">
      <c r="A39" s="22">
        <v>33</v>
      </c>
      <c r="B39" s="51" t="s">
        <v>347</v>
      </c>
      <c r="C39" s="50" t="s">
        <v>349</v>
      </c>
      <c r="D39" s="32" t="s">
        <v>12</v>
      </c>
      <c r="E39" s="32" t="s">
        <v>356</v>
      </c>
      <c r="F39" s="32"/>
      <c r="G39" s="32"/>
    </row>
    <row r="40" spans="1:9" ht="25.5" customHeight="1" x14ac:dyDescent="0.25">
      <c r="A40" s="27">
        <v>2</v>
      </c>
      <c r="B40" s="98" t="s">
        <v>92</v>
      </c>
      <c r="C40" s="101"/>
      <c r="D40" s="101"/>
      <c r="E40" s="101"/>
      <c r="F40" s="101"/>
      <c r="G40" s="101"/>
    </row>
    <row r="41" spans="1:9" ht="15.75" x14ac:dyDescent="0.25">
      <c r="A41" s="22">
        <v>1</v>
      </c>
      <c r="B41" s="51" t="s">
        <v>94</v>
      </c>
      <c r="C41" s="50" t="s">
        <v>29</v>
      </c>
      <c r="D41" s="34">
        <v>55</v>
      </c>
      <c r="E41" s="34">
        <v>46.642000000000003</v>
      </c>
      <c r="F41" s="31">
        <f>E41-D41</f>
        <v>-8.357999999999997</v>
      </c>
      <c r="G41" s="31">
        <f>E41/D41*100-100</f>
        <v>-15.196363636363628</v>
      </c>
    </row>
    <row r="42" spans="1:9" ht="17.25" customHeight="1" x14ac:dyDescent="0.25">
      <c r="A42" s="35" t="s">
        <v>95</v>
      </c>
      <c r="B42" s="51" t="s">
        <v>93</v>
      </c>
      <c r="C42" s="50" t="s">
        <v>27</v>
      </c>
      <c r="D42" s="32">
        <v>1</v>
      </c>
      <c r="E42" s="32">
        <v>0</v>
      </c>
      <c r="F42" s="32">
        <f t="shared" ref="F42:F60" si="2">E42-D42</f>
        <v>-1</v>
      </c>
      <c r="G42" s="33">
        <f t="shared" ref="G42:G49" si="3">E42/D42*100-100</f>
        <v>-100</v>
      </c>
    </row>
    <row r="43" spans="1:9" ht="31.5" customHeight="1" x14ac:dyDescent="0.25">
      <c r="A43" s="35" t="s">
        <v>71</v>
      </c>
      <c r="B43" s="51" t="s">
        <v>102</v>
      </c>
      <c r="C43" s="50" t="s">
        <v>13</v>
      </c>
      <c r="D43" s="32">
        <v>95</v>
      </c>
      <c r="E43" s="32">
        <v>0</v>
      </c>
      <c r="F43" s="32">
        <f t="shared" si="2"/>
        <v>-95</v>
      </c>
      <c r="G43" s="33">
        <f t="shared" si="3"/>
        <v>-100</v>
      </c>
      <c r="I43" s="29"/>
    </row>
    <row r="44" spans="1:9" ht="35.25" customHeight="1" x14ac:dyDescent="0.25">
      <c r="A44" s="22">
        <v>4</v>
      </c>
      <c r="B44" s="51" t="s">
        <v>104</v>
      </c>
      <c r="C44" s="50" t="s">
        <v>13</v>
      </c>
      <c r="D44" s="32">
        <v>50</v>
      </c>
      <c r="E44" s="32">
        <v>50</v>
      </c>
      <c r="F44" s="32">
        <f t="shared" si="2"/>
        <v>0</v>
      </c>
      <c r="G44" s="33">
        <f t="shared" si="3"/>
        <v>0</v>
      </c>
    </row>
    <row r="45" spans="1:9" ht="19.5" customHeight="1" x14ac:dyDescent="0.25">
      <c r="A45" s="35" t="s">
        <v>96</v>
      </c>
      <c r="B45" s="51" t="s">
        <v>105</v>
      </c>
      <c r="C45" s="50" t="s">
        <v>103</v>
      </c>
      <c r="D45" s="32">
        <v>4</v>
      </c>
      <c r="E45" s="32">
        <v>0</v>
      </c>
      <c r="F45" s="32">
        <f t="shared" si="2"/>
        <v>-4</v>
      </c>
      <c r="G45" s="33">
        <f t="shared" si="3"/>
        <v>-100</v>
      </c>
    </row>
    <row r="46" spans="1:9" ht="19.5" customHeight="1" x14ac:dyDescent="0.25">
      <c r="A46" s="35" t="s">
        <v>97</v>
      </c>
      <c r="B46" s="51" t="s">
        <v>107</v>
      </c>
      <c r="C46" s="50" t="s">
        <v>106</v>
      </c>
      <c r="D46" s="32">
        <v>331</v>
      </c>
      <c r="E46" s="32">
        <v>0</v>
      </c>
      <c r="F46" s="32">
        <f t="shared" si="2"/>
        <v>-331</v>
      </c>
      <c r="G46" s="33">
        <f t="shared" si="3"/>
        <v>-100</v>
      </c>
    </row>
    <row r="47" spans="1:9" ht="21" customHeight="1" x14ac:dyDescent="0.25">
      <c r="A47" s="22">
        <v>7</v>
      </c>
      <c r="B47" s="51" t="s">
        <v>253</v>
      </c>
      <c r="C47" s="50" t="s">
        <v>103</v>
      </c>
      <c r="D47" s="32">
        <v>377</v>
      </c>
      <c r="E47" s="32">
        <v>56</v>
      </c>
      <c r="F47" s="32">
        <f t="shared" si="2"/>
        <v>-321</v>
      </c>
      <c r="G47" s="33">
        <f t="shared" si="3"/>
        <v>-85.145888594164461</v>
      </c>
    </row>
    <row r="48" spans="1:9" ht="30.75" customHeight="1" x14ac:dyDescent="0.25">
      <c r="A48" s="35" t="s">
        <v>98</v>
      </c>
      <c r="B48" s="51" t="s">
        <v>288</v>
      </c>
      <c r="C48" s="50" t="s">
        <v>61</v>
      </c>
      <c r="D48" s="32">
        <v>85</v>
      </c>
      <c r="E48" s="32">
        <v>72</v>
      </c>
      <c r="F48" s="32">
        <f t="shared" si="2"/>
        <v>-13</v>
      </c>
      <c r="G48" s="33">
        <f>E48/D48*100-100</f>
        <v>-15.294117647058826</v>
      </c>
    </row>
    <row r="49" spans="1:7" ht="49.5" customHeight="1" x14ac:dyDescent="0.25">
      <c r="A49" s="35" t="s">
        <v>351</v>
      </c>
      <c r="B49" s="51" t="s">
        <v>108</v>
      </c>
      <c r="C49" s="50" t="s">
        <v>25</v>
      </c>
      <c r="D49" s="32">
        <v>26</v>
      </c>
      <c r="E49" s="32">
        <v>0</v>
      </c>
      <c r="F49" s="32">
        <f t="shared" si="2"/>
        <v>-26</v>
      </c>
      <c r="G49" s="33">
        <f t="shared" si="3"/>
        <v>-100</v>
      </c>
    </row>
    <row r="50" spans="1:7" ht="48" customHeight="1" x14ac:dyDescent="0.25">
      <c r="A50" s="22">
        <v>10</v>
      </c>
      <c r="B50" s="51" t="s">
        <v>109</v>
      </c>
      <c r="C50" s="50" t="s">
        <v>13</v>
      </c>
      <c r="D50" s="33">
        <v>7.9</v>
      </c>
      <c r="E50" s="33">
        <v>0</v>
      </c>
      <c r="F50" s="33">
        <f t="shared" si="2"/>
        <v>-7.9</v>
      </c>
      <c r="G50" s="33">
        <f>E50/D50*100-100</f>
        <v>-100</v>
      </c>
    </row>
    <row r="51" spans="1:7" ht="50.25" hidden="1" customHeight="1" x14ac:dyDescent="0.25">
      <c r="A51" s="35" t="s">
        <v>98</v>
      </c>
      <c r="B51" s="51" t="s">
        <v>111</v>
      </c>
      <c r="C51" s="50" t="s">
        <v>110</v>
      </c>
      <c r="D51" s="32">
        <v>0</v>
      </c>
      <c r="E51" s="32">
        <v>0</v>
      </c>
      <c r="F51" s="32">
        <f t="shared" si="2"/>
        <v>0</v>
      </c>
      <c r="G51" s="33" t="e">
        <f>E51/D51*100-100</f>
        <v>#DIV/0!</v>
      </c>
    </row>
    <row r="52" spans="1:7" ht="31.5" customHeight="1" x14ac:dyDescent="0.25">
      <c r="A52" s="35" t="s">
        <v>101</v>
      </c>
      <c r="B52" s="51" t="s">
        <v>293</v>
      </c>
      <c r="C52" s="50" t="s">
        <v>103</v>
      </c>
      <c r="D52" s="32">
        <v>7</v>
      </c>
      <c r="E52" s="32">
        <v>0</v>
      </c>
      <c r="F52" s="32">
        <f t="shared" si="2"/>
        <v>-7</v>
      </c>
      <c r="G52" s="33">
        <f t="shared" ref="G52:G58" si="4">E52/D52*100-100</f>
        <v>-100</v>
      </c>
    </row>
    <row r="53" spans="1:7" ht="33.75" customHeight="1" x14ac:dyDescent="0.25">
      <c r="A53" s="22">
        <v>12</v>
      </c>
      <c r="B53" s="51" t="s">
        <v>294</v>
      </c>
      <c r="C53" s="50"/>
      <c r="D53" s="33">
        <v>16.600000000000001</v>
      </c>
      <c r="E53" s="33">
        <v>0</v>
      </c>
      <c r="F53" s="32">
        <f t="shared" si="2"/>
        <v>-16.600000000000001</v>
      </c>
      <c r="G53" s="33">
        <f t="shared" si="4"/>
        <v>-100</v>
      </c>
    </row>
    <row r="54" spans="1:7" ht="63.75" customHeight="1" x14ac:dyDescent="0.25">
      <c r="A54" s="35" t="s">
        <v>298</v>
      </c>
      <c r="B54" s="51" t="s">
        <v>296</v>
      </c>
      <c r="C54" s="50" t="s">
        <v>80</v>
      </c>
      <c r="D54" s="33">
        <v>5300</v>
      </c>
      <c r="E54" s="33">
        <v>2879</v>
      </c>
      <c r="F54" s="32">
        <f t="shared" si="2"/>
        <v>-2421</v>
      </c>
      <c r="G54" s="33">
        <f t="shared" si="4"/>
        <v>-45.679245283018865</v>
      </c>
    </row>
    <row r="55" spans="1:7" ht="66.75" customHeight="1" x14ac:dyDescent="0.25">
      <c r="A55" s="35" t="s">
        <v>282</v>
      </c>
      <c r="B55" s="51" t="s">
        <v>295</v>
      </c>
      <c r="C55" s="50" t="s">
        <v>80</v>
      </c>
      <c r="D55" s="33">
        <v>1600</v>
      </c>
      <c r="E55" s="33">
        <v>0</v>
      </c>
      <c r="F55" s="32">
        <f t="shared" si="2"/>
        <v>-1600</v>
      </c>
      <c r="G55" s="33">
        <f t="shared" si="4"/>
        <v>-100</v>
      </c>
    </row>
    <row r="56" spans="1:7" ht="33" customHeight="1" x14ac:dyDescent="0.25">
      <c r="A56" s="22">
        <v>15</v>
      </c>
      <c r="B56" s="51" t="s">
        <v>281</v>
      </c>
      <c r="C56" s="50" t="s">
        <v>13</v>
      </c>
      <c r="D56" s="33">
        <v>85</v>
      </c>
      <c r="E56" s="33">
        <v>70</v>
      </c>
      <c r="F56" s="32">
        <f t="shared" si="2"/>
        <v>-15</v>
      </c>
      <c r="G56" s="33">
        <f t="shared" si="4"/>
        <v>-17.64705882352942</v>
      </c>
    </row>
    <row r="57" spans="1:7" ht="50.25" customHeight="1" x14ac:dyDescent="0.25">
      <c r="A57" s="35" t="s">
        <v>299</v>
      </c>
      <c r="B57" s="51" t="s">
        <v>297</v>
      </c>
      <c r="C57" s="50" t="s">
        <v>80</v>
      </c>
      <c r="D57" s="33">
        <v>9.5</v>
      </c>
      <c r="E57" s="33">
        <v>3.7</v>
      </c>
      <c r="F57" s="32">
        <f t="shared" si="2"/>
        <v>-5.8</v>
      </c>
      <c r="G57" s="33">
        <f t="shared" si="4"/>
        <v>-61.052631578947363</v>
      </c>
    </row>
    <row r="58" spans="1:7" ht="66" customHeight="1" x14ac:dyDescent="0.25">
      <c r="A58" s="35" t="s">
        <v>300</v>
      </c>
      <c r="B58" s="51" t="s">
        <v>350</v>
      </c>
      <c r="C58" s="50" t="s">
        <v>27</v>
      </c>
      <c r="D58" s="33">
        <v>2</v>
      </c>
      <c r="E58" s="33">
        <v>0</v>
      </c>
      <c r="F58" s="32">
        <f t="shared" si="2"/>
        <v>-2</v>
      </c>
      <c r="G58" s="33">
        <f t="shared" si="4"/>
        <v>-100</v>
      </c>
    </row>
    <row r="59" spans="1:7" ht="30.75" customHeight="1" x14ac:dyDescent="0.25">
      <c r="A59" s="22">
        <v>18</v>
      </c>
      <c r="B59" s="51" t="s">
        <v>353</v>
      </c>
      <c r="C59" s="50" t="s">
        <v>352</v>
      </c>
      <c r="D59" s="33">
        <v>2766.3</v>
      </c>
      <c r="E59" s="32">
        <v>0</v>
      </c>
      <c r="F59" s="32">
        <f t="shared" si="2"/>
        <v>-2766.3</v>
      </c>
      <c r="G59" s="33">
        <f>E59/D59*100-100</f>
        <v>-100</v>
      </c>
    </row>
    <row r="60" spans="1:7" ht="18.75" customHeight="1" x14ac:dyDescent="0.25">
      <c r="A60" s="35" t="s">
        <v>285</v>
      </c>
      <c r="B60" s="51" t="s">
        <v>330</v>
      </c>
      <c r="C60" s="50" t="s">
        <v>337</v>
      </c>
      <c r="D60" s="32">
        <v>14</v>
      </c>
      <c r="E60" s="32">
        <v>0</v>
      </c>
      <c r="F60" s="32">
        <f t="shared" si="2"/>
        <v>-14</v>
      </c>
      <c r="G60" s="33">
        <f>E60/D60*100-100</f>
        <v>-100</v>
      </c>
    </row>
    <row r="61" spans="1:7" ht="45.75" customHeight="1" x14ac:dyDescent="0.25">
      <c r="A61" s="27">
        <v>3</v>
      </c>
      <c r="B61" s="98" t="s">
        <v>199</v>
      </c>
      <c r="C61" s="99"/>
      <c r="D61" s="99"/>
      <c r="E61" s="99"/>
      <c r="F61" s="99"/>
      <c r="G61" s="99"/>
    </row>
    <row r="62" spans="1:7" ht="19.5" customHeight="1" x14ac:dyDescent="0.25">
      <c r="A62" s="22">
        <v>1</v>
      </c>
      <c r="B62" s="53" t="s">
        <v>112</v>
      </c>
      <c r="C62" s="22" t="s">
        <v>26</v>
      </c>
      <c r="D62" s="32">
        <v>1039</v>
      </c>
      <c r="E62" s="32">
        <v>942</v>
      </c>
      <c r="F62" s="32">
        <f>E62-D62</f>
        <v>-97</v>
      </c>
      <c r="G62" s="33">
        <f>E62/D62*100-100</f>
        <v>-9.3358999037536137</v>
      </c>
    </row>
    <row r="63" spans="1:7" ht="50.25" customHeight="1" x14ac:dyDescent="0.25">
      <c r="A63" s="22">
        <v>2</v>
      </c>
      <c r="B63" s="53" t="s">
        <v>113</v>
      </c>
      <c r="C63" s="22" t="s">
        <v>13</v>
      </c>
      <c r="D63" s="33">
        <v>5.8</v>
      </c>
      <c r="E63" s="33">
        <v>0</v>
      </c>
      <c r="F63" s="33">
        <f>E63-D63</f>
        <v>-5.8</v>
      </c>
      <c r="G63" s="33">
        <f>E63/D63*100-100</f>
        <v>-100</v>
      </c>
    </row>
    <row r="64" spans="1:7" ht="18" customHeight="1" x14ac:dyDescent="0.25">
      <c r="A64" s="22">
        <v>3</v>
      </c>
      <c r="B64" s="53" t="s">
        <v>46</v>
      </c>
      <c r="C64" s="22" t="s">
        <v>26</v>
      </c>
      <c r="D64" s="33">
        <v>298</v>
      </c>
      <c r="E64" s="33">
        <v>95.3</v>
      </c>
      <c r="F64" s="33">
        <f>E64-D64</f>
        <v>-202.7</v>
      </c>
      <c r="G64" s="33">
        <f>E64/D64*100-100</f>
        <v>-68.020134228187928</v>
      </c>
    </row>
    <row r="65" spans="1:7" ht="34.5" customHeight="1" x14ac:dyDescent="0.25">
      <c r="A65" s="22">
        <v>4</v>
      </c>
      <c r="B65" s="53" t="s">
        <v>274</v>
      </c>
      <c r="C65" s="22" t="s">
        <v>13</v>
      </c>
      <c r="D65" s="31">
        <v>24.1</v>
      </c>
      <c r="E65" s="31">
        <v>24.1</v>
      </c>
      <c r="F65" s="31">
        <f>E65-D65</f>
        <v>0</v>
      </c>
      <c r="G65" s="33">
        <f>E65/D65*100-100</f>
        <v>0</v>
      </c>
    </row>
    <row r="66" spans="1:7" ht="25.5" customHeight="1" x14ac:dyDescent="0.25">
      <c r="A66" s="27">
        <v>4</v>
      </c>
      <c r="B66" s="98" t="s">
        <v>114</v>
      </c>
      <c r="C66" s="99"/>
      <c r="D66" s="99"/>
      <c r="E66" s="99"/>
      <c r="F66" s="99"/>
      <c r="G66" s="99"/>
    </row>
    <row r="67" spans="1:7" ht="81.75" customHeight="1" x14ac:dyDescent="0.25">
      <c r="A67" s="22">
        <v>1</v>
      </c>
      <c r="B67" s="54" t="s">
        <v>116</v>
      </c>
      <c r="C67" s="31" t="s">
        <v>13</v>
      </c>
      <c r="D67" s="33">
        <v>74.2</v>
      </c>
      <c r="E67" s="33">
        <v>84.6</v>
      </c>
      <c r="F67" s="33">
        <f t="shared" ref="F67:F72" si="5">E67-D67</f>
        <v>10.399999999999991</v>
      </c>
      <c r="G67" s="33">
        <f t="shared" ref="G67:G72" si="6">E67/D67*100-100</f>
        <v>14.016172506738528</v>
      </c>
    </row>
    <row r="68" spans="1:7" ht="30.75" customHeight="1" x14ac:dyDescent="0.25">
      <c r="A68" s="22">
        <v>2</v>
      </c>
      <c r="B68" s="54" t="s">
        <v>117</v>
      </c>
      <c r="C68" s="31" t="s">
        <v>25</v>
      </c>
      <c r="D68" s="32">
        <v>2320</v>
      </c>
      <c r="E68" s="32">
        <v>1776</v>
      </c>
      <c r="F68" s="32">
        <f t="shared" si="5"/>
        <v>-544</v>
      </c>
      <c r="G68" s="33">
        <f t="shared" si="6"/>
        <v>-23.448275862068968</v>
      </c>
    </row>
    <row r="69" spans="1:7" ht="33" customHeight="1" x14ac:dyDescent="0.25">
      <c r="A69" s="22">
        <v>3</v>
      </c>
      <c r="B69" s="54" t="s">
        <v>118</v>
      </c>
      <c r="C69" s="31" t="s">
        <v>25</v>
      </c>
      <c r="D69" s="32">
        <v>4065</v>
      </c>
      <c r="E69" s="32">
        <v>2235</v>
      </c>
      <c r="F69" s="32">
        <f t="shared" si="5"/>
        <v>-1830</v>
      </c>
      <c r="G69" s="33">
        <f t="shared" si="6"/>
        <v>-45.018450184501845</v>
      </c>
    </row>
    <row r="70" spans="1:7" ht="97.5" customHeight="1" x14ac:dyDescent="0.25">
      <c r="A70" s="22">
        <v>4</v>
      </c>
      <c r="B70" s="54" t="s">
        <v>115</v>
      </c>
      <c r="C70" s="31" t="s">
        <v>13</v>
      </c>
      <c r="D70" s="33">
        <v>14.6</v>
      </c>
      <c r="E70" s="33">
        <v>14.1</v>
      </c>
      <c r="F70" s="32">
        <f t="shared" si="5"/>
        <v>-0.5</v>
      </c>
      <c r="G70" s="33">
        <f t="shared" si="6"/>
        <v>-3.4246575342465775</v>
      </c>
    </row>
    <row r="71" spans="1:7" ht="35.25" customHeight="1" x14ac:dyDescent="0.25">
      <c r="A71" s="22">
        <v>5</v>
      </c>
      <c r="B71" s="54" t="s">
        <v>119</v>
      </c>
      <c r="C71" s="31" t="s">
        <v>26</v>
      </c>
      <c r="D71" s="32">
        <v>180</v>
      </c>
      <c r="E71" s="32">
        <v>118</v>
      </c>
      <c r="F71" s="32">
        <f t="shared" si="5"/>
        <v>-62</v>
      </c>
      <c r="G71" s="33">
        <f t="shared" si="6"/>
        <v>-34.444444444444443</v>
      </c>
    </row>
    <row r="72" spans="1:7" ht="48" customHeight="1" x14ac:dyDescent="0.25">
      <c r="A72" s="22">
        <v>6</v>
      </c>
      <c r="B72" s="54" t="s">
        <v>120</v>
      </c>
      <c r="C72" s="31" t="s">
        <v>25</v>
      </c>
      <c r="D72" s="32">
        <v>1520</v>
      </c>
      <c r="E72" s="32">
        <v>1200</v>
      </c>
      <c r="F72" s="32">
        <f t="shared" si="5"/>
        <v>-320</v>
      </c>
      <c r="G72" s="33">
        <f t="shared" si="6"/>
        <v>-21.05263157894737</v>
      </c>
    </row>
    <row r="73" spans="1:7" ht="30.75" customHeight="1" x14ac:dyDescent="0.25">
      <c r="A73" s="27">
        <v>5</v>
      </c>
      <c r="B73" s="98" t="s">
        <v>121</v>
      </c>
      <c r="C73" s="99"/>
      <c r="D73" s="99"/>
      <c r="E73" s="99"/>
      <c r="F73" s="99"/>
      <c r="G73" s="99"/>
    </row>
    <row r="74" spans="1:7" ht="33.75" customHeight="1" x14ac:dyDescent="0.25">
      <c r="A74" s="22">
        <v>1</v>
      </c>
      <c r="B74" s="51" t="s">
        <v>122</v>
      </c>
      <c r="C74" s="22" t="s">
        <v>13</v>
      </c>
      <c r="D74" s="33">
        <v>100</v>
      </c>
      <c r="E74" s="33">
        <v>77.13</v>
      </c>
      <c r="F74" s="33">
        <f>E74-D74</f>
        <v>-22.870000000000005</v>
      </c>
      <c r="G74" s="33">
        <f>E74/D74*100-100</f>
        <v>-22.870000000000005</v>
      </c>
    </row>
    <row r="75" spans="1:7" ht="32.25" customHeight="1" x14ac:dyDescent="0.25">
      <c r="A75" s="22">
        <v>2</v>
      </c>
      <c r="B75" s="51" t="s">
        <v>47</v>
      </c>
      <c r="C75" s="22" t="s">
        <v>13</v>
      </c>
      <c r="D75" s="33">
        <v>100</v>
      </c>
      <c r="E75" s="33">
        <v>74.41</v>
      </c>
      <c r="F75" s="33">
        <f>E75-D75</f>
        <v>-25.590000000000003</v>
      </c>
      <c r="G75" s="33">
        <f>E75/D75*100-100</f>
        <v>-25.590000000000003</v>
      </c>
    </row>
    <row r="76" spans="1:7" ht="23.25" customHeight="1" x14ac:dyDescent="0.25">
      <c r="A76" s="27">
        <v>6</v>
      </c>
      <c r="B76" s="98" t="s">
        <v>123</v>
      </c>
      <c r="C76" s="99"/>
      <c r="D76" s="99"/>
      <c r="E76" s="99"/>
      <c r="F76" s="99"/>
      <c r="G76" s="99"/>
    </row>
    <row r="77" spans="1:7" ht="33" customHeight="1" x14ac:dyDescent="0.25">
      <c r="A77" s="22">
        <v>1</v>
      </c>
      <c r="B77" s="51" t="s">
        <v>331</v>
      </c>
      <c r="C77" s="22" t="s">
        <v>25</v>
      </c>
      <c r="D77" s="32">
        <v>904</v>
      </c>
      <c r="E77" s="32">
        <v>1039</v>
      </c>
      <c r="F77" s="33">
        <f>E77-D77</f>
        <v>135</v>
      </c>
      <c r="G77" s="33">
        <f>E77/D77*100-100</f>
        <v>14.93362831858407</v>
      </c>
    </row>
    <row r="78" spans="1:7" ht="48.75" customHeight="1" x14ac:dyDescent="0.25">
      <c r="A78" s="35" t="s">
        <v>95</v>
      </c>
      <c r="B78" s="51" t="s">
        <v>125</v>
      </c>
      <c r="C78" s="22" t="s">
        <v>13</v>
      </c>
      <c r="D78" s="33">
        <v>100</v>
      </c>
      <c r="E78" s="33">
        <v>100</v>
      </c>
      <c r="F78" s="33">
        <f>E78-D78</f>
        <v>0</v>
      </c>
      <c r="G78" s="33">
        <f>E78/D78*100-100</f>
        <v>0</v>
      </c>
    </row>
    <row r="79" spans="1:7" ht="48" customHeight="1" x14ac:dyDescent="0.25">
      <c r="A79" s="35" t="s">
        <v>71</v>
      </c>
      <c r="B79" s="51" t="s">
        <v>126</v>
      </c>
      <c r="C79" s="22" t="s">
        <v>13</v>
      </c>
      <c r="D79" s="33">
        <v>15.2</v>
      </c>
      <c r="E79" s="33">
        <v>33</v>
      </c>
      <c r="F79" s="33">
        <f>E79-D79</f>
        <v>17.8</v>
      </c>
      <c r="G79" s="33">
        <f>E79/D79*100-100</f>
        <v>117.10526315789474</v>
      </c>
    </row>
    <row r="80" spans="1:7" ht="48" customHeight="1" x14ac:dyDescent="0.25">
      <c r="A80" s="22">
        <v>4</v>
      </c>
      <c r="B80" s="51" t="s">
        <v>127</v>
      </c>
      <c r="C80" s="22" t="s">
        <v>13</v>
      </c>
      <c r="D80" s="33">
        <v>50.1</v>
      </c>
      <c r="E80" s="33">
        <v>56</v>
      </c>
      <c r="F80" s="33">
        <f t="shared" ref="F80:F98" si="7">E80-D80</f>
        <v>5.8999999999999986</v>
      </c>
      <c r="G80" s="33">
        <f t="shared" ref="G80:G98" si="8">E80/D80*100-100</f>
        <v>11.776447105788421</v>
      </c>
    </row>
    <row r="81" spans="1:7" ht="32.25" customHeight="1" x14ac:dyDescent="0.25">
      <c r="A81" s="22">
        <v>5</v>
      </c>
      <c r="B81" s="51" t="s">
        <v>276</v>
      </c>
      <c r="C81" s="22" t="s">
        <v>13</v>
      </c>
      <c r="D81" s="33">
        <v>90</v>
      </c>
      <c r="E81" s="33">
        <v>66.2</v>
      </c>
      <c r="F81" s="33">
        <f t="shared" si="7"/>
        <v>-23.799999999999997</v>
      </c>
      <c r="G81" s="33">
        <f t="shared" si="8"/>
        <v>-26.444444444444443</v>
      </c>
    </row>
    <row r="82" spans="1:7" ht="47.25" customHeight="1" x14ac:dyDescent="0.25">
      <c r="A82" s="35" t="s">
        <v>72</v>
      </c>
      <c r="B82" s="51" t="s">
        <v>128</v>
      </c>
      <c r="C82" s="22" t="s">
        <v>13</v>
      </c>
      <c r="D82" s="33">
        <v>22.9</v>
      </c>
      <c r="E82" s="33">
        <v>22.6</v>
      </c>
      <c r="F82" s="33">
        <f t="shared" si="7"/>
        <v>-0.29999999999999716</v>
      </c>
      <c r="G82" s="33">
        <f t="shared" si="8"/>
        <v>-1.3100436681222618</v>
      </c>
    </row>
    <row r="83" spans="1:7" ht="18.75" customHeight="1" x14ac:dyDescent="0.25">
      <c r="A83" s="22">
        <v>8</v>
      </c>
      <c r="B83" s="51" t="s">
        <v>129</v>
      </c>
      <c r="C83" s="22" t="s">
        <v>13</v>
      </c>
      <c r="D83" s="33">
        <v>75</v>
      </c>
      <c r="E83" s="33">
        <v>78</v>
      </c>
      <c r="F83" s="33">
        <f t="shared" si="7"/>
        <v>3</v>
      </c>
      <c r="G83" s="33">
        <f t="shared" si="8"/>
        <v>4</v>
      </c>
    </row>
    <row r="84" spans="1:7" ht="48" customHeight="1" x14ac:dyDescent="0.25">
      <c r="A84" s="22">
        <v>9</v>
      </c>
      <c r="B84" s="51" t="s">
        <v>130</v>
      </c>
      <c r="C84" s="22" t="s">
        <v>13</v>
      </c>
      <c r="D84" s="33">
        <v>17</v>
      </c>
      <c r="E84" s="33">
        <v>18</v>
      </c>
      <c r="F84" s="33">
        <f t="shared" si="7"/>
        <v>1</v>
      </c>
      <c r="G84" s="33">
        <f t="shared" si="8"/>
        <v>5.8823529411764781</v>
      </c>
    </row>
    <row r="85" spans="1:7" ht="30.75" customHeight="1" x14ac:dyDescent="0.25">
      <c r="A85" s="35" t="s">
        <v>100</v>
      </c>
      <c r="B85" s="51" t="s">
        <v>131</v>
      </c>
      <c r="C85" s="22" t="s">
        <v>13</v>
      </c>
      <c r="D85" s="33">
        <v>97</v>
      </c>
      <c r="E85" s="33">
        <v>15.4</v>
      </c>
      <c r="F85" s="33">
        <f t="shared" si="7"/>
        <v>-81.599999999999994</v>
      </c>
      <c r="G85" s="33">
        <f t="shared" si="8"/>
        <v>-84.123711340206185</v>
      </c>
    </row>
    <row r="86" spans="1:7" ht="34.5" customHeight="1" x14ac:dyDescent="0.25">
      <c r="A86" s="35" t="s">
        <v>101</v>
      </c>
      <c r="B86" s="51" t="s">
        <v>132</v>
      </c>
      <c r="C86" s="22" t="s">
        <v>25</v>
      </c>
      <c r="D86" s="32">
        <v>820</v>
      </c>
      <c r="E86" s="32">
        <v>753</v>
      </c>
      <c r="F86" s="32">
        <f t="shared" si="7"/>
        <v>-67</v>
      </c>
      <c r="G86" s="33">
        <f t="shared" si="8"/>
        <v>-8.1707317073170742</v>
      </c>
    </row>
    <row r="87" spans="1:7" ht="32.25" customHeight="1" x14ac:dyDescent="0.25">
      <c r="A87" s="22">
        <v>12</v>
      </c>
      <c r="B87" s="51" t="s">
        <v>124</v>
      </c>
      <c r="C87" s="22" t="s">
        <v>25</v>
      </c>
      <c r="D87" s="32">
        <v>2230</v>
      </c>
      <c r="E87" s="32">
        <v>2080</v>
      </c>
      <c r="F87" s="32">
        <f t="shared" si="7"/>
        <v>-150</v>
      </c>
      <c r="G87" s="33">
        <f t="shared" si="8"/>
        <v>-6.7264573991031398</v>
      </c>
    </row>
    <row r="88" spans="1:7" ht="18" customHeight="1" x14ac:dyDescent="0.25">
      <c r="A88" s="22">
        <v>13</v>
      </c>
      <c r="B88" s="51" t="s">
        <v>133</v>
      </c>
      <c r="C88" s="22" t="s">
        <v>25</v>
      </c>
      <c r="D88" s="32">
        <v>610</v>
      </c>
      <c r="E88" s="32">
        <v>593</v>
      </c>
      <c r="F88" s="32">
        <f t="shared" si="7"/>
        <v>-17</v>
      </c>
      <c r="G88" s="33">
        <f t="shared" si="8"/>
        <v>-2.7868852459016438</v>
      </c>
    </row>
    <row r="89" spans="1:7" ht="64.5" customHeight="1" x14ac:dyDescent="0.25">
      <c r="A89" s="35" t="s">
        <v>282</v>
      </c>
      <c r="B89" s="51" t="s">
        <v>134</v>
      </c>
      <c r="C89" s="22" t="s">
        <v>13</v>
      </c>
      <c r="D89" s="32">
        <v>15</v>
      </c>
      <c r="E89" s="32">
        <v>17</v>
      </c>
      <c r="F89" s="32">
        <f t="shared" si="7"/>
        <v>2</v>
      </c>
      <c r="G89" s="32">
        <f t="shared" si="8"/>
        <v>13.333333333333329</v>
      </c>
    </row>
    <row r="90" spans="1:7" ht="45.75" customHeight="1" x14ac:dyDescent="0.25">
      <c r="A90" s="35" t="s">
        <v>283</v>
      </c>
      <c r="B90" s="51" t="s">
        <v>135</v>
      </c>
      <c r="C90" s="22" t="s">
        <v>13</v>
      </c>
      <c r="D90" s="32">
        <v>11</v>
      </c>
      <c r="E90" s="32">
        <v>11</v>
      </c>
      <c r="F90" s="32">
        <f t="shared" si="7"/>
        <v>0</v>
      </c>
      <c r="G90" s="32">
        <f t="shared" si="8"/>
        <v>0</v>
      </c>
    </row>
    <row r="91" spans="1:7" ht="48" customHeight="1" x14ac:dyDescent="0.25">
      <c r="A91" s="22">
        <v>16</v>
      </c>
      <c r="B91" s="51" t="s">
        <v>136</v>
      </c>
      <c r="C91" s="22" t="s">
        <v>13</v>
      </c>
      <c r="D91" s="32">
        <v>100</v>
      </c>
      <c r="E91" s="32">
        <v>100</v>
      </c>
      <c r="F91" s="32">
        <f t="shared" si="7"/>
        <v>0</v>
      </c>
      <c r="G91" s="32">
        <f t="shared" si="8"/>
        <v>0</v>
      </c>
    </row>
    <row r="92" spans="1:7" ht="34.5" customHeight="1" x14ac:dyDescent="0.25">
      <c r="A92" s="22">
        <v>17</v>
      </c>
      <c r="B92" s="51" t="s">
        <v>137</v>
      </c>
      <c r="C92" s="22" t="s">
        <v>13</v>
      </c>
      <c r="D92" s="32">
        <v>100</v>
      </c>
      <c r="E92" s="32">
        <v>100</v>
      </c>
      <c r="F92" s="32">
        <f t="shared" si="7"/>
        <v>0</v>
      </c>
      <c r="G92" s="32">
        <f t="shared" si="8"/>
        <v>0</v>
      </c>
    </row>
    <row r="93" spans="1:7" ht="63" customHeight="1" x14ac:dyDescent="0.25">
      <c r="A93" s="35" t="s">
        <v>284</v>
      </c>
      <c r="B93" s="51" t="s">
        <v>138</v>
      </c>
      <c r="C93" s="22" t="s">
        <v>13</v>
      </c>
      <c r="D93" s="32">
        <v>100</v>
      </c>
      <c r="E93" s="32">
        <v>100</v>
      </c>
      <c r="F93" s="32">
        <f t="shared" si="7"/>
        <v>0</v>
      </c>
      <c r="G93" s="32">
        <f t="shared" si="8"/>
        <v>0</v>
      </c>
    </row>
    <row r="94" spans="1:7" ht="20.25" customHeight="1" x14ac:dyDescent="0.25">
      <c r="A94" s="35" t="s">
        <v>285</v>
      </c>
      <c r="B94" s="51" t="s">
        <v>139</v>
      </c>
      <c r="C94" s="22" t="s">
        <v>13</v>
      </c>
      <c r="D94" s="32">
        <v>100</v>
      </c>
      <c r="E94" s="32">
        <v>100</v>
      </c>
      <c r="F94" s="32">
        <f t="shared" si="7"/>
        <v>0</v>
      </c>
      <c r="G94" s="32">
        <f t="shared" si="8"/>
        <v>0</v>
      </c>
    </row>
    <row r="95" spans="1:7" ht="45" customHeight="1" x14ac:dyDescent="0.25">
      <c r="A95" s="22">
        <v>20</v>
      </c>
      <c r="B95" s="51" t="s">
        <v>310</v>
      </c>
      <c r="C95" s="22" t="s">
        <v>25</v>
      </c>
      <c r="D95" s="32">
        <v>3</v>
      </c>
      <c r="E95" s="32">
        <v>3</v>
      </c>
      <c r="F95" s="32">
        <f t="shared" si="7"/>
        <v>0</v>
      </c>
      <c r="G95" s="32">
        <f t="shared" si="8"/>
        <v>0</v>
      </c>
    </row>
    <row r="96" spans="1:7" ht="31.5" customHeight="1" x14ac:dyDescent="0.25">
      <c r="A96" s="35" t="s">
        <v>325</v>
      </c>
      <c r="B96" s="51" t="s">
        <v>277</v>
      </c>
      <c r="C96" s="22" t="s">
        <v>13</v>
      </c>
      <c r="D96" s="33">
        <v>26.2</v>
      </c>
      <c r="E96" s="33">
        <v>14.2</v>
      </c>
      <c r="F96" s="33">
        <f t="shared" si="7"/>
        <v>-12</v>
      </c>
      <c r="G96" s="33">
        <f t="shared" si="8"/>
        <v>-45.801526717557252</v>
      </c>
    </row>
    <row r="97" spans="1:7" ht="31.5" customHeight="1" x14ac:dyDescent="0.25">
      <c r="A97" s="35" t="s">
        <v>286</v>
      </c>
      <c r="B97" s="51" t="s">
        <v>278</v>
      </c>
      <c r="C97" s="22" t="s">
        <v>13</v>
      </c>
      <c r="D97" s="33">
        <v>98</v>
      </c>
      <c r="E97" s="33">
        <v>98</v>
      </c>
      <c r="F97" s="33">
        <f t="shared" si="7"/>
        <v>0</v>
      </c>
      <c r="G97" s="33">
        <f t="shared" si="8"/>
        <v>0</v>
      </c>
    </row>
    <row r="98" spans="1:7" ht="32.25" customHeight="1" x14ac:dyDescent="0.25">
      <c r="A98" s="22">
        <v>23</v>
      </c>
      <c r="B98" s="51" t="s">
        <v>279</v>
      </c>
      <c r="C98" s="22" t="s">
        <v>13</v>
      </c>
      <c r="D98" s="33">
        <v>64</v>
      </c>
      <c r="E98" s="33">
        <v>90.8</v>
      </c>
      <c r="F98" s="33">
        <f t="shared" si="7"/>
        <v>26.799999999999997</v>
      </c>
      <c r="G98" s="33">
        <f t="shared" si="8"/>
        <v>41.875</v>
      </c>
    </row>
    <row r="99" spans="1:7" ht="24" customHeight="1" x14ac:dyDescent="0.25">
      <c r="A99" s="27" t="s">
        <v>14</v>
      </c>
      <c r="B99" s="98" t="s">
        <v>140</v>
      </c>
      <c r="C99" s="99"/>
      <c r="D99" s="99"/>
      <c r="E99" s="99"/>
      <c r="F99" s="99"/>
      <c r="G99" s="99"/>
    </row>
    <row r="100" spans="1:7" ht="31.5" x14ac:dyDescent="0.25">
      <c r="A100" s="22">
        <v>1</v>
      </c>
      <c r="B100" s="51" t="s">
        <v>55</v>
      </c>
      <c r="C100" s="22" t="s">
        <v>13</v>
      </c>
      <c r="D100" s="33">
        <v>32</v>
      </c>
      <c r="E100" s="33">
        <v>26.3</v>
      </c>
      <c r="F100" s="33">
        <f t="shared" ref="F100:F108" si="9">E100-D100</f>
        <v>-5.6999999999999993</v>
      </c>
      <c r="G100" s="33">
        <f t="shared" ref="G100:G108" si="10">E100/D100*100-100</f>
        <v>-17.8125</v>
      </c>
    </row>
    <row r="101" spans="1:7" ht="31.5" x14ac:dyDescent="0.25">
      <c r="A101" s="22">
        <v>2</v>
      </c>
      <c r="B101" s="51" t="s">
        <v>56</v>
      </c>
      <c r="C101" s="22" t="s">
        <v>13</v>
      </c>
      <c r="D101" s="33">
        <v>28.2</v>
      </c>
      <c r="E101" s="33">
        <v>25.8</v>
      </c>
      <c r="F101" s="33">
        <f t="shared" si="9"/>
        <v>-2.3999999999999986</v>
      </c>
      <c r="G101" s="33">
        <f t="shared" si="10"/>
        <v>-8.5106382978723332</v>
      </c>
    </row>
    <row r="102" spans="1:7" ht="32.25" customHeight="1" x14ac:dyDescent="0.25">
      <c r="A102" s="22">
        <v>3</v>
      </c>
      <c r="B102" s="51" t="s">
        <v>144</v>
      </c>
      <c r="C102" s="22" t="s">
        <v>13</v>
      </c>
      <c r="D102" s="33">
        <v>24.6</v>
      </c>
      <c r="E102" s="33">
        <v>11.6</v>
      </c>
      <c r="F102" s="33">
        <f t="shared" si="9"/>
        <v>-13.000000000000002</v>
      </c>
      <c r="G102" s="33">
        <f t="shared" si="10"/>
        <v>-52.845528455284558</v>
      </c>
    </row>
    <row r="103" spans="1:7" ht="34.5" customHeight="1" x14ac:dyDescent="0.25">
      <c r="A103" s="22">
        <v>4</v>
      </c>
      <c r="B103" s="51" t="s">
        <v>143</v>
      </c>
      <c r="C103" s="22" t="s">
        <v>13</v>
      </c>
      <c r="D103" s="33">
        <v>3.2</v>
      </c>
      <c r="E103" s="33">
        <v>3.7</v>
      </c>
      <c r="F103" s="33">
        <f t="shared" si="9"/>
        <v>0.5</v>
      </c>
      <c r="G103" s="33">
        <f t="shared" si="10"/>
        <v>15.625</v>
      </c>
    </row>
    <row r="104" spans="1:7" ht="31.5" customHeight="1" x14ac:dyDescent="0.25">
      <c r="A104" s="22">
        <v>5</v>
      </c>
      <c r="B104" s="51" t="s">
        <v>142</v>
      </c>
      <c r="C104" s="22" t="s">
        <v>13</v>
      </c>
      <c r="D104" s="33">
        <v>48.7</v>
      </c>
      <c r="E104" s="33">
        <v>56.9</v>
      </c>
      <c r="F104" s="33">
        <f>E104-D104</f>
        <v>8.1999999999999957</v>
      </c>
      <c r="G104" s="33">
        <f t="shared" si="10"/>
        <v>16.837782340862418</v>
      </c>
    </row>
    <row r="105" spans="1:7" ht="33.75" customHeight="1" x14ac:dyDescent="0.25">
      <c r="A105" s="22">
        <v>6</v>
      </c>
      <c r="B105" s="51" t="s">
        <v>57</v>
      </c>
      <c r="C105" s="22" t="s">
        <v>13</v>
      </c>
      <c r="D105" s="33">
        <v>19.600000000000001</v>
      </c>
      <c r="E105" s="33">
        <v>20.7</v>
      </c>
      <c r="F105" s="33">
        <f t="shared" si="9"/>
        <v>1.0999999999999979</v>
      </c>
      <c r="G105" s="33">
        <f t="shared" si="10"/>
        <v>5.6122448979591724</v>
      </c>
    </row>
    <row r="106" spans="1:7" ht="66" customHeight="1" x14ac:dyDescent="0.25">
      <c r="A106" s="35" t="s">
        <v>72</v>
      </c>
      <c r="B106" s="51" t="s">
        <v>58</v>
      </c>
      <c r="C106" s="22" t="s">
        <v>13</v>
      </c>
      <c r="D106" s="33">
        <v>40</v>
      </c>
      <c r="E106" s="33">
        <v>29.6</v>
      </c>
      <c r="F106" s="33">
        <f t="shared" si="9"/>
        <v>-10.399999999999999</v>
      </c>
      <c r="G106" s="33">
        <f t="shared" si="10"/>
        <v>-26</v>
      </c>
    </row>
    <row r="107" spans="1:7" ht="22.5" customHeight="1" x14ac:dyDescent="0.25">
      <c r="A107" s="35" t="s">
        <v>99</v>
      </c>
      <c r="B107" s="51" t="s">
        <v>59</v>
      </c>
      <c r="C107" s="22" t="s">
        <v>13</v>
      </c>
      <c r="D107" s="33">
        <v>70</v>
      </c>
      <c r="E107" s="33">
        <v>13</v>
      </c>
      <c r="F107" s="33">
        <f t="shared" si="9"/>
        <v>-57</v>
      </c>
      <c r="G107" s="33">
        <f t="shared" si="10"/>
        <v>-81.428571428571431</v>
      </c>
    </row>
    <row r="108" spans="1:7" ht="48.75" customHeight="1" x14ac:dyDescent="0.25">
      <c r="A108" s="35" t="s">
        <v>98</v>
      </c>
      <c r="B108" s="51" t="s">
        <v>141</v>
      </c>
      <c r="C108" s="22" t="s">
        <v>13</v>
      </c>
      <c r="D108" s="33">
        <v>52.1</v>
      </c>
      <c r="E108" s="33">
        <v>96.5</v>
      </c>
      <c r="F108" s="33">
        <f t="shared" si="9"/>
        <v>44.4</v>
      </c>
      <c r="G108" s="33">
        <f t="shared" si="10"/>
        <v>85.220729366602683</v>
      </c>
    </row>
    <row r="109" spans="1:7" ht="26.25" customHeight="1" x14ac:dyDescent="0.25">
      <c r="A109" s="27">
        <v>8</v>
      </c>
      <c r="B109" s="98" t="s">
        <v>145</v>
      </c>
      <c r="C109" s="99"/>
      <c r="D109" s="99"/>
      <c r="E109" s="99"/>
      <c r="F109" s="99"/>
      <c r="G109" s="99"/>
    </row>
    <row r="110" spans="1:7" ht="34.5" customHeight="1" x14ac:dyDescent="0.25">
      <c r="A110" s="32">
        <v>1</v>
      </c>
      <c r="B110" s="51" t="s">
        <v>146</v>
      </c>
      <c r="C110" s="36" t="s">
        <v>13</v>
      </c>
      <c r="D110" s="33">
        <v>1.3</v>
      </c>
      <c r="E110" s="33">
        <v>0</v>
      </c>
      <c r="F110" s="49">
        <f>E110-D110</f>
        <v>-1.3</v>
      </c>
      <c r="G110" s="49">
        <f>E110/D110*100-100</f>
        <v>-100</v>
      </c>
    </row>
    <row r="111" spans="1:7" ht="33" customHeight="1" x14ac:dyDescent="0.25">
      <c r="A111" s="32">
        <v>2</v>
      </c>
      <c r="B111" s="51" t="s">
        <v>147</v>
      </c>
      <c r="C111" s="36" t="s">
        <v>13</v>
      </c>
      <c r="D111" s="49">
        <v>9</v>
      </c>
      <c r="E111" s="49">
        <v>0</v>
      </c>
      <c r="F111" s="49">
        <f>E111-D111</f>
        <v>-9</v>
      </c>
      <c r="G111" s="49">
        <f>E111/D111*100-100</f>
        <v>-100</v>
      </c>
    </row>
    <row r="112" spans="1:7" ht="47.25" customHeight="1" x14ac:dyDescent="0.25">
      <c r="A112" s="32">
        <v>3</v>
      </c>
      <c r="B112" s="51" t="s">
        <v>148</v>
      </c>
      <c r="C112" s="36" t="s">
        <v>26</v>
      </c>
      <c r="D112" s="37">
        <v>1</v>
      </c>
      <c r="E112" s="37">
        <v>0</v>
      </c>
      <c r="F112" s="37">
        <f>E112-D112</f>
        <v>-1</v>
      </c>
      <c r="G112" s="49">
        <f>E112/D112*100-100</f>
        <v>-100</v>
      </c>
    </row>
    <row r="113" spans="1:9" ht="48" customHeight="1" x14ac:dyDescent="0.25">
      <c r="A113" s="32">
        <v>4</v>
      </c>
      <c r="B113" s="51" t="s">
        <v>63</v>
      </c>
      <c r="C113" s="36" t="s">
        <v>26</v>
      </c>
      <c r="D113" s="37">
        <v>1</v>
      </c>
      <c r="E113" s="37">
        <v>1</v>
      </c>
      <c r="F113" s="37">
        <f>E113-D113</f>
        <v>0</v>
      </c>
      <c r="G113" s="49">
        <f>E113/D113*100-100</f>
        <v>0</v>
      </c>
    </row>
    <row r="114" spans="1:9" ht="34.5" customHeight="1" x14ac:dyDescent="0.25">
      <c r="A114" s="32">
        <v>5</v>
      </c>
      <c r="B114" s="51" t="s">
        <v>311</v>
      </c>
      <c r="C114" s="36" t="s">
        <v>13</v>
      </c>
      <c r="D114" s="49">
        <v>86</v>
      </c>
      <c r="E114" s="49">
        <v>95.6</v>
      </c>
      <c r="F114" s="37">
        <f>E114-D114</f>
        <v>9.5999999999999943</v>
      </c>
      <c r="G114" s="49">
        <f>E114/D114*100-100</f>
        <v>11.16279069767441</v>
      </c>
    </row>
    <row r="115" spans="1:9" ht="23.25" customHeight="1" x14ac:dyDescent="0.25">
      <c r="A115" s="27">
        <v>9</v>
      </c>
      <c r="B115" s="98" t="s">
        <v>77</v>
      </c>
      <c r="C115" s="99"/>
      <c r="D115" s="99"/>
      <c r="E115" s="99"/>
      <c r="F115" s="99"/>
      <c r="G115" s="99"/>
    </row>
    <row r="116" spans="1:9" ht="31.5" customHeight="1" x14ac:dyDescent="0.25">
      <c r="A116" s="22">
        <v>1</v>
      </c>
      <c r="B116" s="30" t="s">
        <v>17</v>
      </c>
      <c r="C116" s="22" t="s">
        <v>13</v>
      </c>
      <c r="D116" s="33">
        <v>85.5</v>
      </c>
      <c r="E116" s="64">
        <v>85.5</v>
      </c>
      <c r="F116" s="33">
        <f>E116-D116</f>
        <v>0</v>
      </c>
      <c r="G116" s="33">
        <f>E116/D116*100-100</f>
        <v>0</v>
      </c>
    </row>
    <row r="117" spans="1:9" ht="36" customHeight="1" x14ac:dyDescent="0.25">
      <c r="A117" s="22">
        <v>2</v>
      </c>
      <c r="B117" s="30" t="s">
        <v>270</v>
      </c>
      <c r="C117" s="50" t="s">
        <v>31</v>
      </c>
      <c r="D117" s="32">
        <v>15</v>
      </c>
      <c r="E117" s="32">
        <v>15</v>
      </c>
      <c r="F117" s="32">
        <f t="shared" ref="F117:F142" si="11">E117-D117</f>
        <v>0</v>
      </c>
      <c r="G117" s="33">
        <f t="shared" ref="G117:G142" si="12">E117/D117*100-100</f>
        <v>0</v>
      </c>
    </row>
    <row r="118" spans="1:9" ht="31.5" x14ac:dyDescent="0.25">
      <c r="A118" s="22">
        <v>3</v>
      </c>
      <c r="B118" s="30" t="s">
        <v>269</v>
      </c>
      <c r="C118" s="50" t="s">
        <v>13</v>
      </c>
      <c r="D118" s="32">
        <v>100</v>
      </c>
      <c r="E118" s="32">
        <v>100</v>
      </c>
      <c r="F118" s="32">
        <f t="shared" si="11"/>
        <v>0</v>
      </c>
      <c r="G118" s="33">
        <f t="shared" si="12"/>
        <v>0</v>
      </c>
    </row>
    <row r="119" spans="1:9" ht="35.25" customHeight="1" x14ac:dyDescent="0.25">
      <c r="A119" s="22">
        <v>4</v>
      </c>
      <c r="B119" s="30" t="s">
        <v>268</v>
      </c>
      <c r="C119" s="50" t="s">
        <v>13</v>
      </c>
      <c r="D119" s="32">
        <v>30</v>
      </c>
      <c r="E119" s="32">
        <v>30</v>
      </c>
      <c r="F119" s="32">
        <f t="shared" si="11"/>
        <v>0</v>
      </c>
      <c r="G119" s="33">
        <f t="shared" si="12"/>
        <v>0</v>
      </c>
    </row>
    <row r="120" spans="1:9" ht="33.75" customHeight="1" x14ac:dyDescent="0.25">
      <c r="A120" s="22">
        <v>5</v>
      </c>
      <c r="B120" s="30" t="s">
        <v>267</v>
      </c>
      <c r="C120" s="50" t="s">
        <v>13</v>
      </c>
      <c r="D120" s="33">
        <v>15.2</v>
      </c>
      <c r="E120" s="33">
        <v>15.2</v>
      </c>
      <c r="F120" s="33">
        <f t="shared" si="11"/>
        <v>0</v>
      </c>
      <c r="G120" s="33">
        <f t="shared" si="12"/>
        <v>0</v>
      </c>
    </row>
    <row r="121" spans="1:9" ht="47.25" x14ac:dyDescent="0.25">
      <c r="A121" s="22">
        <v>6</v>
      </c>
      <c r="B121" s="30" t="s">
        <v>266</v>
      </c>
      <c r="C121" s="50" t="s">
        <v>25</v>
      </c>
      <c r="D121" s="32">
        <v>8080</v>
      </c>
      <c r="E121" s="32">
        <v>8081</v>
      </c>
      <c r="F121" s="32">
        <f t="shared" si="11"/>
        <v>1</v>
      </c>
      <c r="G121" s="33">
        <f t="shared" si="12"/>
        <v>1.237623762375506E-2</v>
      </c>
    </row>
    <row r="122" spans="1:9" ht="36.75" customHeight="1" x14ac:dyDescent="0.25">
      <c r="A122" s="22">
        <v>7</v>
      </c>
      <c r="B122" s="30" t="s">
        <v>265</v>
      </c>
      <c r="C122" s="50" t="s">
        <v>13</v>
      </c>
      <c r="D122" s="33">
        <v>6.8</v>
      </c>
      <c r="E122" s="33">
        <v>13</v>
      </c>
      <c r="F122" s="33">
        <f t="shared" si="11"/>
        <v>6.2</v>
      </c>
      <c r="G122" s="33">
        <f t="shared" si="12"/>
        <v>91.176470588235304</v>
      </c>
    </row>
    <row r="123" spans="1:9" ht="35.25" customHeight="1" x14ac:dyDescent="0.25">
      <c r="A123" s="22">
        <v>8</v>
      </c>
      <c r="B123" s="30" t="s">
        <v>264</v>
      </c>
      <c r="C123" s="50" t="s">
        <v>27</v>
      </c>
      <c r="D123" s="32">
        <v>8</v>
      </c>
      <c r="E123" s="32">
        <v>8</v>
      </c>
      <c r="F123" s="32">
        <f t="shared" si="11"/>
        <v>0</v>
      </c>
      <c r="G123" s="33">
        <f t="shared" si="12"/>
        <v>0</v>
      </c>
    </row>
    <row r="124" spans="1:9" ht="19.5" customHeight="1" x14ac:dyDescent="0.25">
      <c r="A124" s="22">
        <v>9</v>
      </c>
      <c r="B124" s="30" t="s">
        <v>263</v>
      </c>
      <c r="C124" s="50" t="s">
        <v>27</v>
      </c>
      <c r="D124" s="32">
        <v>3579</v>
      </c>
      <c r="E124" s="32">
        <v>4041</v>
      </c>
      <c r="F124" s="32">
        <f t="shared" si="11"/>
        <v>462</v>
      </c>
      <c r="G124" s="33">
        <f t="shared" si="12"/>
        <v>12.908633696563271</v>
      </c>
      <c r="I124" s="29"/>
    </row>
    <row r="125" spans="1:9" ht="19.5" customHeight="1" x14ac:dyDescent="0.25">
      <c r="A125" s="22">
        <v>10</v>
      </c>
      <c r="B125" s="30" t="s">
        <v>262</v>
      </c>
      <c r="C125" s="50" t="s">
        <v>48</v>
      </c>
      <c r="D125" s="31">
        <v>2329.3200000000002</v>
      </c>
      <c r="E125" s="65">
        <v>1832</v>
      </c>
      <c r="F125" s="31">
        <f t="shared" si="11"/>
        <v>-497.32000000000016</v>
      </c>
      <c r="G125" s="31">
        <f t="shared" si="12"/>
        <v>-21.350437037418644</v>
      </c>
      <c r="I125" s="29"/>
    </row>
    <row r="126" spans="1:9" ht="19.5" customHeight="1" x14ac:dyDescent="0.25">
      <c r="A126" s="22">
        <v>11</v>
      </c>
      <c r="B126" s="30" t="s">
        <v>261</v>
      </c>
      <c r="C126" s="50" t="s">
        <v>48</v>
      </c>
      <c r="D126" s="31">
        <v>175.62</v>
      </c>
      <c r="E126" s="65">
        <v>151.94999999999999</v>
      </c>
      <c r="F126" s="31">
        <f t="shared" si="11"/>
        <v>-23.670000000000016</v>
      </c>
      <c r="G126" s="33">
        <f t="shared" si="12"/>
        <v>-13.477963785445851</v>
      </c>
      <c r="I126" s="29"/>
    </row>
    <row r="127" spans="1:9" ht="19.5" customHeight="1" x14ac:dyDescent="0.25">
      <c r="A127" s="22">
        <v>12</v>
      </c>
      <c r="B127" s="30" t="s">
        <v>260</v>
      </c>
      <c r="C127" s="50" t="s">
        <v>49</v>
      </c>
      <c r="D127" s="33">
        <v>4094</v>
      </c>
      <c r="E127" s="64">
        <v>4878</v>
      </c>
      <c r="F127" s="33">
        <f t="shared" si="11"/>
        <v>784</v>
      </c>
      <c r="G127" s="33">
        <f t="shared" si="12"/>
        <v>19.149975574010753</v>
      </c>
      <c r="I127" s="29"/>
    </row>
    <row r="128" spans="1:9" ht="18.75" customHeight="1" x14ac:dyDescent="0.25">
      <c r="A128" s="22">
        <v>13</v>
      </c>
      <c r="B128" s="30" t="s">
        <v>73</v>
      </c>
      <c r="C128" s="50" t="s">
        <v>149</v>
      </c>
      <c r="D128" s="32">
        <v>530</v>
      </c>
      <c r="E128" s="62">
        <v>744</v>
      </c>
      <c r="F128" s="32">
        <f t="shared" si="11"/>
        <v>214</v>
      </c>
      <c r="G128" s="33">
        <f t="shared" si="12"/>
        <v>40.377358490566024</v>
      </c>
    </row>
    <row r="129" spans="1:7" ht="31.5" customHeight="1" x14ac:dyDescent="0.25">
      <c r="A129" s="22">
        <v>14</v>
      </c>
      <c r="B129" s="30" t="s">
        <v>74</v>
      </c>
      <c r="C129" s="50" t="s">
        <v>26</v>
      </c>
      <c r="D129" s="32">
        <v>53</v>
      </c>
      <c r="E129" s="62">
        <v>37</v>
      </c>
      <c r="F129" s="32">
        <f t="shared" si="11"/>
        <v>-16</v>
      </c>
      <c r="G129" s="33">
        <f t="shared" si="12"/>
        <v>-30.188679245283026</v>
      </c>
    </row>
    <row r="130" spans="1:7" ht="18.75" customHeight="1" x14ac:dyDescent="0.25">
      <c r="A130" s="22">
        <v>15</v>
      </c>
      <c r="B130" s="30" t="s">
        <v>259</v>
      </c>
      <c r="C130" s="50" t="s">
        <v>13</v>
      </c>
      <c r="D130" s="32">
        <v>82</v>
      </c>
      <c r="E130" s="62">
        <v>82</v>
      </c>
      <c r="F130" s="32">
        <f t="shared" si="11"/>
        <v>0</v>
      </c>
      <c r="G130" s="33">
        <f t="shared" si="12"/>
        <v>0</v>
      </c>
    </row>
    <row r="131" spans="1:7" ht="19.5" customHeight="1" x14ac:dyDescent="0.25">
      <c r="A131" s="22">
        <v>16</v>
      </c>
      <c r="B131" s="30" t="s">
        <v>75</v>
      </c>
      <c r="C131" s="50" t="s">
        <v>26</v>
      </c>
      <c r="D131" s="32">
        <v>26</v>
      </c>
      <c r="E131" s="62">
        <v>18</v>
      </c>
      <c r="F131" s="32">
        <f t="shared" si="11"/>
        <v>-8</v>
      </c>
      <c r="G131" s="33">
        <f t="shared" si="12"/>
        <v>-30.769230769230774</v>
      </c>
    </row>
    <row r="132" spans="1:7" ht="19.5" customHeight="1" x14ac:dyDescent="0.25">
      <c r="A132" s="22">
        <v>17</v>
      </c>
      <c r="B132" s="30" t="s">
        <v>76</v>
      </c>
      <c r="C132" s="50" t="s">
        <v>26</v>
      </c>
      <c r="D132" s="33">
        <v>375.3</v>
      </c>
      <c r="E132" s="64">
        <v>324.3</v>
      </c>
      <c r="F132" s="33">
        <f t="shared" si="11"/>
        <v>-51</v>
      </c>
      <c r="G132" s="33">
        <f t="shared" si="12"/>
        <v>-13.589128697042369</v>
      </c>
    </row>
    <row r="133" spans="1:7" ht="34.5" customHeight="1" x14ac:dyDescent="0.25">
      <c r="A133" s="22">
        <v>18</v>
      </c>
      <c r="B133" s="51" t="s">
        <v>258</v>
      </c>
      <c r="C133" s="50" t="s">
        <v>13</v>
      </c>
      <c r="D133" s="33">
        <v>30.8</v>
      </c>
      <c r="E133" s="64">
        <v>30.7</v>
      </c>
      <c r="F133" s="33">
        <f t="shared" si="11"/>
        <v>-0.10000000000000142</v>
      </c>
      <c r="G133" s="33">
        <f t="shared" si="12"/>
        <v>-0.32467532467532578</v>
      </c>
    </row>
    <row r="134" spans="1:7" ht="36.75" customHeight="1" x14ac:dyDescent="0.25">
      <c r="A134" s="22">
        <v>19</v>
      </c>
      <c r="B134" s="51" t="s">
        <v>50</v>
      </c>
      <c r="C134" s="50" t="s">
        <v>13</v>
      </c>
      <c r="D134" s="32">
        <v>84</v>
      </c>
      <c r="E134" s="62">
        <v>83</v>
      </c>
      <c r="F134" s="32">
        <f t="shared" si="11"/>
        <v>-1</v>
      </c>
      <c r="G134" s="33">
        <f t="shared" si="12"/>
        <v>-1.1904761904761898</v>
      </c>
    </row>
    <row r="135" spans="1:7" ht="36" customHeight="1" x14ac:dyDescent="0.25">
      <c r="A135" s="22">
        <v>20</v>
      </c>
      <c r="B135" s="51" t="s">
        <v>51</v>
      </c>
      <c r="C135" s="50" t="s">
        <v>13</v>
      </c>
      <c r="D135" s="32">
        <v>63</v>
      </c>
      <c r="E135" s="32">
        <v>62</v>
      </c>
      <c r="F135" s="32">
        <f t="shared" si="11"/>
        <v>-1</v>
      </c>
      <c r="G135" s="33">
        <f t="shared" si="12"/>
        <v>-1.5873015873015959</v>
      </c>
    </row>
    <row r="136" spans="1:7" ht="18.75" customHeight="1" x14ac:dyDescent="0.25">
      <c r="A136" s="22">
        <v>21</v>
      </c>
      <c r="B136" s="51" t="s">
        <v>255</v>
      </c>
      <c r="C136" s="50" t="s">
        <v>31</v>
      </c>
      <c r="D136" s="32">
        <v>1284</v>
      </c>
      <c r="E136" s="32">
        <v>980</v>
      </c>
      <c r="F136" s="32">
        <f t="shared" si="11"/>
        <v>-304</v>
      </c>
      <c r="G136" s="33">
        <f t="shared" si="12"/>
        <v>-23.676012461059187</v>
      </c>
    </row>
    <row r="137" spans="1:7" ht="30.75" customHeight="1" x14ac:dyDescent="0.25">
      <c r="A137" s="22">
        <v>22</v>
      </c>
      <c r="B137" s="51" t="s">
        <v>256</v>
      </c>
      <c r="C137" s="50" t="s">
        <v>52</v>
      </c>
      <c r="D137" s="32">
        <v>46</v>
      </c>
      <c r="E137" s="62">
        <v>46</v>
      </c>
      <c r="F137" s="32">
        <f t="shared" si="11"/>
        <v>0</v>
      </c>
      <c r="G137" s="33">
        <f t="shared" si="12"/>
        <v>0</v>
      </c>
    </row>
    <row r="138" spans="1:7" ht="33" customHeight="1" x14ac:dyDescent="0.25">
      <c r="A138" s="22">
        <v>23</v>
      </c>
      <c r="B138" s="51" t="s">
        <v>257</v>
      </c>
      <c r="C138" s="50" t="s">
        <v>13</v>
      </c>
      <c r="D138" s="32">
        <v>100</v>
      </c>
      <c r="E138" s="32">
        <v>100</v>
      </c>
      <c r="F138" s="32">
        <f t="shared" si="11"/>
        <v>0</v>
      </c>
      <c r="G138" s="33">
        <f t="shared" si="12"/>
        <v>0</v>
      </c>
    </row>
    <row r="139" spans="1:7" ht="18.75" customHeight="1" x14ac:dyDescent="0.25">
      <c r="A139" s="22">
        <v>24</v>
      </c>
      <c r="B139" s="51" t="s">
        <v>287</v>
      </c>
      <c r="C139" s="50" t="s">
        <v>11</v>
      </c>
      <c r="D139" s="32" t="s">
        <v>12</v>
      </c>
      <c r="E139" s="32" t="s">
        <v>12</v>
      </c>
      <c r="F139" s="32"/>
      <c r="G139" s="33"/>
    </row>
    <row r="140" spans="1:7" ht="33" customHeight="1" x14ac:dyDescent="0.25">
      <c r="A140" s="22">
        <v>25</v>
      </c>
      <c r="B140" s="51" t="s">
        <v>254</v>
      </c>
      <c r="C140" s="50" t="s">
        <v>13</v>
      </c>
      <c r="D140" s="33">
        <v>90.2</v>
      </c>
      <c r="E140" s="33">
        <v>80.2</v>
      </c>
      <c r="F140" s="32">
        <f t="shared" si="11"/>
        <v>-10</v>
      </c>
      <c r="G140" s="33">
        <f t="shared" si="12"/>
        <v>-11.08647450110864</v>
      </c>
    </row>
    <row r="141" spans="1:7" ht="33" customHeight="1" x14ac:dyDescent="0.25">
      <c r="A141" s="22">
        <v>26</v>
      </c>
      <c r="B141" s="51" t="s">
        <v>281</v>
      </c>
      <c r="C141" s="50" t="s">
        <v>13</v>
      </c>
      <c r="D141" s="33">
        <v>72</v>
      </c>
      <c r="E141" s="33">
        <v>70</v>
      </c>
      <c r="F141" s="32">
        <f t="shared" si="11"/>
        <v>-2</v>
      </c>
      <c r="G141" s="33">
        <f t="shared" si="12"/>
        <v>-2.7777777777777857</v>
      </c>
    </row>
    <row r="142" spans="1:7" ht="33" customHeight="1" x14ac:dyDescent="0.25">
      <c r="A142" s="22">
        <v>27</v>
      </c>
      <c r="B142" s="51" t="s">
        <v>345</v>
      </c>
      <c r="C142" s="50" t="s">
        <v>13</v>
      </c>
      <c r="D142" s="33">
        <v>100</v>
      </c>
      <c r="E142" s="33">
        <v>0</v>
      </c>
      <c r="F142" s="32">
        <f t="shared" si="11"/>
        <v>-100</v>
      </c>
      <c r="G142" s="33">
        <f t="shared" si="12"/>
        <v>-100</v>
      </c>
    </row>
    <row r="143" spans="1:7" ht="24" customHeight="1" x14ac:dyDescent="0.25">
      <c r="A143" s="27">
        <v>10</v>
      </c>
      <c r="B143" s="98" t="s">
        <v>150</v>
      </c>
      <c r="C143" s="102"/>
      <c r="D143" s="102"/>
      <c r="E143" s="102"/>
      <c r="F143" s="102"/>
      <c r="G143" s="102"/>
    </row>
    <row r="144" spans="1:7" ht="31.5" customHeight="1" x14ac:dyDescent="0.25">
      <c r="A144" s="22">
        <v>1</v>
      </c>
      <c r="B144" s="51" t="s">
        <v>151</v>
      </c>
      <c r="C144" s="22" t="s">
        <v>13</v>
      </c>
      <c r="D144" s="39">
        <v>46</v>
      </c>
      <c r="E144" s="39">
        <v>43</v>
      </c>
      <c r="F144" s="39">
        <f>E144-D144</f>
        <v>-3</v>
      </c>
      <c r="G144" s="39">
        <f>E144/D144*100-100</f>
        <v>-6.5217391304347814</v>
      </c>
    </row>
    <row r="145" spans="1:7" ht="36" customHeight="1" x14ac:dyDescent="0.25">
      <c r="A145" s="22">
        <v>2</v>
      </c>
      <c r="B145" s="51" t="s">
        <v>152</v>
      </c>
      <c r="C145" s="22" t="s">
        <v>27</v>
      </c>
      <c r="D145" s="38">
        <v>10</v>
      </c>
      <c r="E145" s="38">
        <v>15</v>
      </c>
      <c r="F145" s="38">
        <f>E145-D145</f>
        <v>5</v>
      </c>
      <c r="G145" s="39">
        <f>E145/D145*100-100</f>
        <v>50</v>
      </c>
    </row>
    <row r="146" spans="1:7" ht="27.75" customHeight="1" x14ac:dyDescent="0.25">
      <c r="A146" s="27">
        <v>11</v>
      </c>
      <c r="B146" s="98" t="s">
        <v>243</v>
      </c>
      <c r="C146" s="99"/>
      <c r="D146" s="99"/>
      <c r="E146" s="99"/>
      <c r="F146" s="99"/>
      <c r="G146" s="99"/>
    </row>
    <row r="147" spans="1:7" ht="32.25" customHeight="1" x14ac:dyDescent="0.25">
      <c r="A147" s="22">
        <v>1</v>
      </c>
      <c r="B147" s="51" t="s">
        <v>153</v>
      </c>
      <c r="C147" s="22" t="s">
        <v>26</v>
      </c>
      <c r="D147" s="38">
        <v>10</v>
      </c>
      <c r="E147" s="38">
        <v>14</v>
      </c>
      <c r="F147" s="38">
        <f t="shared" ref="F147:F154" si="13">E147-D147</f>
        <v>4</v>
      </c>
      <c r="G147" s="39">
        <f t="shared" ref="G147:G154" si="14">E147/D147*100-100</f>
        <v>40</v>
      </c>
    </row>
    <row r="148" spans="1:7" ht="48.75" customHeight="1" x14ac:dyDescent="0.25">
      <c r="A148" s="22">
        <v>2</v>
      </c>
      <c r="B148" s="51" t="s">
        <v>154</v>
      </c>
      <c r="C148" s="22" t="s">
        <v>26</v>
      </c>
      <c r="D148" s="38">
        <v>1</v>
      </c>
      <c r="E148" s="38">
        <v>1</v>
      </c>
      <c r="F148" s="38">
        <f t="shared" si="13"/>
        <v>0</v>
      </c>
      <c r="G148" s="39">
        <f t="shared" si="14"/>
        <v>0</v>
      </c>
    </row>
    <row r="149" spans="1:7" ht="32.25" customHeight="1" x14ac:dyDescent="0.25">
      <c r="A149" s="22">
        <v>3</v>
      </c>
      <c r="B149" s="51" t="s">
        <v>34</v>
      </c>
      <c r="C149" s="22" t="s">
        <v>26</v>
      </c>
      <c r="D149" s="38">
        <v>17</v>
      </c>
      <c r="E149" s="38">
        <v>29</v>
      </c>
      <c r="F149" s="38">
        <f t="shared" si="13"/>
        <v>12</v>
      </c>
      <c r="G149" s="39">
        <f t="shared" si="14"/>
        <v>70.588235294117652</v>
      </c>
    </row>
    <row r="150" spans="1:7" ht="32.25" customHeight="1" x14ac:dyDescent="0.25">
      <c r="A150" s="22">
        <v>4</v>
      </c>
      <c r="B150" s="51" t="s">
        <v>155</v>
      </c>
      <c r="C150" s="22" t="s">
        <v>26</v>
      </c>
      <c r="D150" s="38">
        <v>70</v>
      </c>
      <c r="E150" s="38">
        <v>155</v>
      </c>
      <c r="F150" s="38">
        <f t="shared" si="13"/>
        <v>85</v>
      </c>
      <c r="G150" s="39">
        <f t="shared" si="14"/>
        <v>121.42857142857144</v>
      </c>
    </row>
    <row r="151" spans="1:7" ht="32.25" customHeight="1" x14ac:dyDescent="0.25">
      <c r="A151" s="22">
        <v>5</v>
      </c>
      <c r="B151" s="51" t="s">
        <v>35</v>
      </c>
      <c r="C151" s="22" t="s">
        <v>26</v>
      </c>
      <c r="D151" s="38">
        <v>30</v>
      </c>
      <c r="E151" s="38">
        <v>12</v>
      </c>
      <c r="F151" s="38">
        <f t="shared" si="13"/>
        <v>-18</v>
      </c>
      <c r="G151" s="39">
        <f t="shared" si="14"/>
        <v>-60</v>
      </c>
    </row>
    <row r="152" spans="1:7" ht="34.5" customHeight="1" x14ac:dyDescent="0.25">
      <c r="A152" s="22">
        <v>6</v>
      </c>
      <c r="B152" s="51" t="s">
        <v>156</v>
      </c>
      <c r="C152" s="22" t="s">
        <v>26</v>
      </c>
      <c r="D152" s="38">
        <v>18</v>
      </c>
      <c r="E152" s="38">
        <v>26</v>
      </c>
      <c r="F152" s="38">
        <f t="shared" si="13"/>
        <v>8</v>
      </c>
      <c r="G152" s="39">
        <f t="shared" si="14"/>
        <v>44.444444444444429</v>
      </c>
    </row>
    <row r="153" spans="1:7" ht="31.5" customHeight="1" x14ac:dyDescent="0.25">
      <c r="A153" s="22">
        <v>7</v>
      </c>
      <c r="B153" s="51" t="s">
        <v>157</v>
      </c>
      <c r="C153" s="22" t="s">
        <v>25</v>
      </c>
      <c r="D153" s="38">
        <v>5500</v>
      </c>
      <c r="E153" s="38">
        <v>5400</v>
      </c>
      <c r="F153" s="38">
        <f t="shared" si="13"/>
        <v>-100</v>
      </c>
      <c r="G153" s="39">
        <f t="shared" si="14"/>
        <v>-1.818181818181813</v>
      </c>
    </row>
    <row r="154" spans="1:7" ht="48" customHeight="1" x14ac:dyDescent="0.25">
      <c r="A154" s="22">
        <v>8</v>
      </c>
      <c r="B154" s="51" t="s">
        <v>280</v>
      </c>
      <c r="C154" s="22"/>
      <c r="D154" s="38">
        <v>29</v>
      </c>
      <c r="E154" s="38">
        <v>20</v>
      </c>
      <c r="F154" s="38">
        <f t="shared" si="13"/>
        <v>-9</v>
      </c>
      <c r="G154" s="39">
        <f t="shared" si="14"/>
        <v>-31.034482758620683</v>
      </c>
    </row>
    <row r="155" spans="1:7" ht="21" customHeight="1" x14ac:dyDescent="0.25">
      <c r="A155" s="27">
        <v>12</v>
      </c>
      <c r="B155" s="98" t="s">
        <v>158</v>
      </c>
      <c r="C155" s="99"/>
      <c r="D155" s="99"/>
      <c r="E155" s="99"/>
      <c r="F155" s="99"/>
      <c r="G155" s="99"/>
    </row>
    <row r="156" spans="1:7" ht="20.25" customHeight="1" x14ac:dyDescent="0.25">
      <c r="A156" s="22">
        <v>1</v>
      </c>
      <c r="B156" s="51" t="s">
        <v>53</v>
      </c>
      <c r="C156" s="22" t="s">
        <v>33</v>
      </c>
      <c r="D156" s="31">
        <v>4984.3500000000004</v>
      </c>
      <c r="E156" s="31">
        <v>2354.163</v>
      </c>
      <c r="F156" s="31">
        <f t="shared" ref="F156:F165" si="15">E156-D156</f>
        <v>-2630.1870000000004</v>
      </c>
      <c r="G156" s="33">
        <f t="shared" ref="G156:G165" si="16">E156/D156*100-100</f>
        <v>-52.768906677901832</v>
      </c>
    </row>
    <row r="157" spans="1:7" ht="18.75" customHeight="1" x14ac:dyDescent="0.25">
      <c r="A157" s="22">
        <v>2</v>
      </c>
      <c r="B157" s="51" t="s">
        <v>54</v>
      </c>
      <c r="C157" s="22" t="s">
        <v>19</v>
      </c>
      <c r="D157" s="34">
        <v>54.804000000000002</v>
      </c>
      <c r="E157" s="34">
        <v>54.804000000000002</v>
      </c>
      <c r="F157" s="34">
        <f t="shared" si="15"/>
        <v>0</v>
      </c>
      <c r="G157" s="33">
        <f t="shared" si="16"/>
        <v>0</v>
      </c>
    </row>
    <row r="158" spans="1:7" ht="31.5" hidden="1" x14ac:dyDescent="0.25">
      <c r="A158" s="22">
        <v>3</v>
      </c>
      <c r="B158" s="51" t="s">
        <v>64</v>
      </c>
      <c r="C158" s="22" t="s">
        <v>19</v>
      </c>
      <c r="D158" s="57">
        <v>0</v>
      </c>
      <c r="E158" s="57">
        <v>0.42380000000000001</v>
      </c>
      <c r="F158" s="57">
        <f t="shared" si="15"/>
        <v>0.42380000000000001</v>
      </c>
      <c r="G158" s="33" t="e">
        <f t="shared" si="16"/>
        <v>#DIV/0!</v>
      </c>
    </row>
    <row r="159" spans="1:7" ht="33" hidden="1" customHeight="1" x14ac:dyDescent="0.25">
      <c r="A159" s="22">
        <v>4</v>
      </c>
      <c r="B159" s="51" t="s">
        <v>65</v>
      </c>
      <c r="C159" s="22" t="s">
        <v>19</v>
      </c>
      <c r="D159" s="57">
        <v>0</v>
      </c>
      <c r="E159" s="57">
        <v>0.42380000000000001</v>
      </c>
      <c r="F159" s="57">
        <f t="shared" si="15"/>
        <v>0.42380000000000001</v>
      </c>
      <c r="G159" s="33" t="e">
        <f t="shared" si="16"/>
        <v>#DIV/0!</v>
      </c>
    </row>
    <row r="160" spans="1:7" ht="47.25" x14ac:dyDescent="0.25">
      <c r="A160" s="40">
        <v>5</v>
      </c>
      <c r="B160" s="51" t="s">
        <v>66</v>
      </c>
      <c r="C160" s="22" t="s">
        <v>19</v>
      </c>
      <c r="D160" s="34">
        <v>5.39</v>
      </c>
      <c r="E160" s="34">
        <v>5.89</v>
      </c>
      <c r="F160" s="31">
        <f t="shared" si="15"/>
        <v>0.5</v>
      </c>
      <c r="G160" s="33">
        <f t="shared" si="16"/>
        <v>9.2764378478664185</v>
      </c>
    </row>
    <row r="161" spans="1:7" ht="47.25" x14ac:dyDescent="0.25">
      <c r="A161" s="22">
        <v>6</v>
      </c>
      <c r="B161" s="51" t="s">
        <v>67</v>
      </c>
      <c r="C161" s="22" t="s">
        <v>19</v>
      </c>
      <c r="D161" s="34">
        <v>8.5549999999999997</v>
      </c>
      <c r="E161" s="34">
        <v>8.0549999999999997</v>
      </c>
      <c r="F161" s="34">
        <f t="shared" si="15"/>
        <v>-0.5</v>
      </c>
      <c r="G161" s="33">
        <f t="shared" si="16"/>
        <v>-5.844535359438936</v>
      </c>
    </row>
    <row r="162" spans="1:7" ht="48.75" customHeight="1" x14ac:dyDescent="0.25">
      <c r="A162" s="22">
        <v>7</v>
      </c>
      <c r="B162" s="51" t="s">
        <v>68</v>
      </c>
      <c r="C162" s="22" t="s">
        <v>13</v>
      </c>
      <c r="D162" s="34">
        <v>84.39</v>
      </c>
      <c r="E162" s="34">
        <v>85.302000000000007</v>
      </c>
      <c r="F162" s="34">
        <f t="shared" si="15"/>
        <v>0.91200000000000614</v>
      </c>
      <c r="G162" s="33">
        <f t="shared" si="16"/>
        <v>1.0806967650195674</v>
      </c>
    </row>
    <row r="163" spans="1:7" ht="21" customHeight="1" x14ac:dyDescent="0.25">
      <c r="A163" s="22">
        <v>8</v>
      </c>
      <c r="B163" s="51" t="s">
        <v>160</v>
      </c>
      <c r="C163" s="22" t="s">
        <v>27</v>
      </c>
      <c r="D163" s="32">
        <v>84</v>
      </c>
      <c r="E163" s="32">
        <v>51</v>
      </c>
      <c r="F163" s="32">
        <f t="shared" si="15"/>
        <v>-33</v>
      </c>
      <c r="G163" s="33">
        <f t="shared" si="16"/>
        <v>-39.285714285714292</v>
      </c>
    </row>
    <row r="164" spans="1:7" ht="18.75" customHeight="1" x14ac:dyDescent="0.25">
      <c r="A164" s="22">
        <v>9</v>
      </c>
      <c r="B164" s="51" t="s">
        <v>159</v>
      </c>
      <c r="C164" s="22" t="s">
        <v>25</v>
      </c>
      <c r="D164" s="32">
        <v>6</v>
      </c>
      <c r="E164" s="32">
        <v>4</v>
      </c>
      <c r="F164" s="32">
        <f t="shared" si="15"/>
        <v>-2</v>
      </c>
      <c r="G164" s="33">
        <f t="shared" si="16"/>
        <v>-33.333333333333343</v>
      </c>
    </row>
    <row r="165" spans="1:7" ht="33" customHeight="1" x14ac:dyDescent="0.25">
      <c r="A165" s="22">
        <v>10</v>
      </c>
      <c r="B165" s="51" t="s">
        <v>281</v>
      </c>
      <c r="C165" s="22" t="s">
        <v>13</v>
      </c>
      <c r="D165" s="32">
        <v>60</v>
      </c>
      <c r="E165" s="32">
        <v>60</v>
      </c>
      <c r="F165" s="32">
        <f t="shared" si="15"/>
        <v>0</v>
      </c>
      <c r="G165" s="33">
        <f t="shared" si="16"/>
        <v>0</v>
      </c>
    </row>
    <row r="166" spans="1:7" ht="24.75" customHeight="1" x14ac:dyDescent="0.25">
      <c r="A166" s="27">
        <v>13</v>
      </c>
      <c r="B166" s="98" t="s">
        <v>161</v>
      </c>
      <c r="C166" s="101"/>
      <c r="D166" s="101"/>
      <c r="E166" s="101"/>
      <c r="F166" s="101"/>
      <c r="G166" s="101"/>
    </row>
    <row r="167" spans="1:7" ht="21.75" customHeight="1" x14ac:dyDescent="0.25">
      <c r="A167" s="22">
        <v>1</v>
      </c>
      <c r="B167" s="51" t="s">
        <v>162</v>
      </c>
      <c r="C167" s="22" t="s">
        <v>13</v>
      </c>
      <c r="D167" s="22" t="s">
        <v>69</v>
      </c>
      <c r="E167" s="40">
        <v>74.5</v>
      </c>
      <c r="F167" s="39">
        <f>E167-95</f>
        <v>-20.5</v>
      </c>
      <c r="G167" s="39">
        <f>(E167/95)*100-100</f>
        <v>-21.578947368421055</v>
      </c>
    </row>
    <row r="168" spans="1:7" ht="33.75" customHeight="1" x14ac:dyDescent="0.25">
      <c r="A168" s="22">
        <v>2</v>
      </c>
      <c r="B168" s="51" t="s">
        <v>163</v>
      </c>
      <c r="C168" s="22" t="s">
        <v>13</v>
      </c>
      <c r="D168" s="22" t="s">
        <v>167</v>
      </c>
      <c r="E168" s="40">
        <v>46.8</v>
      </c>
      <c r="F168" s="39">
        <f>E168-95</f>
        <v>-48.2</v>
      </c>
      <c r="G168" s="39">
        <f>(E168/95)*100-100</f>
        <v>-50.736842105263165</v>
      </c>
    </row>
    <row r="169" spans="1:7" ht="31.5" x14ac:dyDescent="0.25">
      <c r="A169" s="22">
        <v>3</v>
      </c>
      <c r="B169" s="51" t="s">
        <v>164</v>
      </c>
      <c r="C169" s="22" t="s">
        <v>13</v>
      </c>
      <c r="D169" s="39">
        <v>73.5</v>
      </c>
      <c r="E169" s="71">
        <v>88.9</v>
      </c>
      <c r="F169" s="39">
        <f>E169-95</f>
        <v>-6.0999999999999943</v>
      </c>
      <c r="G169" s="39">
        <f t="shared" ref="G169" si="17">(E169/95)*100-100</f>
        <v>-6.4210526315789451</v>
      </c>
    </row>
    <row r="170" spans="1:7" ht="23.25" customHeight="1" x14ac:dyDescent="0.25">
      <c r="A170" s="22">
        <v>4</v>
      </c>
      <c r="B170" s="51" t="s">
        <v>165</v>
      </c>
      <c r="C170" s="22" t="s">
        <v>11</v>
      </c>
      <c r="D170" s="39" t="s">
        <v>12</v>
      </c>
      <c r="E170" s="39" t="s">
        <v>12</v>
      </c>
      <c r="F170" s="39" t="s">
        <v>338</v>
      </c>
      <c r="G170" s="39" t="s">
        <v>338</v>
      </c>
    </row>
    <row r="171" spans="1:7" ht="33" customHeight="1" x14ac:dyDescent="0.25">
      <c r="A171" s="22">
        <v>5</v>
      </c>
      <c r="B171" s="51" t="s">
        <v>166</v>
      </c>
      <c r="C171" s="22" t="s">
        <v>13</v>
      </c>
      <c r="D171" s="39" t="s">
        <v>168</v>
      </c>
      <c r="E171" s="72">
        <v>1</v>
      </c>
      <c r="F171" s="38">
        <f>E171-15</f>
        <v>-14</v>
      </c>
      <c r="G171" s="39">
        <f>E171/15*100-100</f>
        <v>-93.333333333333329</v>
      </c>
    </row>
    <row r="172" spans="1:7" ht="26.25" customHeight="1" x14ac:dyDescent="0.25">
      <c r="A172" s="27">
        <v>14</v>
      </c>
      <c r="B172" s="98" t="s">
        <v>169</v>
      </c>
      <c r="C172" s="99"/>
      <c r="D172" s="99"/>
      <c r="E172" s="99"/>
      <c r="F172" s="99"/>
      <c r="G172" s="99"/>
    </row>
    <row r="173" spans="1:7" ht="33.75" customHeight="1" x14ac:dyDescent="0.25">
      <c r="A173" s="22">
        <v>1</v>
      </c>
      <c r="B173" s="51" t="s">
        <v>170</v>
      </c>
      <c r="C173" s="22"/>
      <c r="D173" s="39"/>
      <c r="E173" s="39"/>
      <c r="F173" s="39"/>
      <c r="G173" s="39"/>
    </row>
    <row r="174" spans="1:7" ht="15.75" x14ac:dyDescent="0.25">
      <c r="A174" s="35" t="s">
        <v>171</v>
      </c>
      <c r="B174" s="30" t="s">
        <v>173</v>
      </c>
      <c r="C174" s="22" t="s">
        <v>13</v>
      </c>
      <c r="D174" s="39">
        <v>100</v>
      </c>
      <c r="E174" s="39">
        <v>100</v>
      </c>
      <c r="F174" s="39">
        <f t="shared" ref="F174:F192" si="18">E174-D174</f>
        <v>0</v>
      </c>
      <c r="G174" s="39">
        <f t="shared" ref="G174:G192" si="19">E174/D174*100-100</f>
        <v>0</v>
      </c>
    </row>
    <row r="175" spans="1:7" ht="32.25" customHeight="1" x14ac:dyDescent="0.25">
      <c r="A175" s="35" t="s">
        <v>172</v>
      </c>
      <c r="B175" s="53" t="s">
        <v>174</v>
      </c>
      <c r="C175" s="22" t="s">
        <v>13</v>
      </c>
      <c r="D175" s="39">
        <v>29</v>
      </c>
      <c r="E175" s="39">
        <v>36</v>
      </c>
      <c r="F175" s="39">
        <f>E175-D175</f>
        <v>7</v>
      </c>
      <c r="G175" s="39">
        <f t="shared" si="19"/>
        <v>24.137931034482762</v>
      </c>
    </row>
    <row r="176" spans="1:7" ht="33" customHeight="1" x14ac:dyDescent="0.25">
      <c r="A176" s="35" t="s">
        <v>95</v>
      </c>
      <c r="B176" s="53" t="s">
        <v>179</v>
      </c>
      <c r="C176" s="22" t="s">
        <v>13</v>
      </c>
      <c r="D176" s="39">
        <v>6.9</v>
      </c>
      <c r="E176" s="39">
        <v>5.39</v>
      </c>
      <c r="F176" s="39">
        <f t="shared" si="18"/>
        <v>-1.5100000000000007</v>
      </c>
      <c r="G176" s="39">
        <f t="shared" si="19"/>
        <v>-21.884057971014499</v>
      </c>
    </row>
    <row r="177" spans="1:7" ht="48.75" customHeight="1" x14ac:dyDescent="0.25">
      <c r="A177" s="35" t="s">
        <v>71</v>
      </c>
      <c r="B177" s="53" t="s">
        <v>178</v>
      </c>
      <c r="C177" s="22" t="s">
        <v>13</v>
      </c>
      <c r="D177" s="39">
        <v>100</v>
      </c>
      <c r="E177" s="39">
        <v>96.1</v>
      </c>
      <c r="F177" s="39">
        <f t="shared" si="18"/>
        <v>-3.9000000000000057</v>
      </c>
      <c r="G177" s="39">
        <f t="shared" si="19"/>
        <v>-3.9000000000000057</v>
      </c>
    </row>
    <row r="178" spans="1:7" ht="50.25" customHeight="1" x14ac:dyDescent="0.25">
      <c r="A178" s="35" t="s">
        <v>175</v>
      </c>
      <c r="B178" s="53" t="s">
        <v>177</v>
      </c>
      <c r="C178" s="22" t="s">
        <v>13</v>
      </c>
      <c r="D178" s="39">
        <v>99</v>
      </c>
      <c r="E178" s="39">
        <v>98.3</v>
      </c>
      <c r="F178" s="39">
        <f t="shared" si="18"/>
        <v>-0.70000000000000284</v>
      </c>
      <c r="G178" s="39">
        <f t="shared" si="19"/>
        <v>-0.70707070707071296</v>
      </c>
    </row>
    <row r="179" spans="1:7" ht="81" customHeight="1" x14ac:dyDescent="0.25">
      <c r="A179" s="35" t="s">
        <v>96</v>
      </c>
      <c r="B179" s="53" t="s">
        <v>176</v>
      </c>
      <c r="C179" s="22" t="s">
        <v>13</v>
      </c>
      <c r="D179" s="39">
        <v>100</v>
      </c>
      <c r="E179" s="39">
        <v>78</v>
      </c>
      <c r="F179" s="39">
        <f t="shared" si="18"/>
        <v>-22</v>
      </c>
      <c r="G179" s="39">
        <f t="shared" si="19"/>
        <v>-22</v>
      </c>
    </row>
    <row r="180" spans="1:7" s="63" customFormat="1" ht="23.25" customHeight="1" x14ac:dyDescent="0.25">
      <c r="A180" s="27">
        <v>15</v>
      </c>
      <c r="B180" s="103" t="s">
        <v>180</v>
      </c>
      <c r="C180" s="104"/>
      <c r="D180" s="104"/>
      <c r="E180" s="104"/>
      <c r="F180" s="104"/>
      <c r="G180" s="105"/>
    </row>
    <row r="181" spans="1:7" ht="31.5" x14ac:dyDescent="0.25">
      <c r="A181" s="22">
        <v>1</v>
      </c>
      <c r="B181" s="30" t="s">
        <v>181</v>
      </c>
      <c r="C181" s="22" t="s">
        <v>13</v>
      </c>
      <c r="D181" s="39">
        <v>100</v>
      </c>
      <c r="E181" s="39">
        <v>100</v>
      </c>
      <c r="F181" s="39">
        <f t="shared" si="18"/>
        <v>0</v>
      </c>
      <c r="G181" s="39">
        <f t="shared" si="19"/>
        <v>0</v>
      </c>
    </row>
    <row r="182" spans="1:7" ht="92.25" customHeight="1" x14ac:dyDescent="0.25">
      <c r="A182" s="22">
        <v>2</v>
      </c>
      <c r="B182" s="30" t="s">
        <v>182</v>
      </c>
      <c r="C182" s="22" t="s">
        <v>13</v>
      </c>
      <c r="D182" s="39">
        <v>50</v>
      </c>
      <c r="E182" s="39">
        <v>0</v>
      </c>
      <c r="F182" s="39">
        <f t="shared" si="18"/>
        <v>-50</v>
      </c>
      <c r="G182" s="39">
        <f t="shared" si="19"/>
        <v>-100</v>
      </c>
    </row>
    <row r="183" spans="1:7" ht="47.25" x14ac:dyDescent="0.25">
      <c r="A183" s="22">
        <v>3</v>
      </c>
      <c r="B183" s="30" t="s">
        <v>183</v>
      </c>
      <c r="C183" s="22" t="s">
        <v>25</v>
      </c>
      <c r="D183" s="38">
        <v>21</v>
      </c>
      <c r="E183" s="38">
        <v>101</v>
      </c>
      <c r="F183" s="38">
        <f t="shared" si="18"/>
        <v>80</v>
      </c>
      <c r="G183" s="39">
        <f t="shared" si="19"/>
        <v>380.95238095238091</v>
      </c>
    </row>
    <row r="184" spans="1:7" ht="63" x14ac:dyDescent="0.25">
      <c r="A184" s="22">
        <v>4</v>
      </c>
      <c r="B184" s="30" t="s">
        <v>184</v>
      </c>
      <c r="C184" s="22" t="s">
        <v>25</v>
      </c>
      <c r="D184" s="38">
        <v>21</v>
      </c>
      <c r="E184" s="38">
        <v>0</v>
      </c>
      <c r="F184" s="38">
        <f t="shared" si="18"/>
        <v>-21</v>
      </c>
      <c r="G184" s="39">
        <f t="shared" si="19"/>
        <v>-100</v>
      </c>
    </row>
    <row r="185" spans="1:7" s="63" customFormat="1" ht="23.25" customHeight="1" x14ac:dyDescent="0.25">
      <c r="A185" s="106">
        <v>16</v>
      </c>
      <c r="B185" s="98" t="s">
        <v>301</v>
      </c>
      <c r="C185" s="98"/>
      <c r="D185" s="98"/>
      <c r="E185" s="98"/>
      <c r="F185" s="98"/>
      <c r="G185" s="98"/>
    </row>
    <row r="186" spans="1:7" ht="31.5" x14ac:dyDescent="0.25">
      <c r="A186" s="22">
        <v>1</v>
      </c>
      <c r="B186" s="58" t="s">
        <v>302</v>
      </c>
      <c r="C186" s="22" t="s">
        <v>303</v>
      </c>
      <c r="D186" s="22">
        <v>21.507000000000001</v>
      </c>
      <c r="E186" s="22">
        <v>18.632000000000001</v>
      </c>
      <c r="F186" s="22">
        <f t="shared" si="18"/>
        <v>-2.875</v>
      </c>
      <c r="G186" s="39">
        <f t="shared" si="19"/>
        <v>-13.367740735574458</v>
      </c>
    </row>
    <row r="187" spans="1:7" ht="31.5" x14ac:dyDescent="0.25">
      <c r="A187" s="22">
        <v>2</v>
      </c>
      <c r="B187" s="58" t="s">
        <v>304</v>
      </c>
      <c r="C187" s="22" t="s">
        <v>25</v>
      </c>
      <c r="D187" s="22">
        <v>357</v>
      </c>
      <c r="E187" s="22">
        <v>301</v>
      </c>
      <c r="F187" s="22">
        <f t="shared" si="18"/>
        <v>-56</v>
      </c>
      <c r="G187" s="39">
        <f t="shared" si="19"/>
        <v>-15.686274509803923</v>
      </c>
    </row>
    <row r="188" spans="1:7" ht="31.5" x14ac:dyDescent="0.25">
      <c r="A188" s="22">
        <v>3</v>
      </c>
      <c r="B188" s="58" t="s">
        <v>305</v>
      </c>
      <c r="C188" s="22" t="s">
        <v>25</v>
      </c>
      <c r="D188" s="22">
        <v>17</v>
      </c>
      <c r="E188" s="22">
        <v>33</v>
      </c>
      <c r="F188" s="22">
        <f t="shared" si="18"/>
        <v>16</v>
      </c>
      <c r="G188" s="39">
        <f t="shared" si="19"/>
        <v>94.117647058823536</v>
      </c>
    </row>
    <row r="189" spans="1:7" ht="15.75" x14ac:dyDescent="0.25">
      <c r="A189" s="22">
        <v>4</v>
      </c>
      <c r="B189" s="58" t="s">
        <v>306</v>
      </c>
      <c r="C189" s="22" t="s">
        <v>26</v>
      </c>
      <c r="D189" s="22">
        <v>44</v>
      </c>
      <c r="E189" s="22">
        <v>40</v>
      </c>
      <c r="F189" s="22">
        <f t="shared" si="18"/>
        <v>-4</v>
      </c>
      <c r="G189" s="39">
        <f t="shared" si="19"/>
        <v>-9.0909090909090935</v>
      </c>
    </row>
    <row r="190" spans="1:7" ht="31.5" x14ac:dyDescent="0.25">
      <c r="A190" s="22">
        <v>5</v>
      </c>
      <c r="B190" s="58" t="s">
        <v>307</v>
      </c>
      <c r="C190" s="22" t="s">
        <v>13</v>
      </c>
      <c r="D190" s="22">
        <v>30</v>
      </c>
      <c r="E190" s="22">
        <v>0</v>
      </c>
      <c r="F190" s="22">
        <f t="shared" si="18"/>
        <v>-30</v>
      </c>
      <c r="G190" s="39">
        <f t="shared" si="19"/>
        <v>-100</v>
      </c>
    </row>
    <row r="191" spans="1:7" ht="15.75" x14ac:dyDescent="0.25">
      <c r="A191" s="22">
        <v>6</v>
      </c>
      <c r="B191" s="58" t="s">
        <v>308</v>
      </c>
      <c r="C191" s="22" t="s">
        <v>26</v>
      </c>
      <c r="D191" s="22">
        <v>0</v>
      </c>
      <c r="E191" s="22">
        <v>0</v>
      </c>
      <c r="F191" s="22">
        <f t="shared" si="18"/>
        <v>0</v>
      </c>
      <c r="G191" s="39">
        <v>0</v>
      </c>
    </row>
    <row r="192" spans="1:7" ht="31.5" x14ac:dyDescent="0.25">
      <c r="A192" s="22">
        <v>7</v>
      </c>
      <c r="B192" s="58" t="s">
        <v>309</v>
      </c>
      <c r="C192" s="22" t="s">
        <v>13</v>
      </c>
      <c r="D192" s="22">
        <v>63.6</v>
      </c>
      <c r="E192" s="22">
        <v>67.8</v>
      </c>
      <c r="F192" s="22">
        <f t="shared" si="18"/>
        <v>4.1999999999999957</v>
      </c>
      <c r="G192" s="39">
        <f t="shared" si="19"/>
        <v>6.6037735849056531</v>
      </c>
    </row>
  </sheetData>
  <mergeCells count="23">
    <mergeCell ref="D3:E3"/>
    <mergeCell ref="F3:G3"/>
    <mergeCell ref="A1:G1"/>
    <mergeCell ref="C3:C4"/>
    <mergeCell ref="B3:B4"/>
    <mergeCell ref="A3:A4"/>
    <mergeCell ref="E2:G2"/>
    <mergeCell ref="B6:G6"/>
    <mergeCell ref="B115:G115"/>
    <mergeCell ref="B109:G109"/>
    <mergeCell ref="B99:G99"/>
    <mergeCell ref="B76:G76"/>
    <mergeCell ref="B73:G73"/>
    <mergeCell ref="B185:G185"/>
    <mergeCell ref="B180:G180"/>
    <mergeCell ref="B66:G66"/>
    <mergeCell ref="B61:G61"/>
    <mergeCell ref="B40:G40"/>
    <mergeCell ref="B166:G166"/>
    <mergeCell ref="B172:G172"/>
    <mergeCell ref="B155:G155"/>
    <mergeCell ref="B146:G146"/>
    <mergeCell ref="B143:G143"/>
  </mergeCells>
  <pageMargins left="0.31496062992125984" right="0.31496062992125984" top="0.74803149606299213" bottom="0.74803149606299213" header="0.31496062992125984" footer="0.31496062992125984"/>
  <pageSetup paperSize="9" scale="55" fitToHeight="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4"/>
  <sheetViews>
    <sheetView tabSelected="1" zoomScaleNormal="100" workbookViewId="0">
      <selection activeCell="K10" sqref="K10"/>
    </sheetView>
  </sheetViews>
  <sheetFormatPr defaultColWidth="9.140625" defaultRowHeight="15" x14ac:dyDescent="0.25"/>
  <cols>
    <col min="1" max="1" width="7.28515625" style="1" customWidth="1"/>
    <col min="2" max="2" width="84.7109375" style="1" customWidth="1"/>
    <col min="3" max="4" width="16.140625" style="1" customWidth="1"/>
    <col min="5" max="6" width="17.28515625" style="1" customWidth="1"/>
    <col min="7" max="16384" width="9.140625" style="1"/>
  </cols>
  <sheetData>
    <row r="1" spans="1:6" x14ac:dyDescent="0.25">
      <c r="A1" s="86" t="s">
        <v>357</v>
      </c>
      <c r="B1" s="86"/>
      <c r="C1" s="86"/>
      <c r="D1" s="86"/>
      <c r="E1" s="86"/>
      <c r="F1" s="86"/>
    </row>
    <row r="2" spans="1:6" ht="14.25" customHeight="1" x14ac:dyDescent="0.25">
      <c r="A2" s="86"/>
      <c r="B2" s="86"/>
      <c r="C2" s="86"/>
      <c r="D2" s="86"/>
      <c r="E2" s="86"/>
      <c r="F2" s="86"/>
    </row>
    <row r="3" spans="1:6" ht="15.75" thickBot="1" x14ac:dyDescent="0.3">
      <c r="E3" s="85" t="s">
        <v>20</v>
      </c>
      <c r="F3" s="85"/>
    </row>
    <row r="4" spans="1:6" ht="15.75" x14ac:dyDescent="0.25">
      <c r="A4" s="87" t="s">
        <v>0</v>
      </c>
      <c r="B4" s="90" t="s">
        <v>9</v>
      </c>
      <c r="C4" s="96" t="s">
        <v>10</v>
      </c>
      <c r="D4" s="96"/>
      <c r="E4" s="96"/>
      <c r="F4" s="97"/>
    </row>
    <row r="5" spans="1:6" ht="15.75" customHeight="1" x14ac:dyDescent="0.25">
      <c r="A5" s="88"/>
      <c r="B5" s="91"/>
      <c r="C5" s="93" t="s">
        <v>8</v>
      </c>
      <c r="D5" s="93" t="s">
        <v>2</v>
      </c>
      <c r="E5" s="83" t="s">
        <v>3</v>
      </c>
      <c r="F5" s="84"/>
    </row>
    <row r="6" spans="1:6" ht="30.75" customHeight="1" x14ac:dyDescent="0.25">
      <c r="A6" s="89"/>
      <c r="B6" s="92"/>
      <c r="C6" s="94"/>
      <c r="D6" s="95"/>
      <c r="E6" s="70" t="s">
        <v>7</v>
      </c>
      <c r="F6" s="2" t="s">
        <v>5</v>
      </c>
    </row>
    <row r="7" spans="1:6" ht="15.75" x14ac:dyDescent="0.25">
      <c r="A7" s="3">
        <v>1</v>
      </c>
      <c r="B7" s="68">
        <v>2</v>
      </c>
      <c r="C7" s="68">
        <v>3</v>
      </c>
      <c r="D7" s="68">
        <v>4</v>
      </c>
      <c r="E7" s="68">
        <v>5</v>
      </c>
      <c r="F7" s="69">
        <v>6</v>
      </c>
    </row>
    <row r="8" spans="1:6" ht="23.25" customHeight="1" x14ac:dyDescent="0.25">
      <c r="A8" s="11">
        <v>1</v>
      </c>
      <c r="B8" s="107" t="s">
        <v>185</v>
      </c>
      <c r="C8" s="108"/>
      <c r="D8" s="108"/>
      <c r="E8" s="108"/>
      <c r="F8" s="109"/>
    </row>
    <row r="9" spans="1:6" ht="31.5" x14ac:dyDescent="0.25">
      <c r="A9" s="12">
        <v>1</v>
      </c>
      <c r="B9" s="55" t="s">
        <v>186</v>
      </c>
      <c r="C9" s="42">
        <v>33855.197999999997</v>
      </c>
      <c r="D9" s="42">
        <v>3846.1644799999999</v>
      </c>
      <c r="E9" s="42">
        <f t="shared" ref="E9:E24" si="0">D9-C9</f>
        <v>-30009.033519999997</v>
      </c>
      <c r="F9" s="4">
        <f t="shared" ref="F9:F24" si="1">D9/C9*100-100</f>
        <v>-88.639367933987572</v>
      </c>
    </row>
    <row r="10" spans="1:6" ht="47.25" x14ac:dyDescent="0.25">
      <c r="A10" s="12">
        <v>2</v>
      </c>
      <c r="B10" s="55" t="s">
        <v>187</v>
      </c>
      <c r="C10" s="42">
        <v>376.1</v>
      </c>
      <c r="D10" s="42">
        <v>0</v>
      </c>
      <c r="E10" s="42">
        <f t="shared" si="0"/>
        <v>-376.1</v>
      </c>
      <c r="F10" s="4">
        <f t="shared" si="1"/>
        <v>-100</v>
      </c>
    </row>
    <row r="11" spans="1:6" ht="31.5" customHeight="1" x14ac:dyDescent="0.25">
      <c r="A11" s="12">
        <v>3</v>
      </c>
      <c r="B11" s="55" t="s">
        <v>36</v>
      </c>
      <c r="C11" s="42">
        <v>109632.5</v>
      </c>
      <c r="D11" s="42">
        <v>105930.35490999999</v>
      </c>
      <c r="E11" s="42">
        <f t="shared" si="0"/>
        <v>-3702.1450900000054</v>
      </c>
      <c r="F11" s="4">
        <f t="shared" si="1"/>
        <v>-3.3768682553075138</v>
      </c>
    </row>
    <row r="12" spans="1:6" ht="20.25" customHeight="1" x14ac:dyDescent="0.25">
      <c r="A12" s="12">
        <v>4</v>
      </c>
      <c r="B12" s="55" t="s">
        <v>332</v>
      </c>
      <c r="C12" s="42">
        <v>234.08199999999999</v>
      </c>
      <c r="D12" s="42">
        <v>234.08199999999999</v>
      </c>
      <c r="E12" s="42">
        <f t="shared" si="0"/>
        <v>0</v>
      </c>
      <c r="F12" s="4">
        <f t="shared" si="1"/>
        <v>0</v>
      </c>
    </row>
    <row r="13" spans="1:6" ht="24" customHeight="1" x14ac:dyDescent="0.25">
      <c r="A13" s="12">
        <v>5</v>
      </c>
      <c r="B13" s="55" t="s">
        <v>37</v>
      </c>
      <c r="C13" s="42">
        <v>31806.517</v>
      </c>
      <c r="D13" s="42">
        <v>18663.348470000001</v>
      </c>
      <c r="E13" s="42">
        <f t="shared" si="0"/>
        <v>-13143.168529999999</v>
      </c>
      <c r="F13" s="4">
        <f t="shared" si="1"/>
        <v>-41.322250185394395</v>
      </c>
    </row>
    <row r="14" spans="1:6" ht="21.75" customHeight="1" x14ac:dyDescent="0.25">
      <c r="A14" s="12">
        <v>6</v>
      </c>
      <c r="B14" s="55" t="s">
        <v>188</v>
      </c>
      <c r="C14" s="42">
        <v>1768.6120000000001</v>
      </c>
      <c r="D14" s="42">
        <v>0</v>
      </c>
      <c r="E14" s="42">
        <f t="shared" si="0"/>
        <v>-1768.6120000000001</v>
      </c>
      <c r="F14" s="4">
        <f t="shared" si="1"/>
        <v>-100</v>
      </c>
    </row>
    <row r="15" spans="1:6" ht="24.75" customHeight="1" x14ac:dyDescent="0.25">
      <c r="A15" s="12">
        <v>7</v>
      </c>
      <c r="B15" s="55" t="s">
        <v>189</v>
      </c>
      <c r="C15" s="42">
        <v>11799.562</v>
      </c>
      <c r="D15" s="42">
        <v>10001.9745</v>
      </c>
      <c r="E15" s="42">
        <f t="shared" si="0"/>
        <v>-1797.5874999999996</v>
      </c>
      <c r="F15" s="4">
        <f t="shared" si="1"/>
        <v>-15.234357851588044</v>
      </c>
    </row>
    <row r="16" spans="1:6" ht="34.5" customHeight="1" x14ac:dyDescent="0.25">
      <c r="A16" s="12">
        <v>8</v>
      </c>
      <c r="B16" s="55" t="s">
        <v>190</v>
      </c>
      <c r="C16" s="42">
        <v>1144.9939999999999</v>
      </c>
      <c r="D16" s="42">
        <v>0</v>
      </c>
      <c r="E16" s="42">
        <f t="shared" si="0"/>
        <v>-1144.9939999999999</v>
      </c>
      <c r="F16" s="4">
        <f t="shared" si="1"/>
        <v>-100</v>
      </c>
    </row>
    <row r="17" spans="1:6" ht="20.25" customHeight="1" x14ac:dyDescent="0.25">
      <c r="A17" s="12">
        <v>9</v>
      </c>
      <c r="B17" s="55" t="s">
        <v>38</v>
      </c>
      <c r="C17" s="42">
        <v>177552.44699999999</v>
      </c>
      <c r="D17" s="42">
        <v>106703.78313</v>
      </c>
      <c r="E17" s="42">
        <f t="shared" si="0"/>
        <v>-70848.663869999989</v>
      </c>
      <c r="F17" s="4">
        <f t="shared" si="1"/>
        <v>-39.902949842195078</v>
      </c>
    </row>
    <row r="18" spans="1:6" ht="20.25" customHeight="1" x14ac:dyDescent="0.25">
      <c r="A18" s="12">
        <v>10</v>
      </c>
      <c r="B18" s="55" t="s">
        <v>39</v>
      </c>
      <c r="C18" s="42">
        <v>125498.736</v>
      </c>
      <c r="D18" s="42">
        <v>22582.9486</v>
      </c>
      <c r="E18" s="42">
        <f t="shared" si="0"/>
        <v>-102915.7874</v>
      </c>
      <c r="F18" s="4">
        <f t="shared" si="1"/>
        <v>-82.005437409345703</v>
      </c>
    </row>
    <row r="19" spans="1:6" ht="20.25" customHeight="1" x14ac:dyDescent="0.25">
      <c r="A19" s="12">
        <v>11</v>
      </c>
      <c r="B19" s="55" t="s">
        <v>191</v>
      </c>
      <c r="C19" s="42">
        <v>46458.287179999999</v>
      </c>
      <c r="D19" s="42">
        <v>35111.778019999998</v>
      </c>
      <c r="E19" s="42">
        <f t="shared" si="0"/>
        <v>-11346.509160000001</v>
      </c>
      <c r="F19" s="4">
        <f t="shared" si="1"/>
        <v>-24.423003620513597</v>
      </c>
    </row>
    <row r="20" spans="1:6" ht="20.25" customHeight="1" x14ac:dyDescent="0.25">
      <c r="A20" s="12">
        <v>12</v>
      </c>
      <c r="B20" s="55" t="s">
        <v>312</v>
      </c>
      <c r="C20" s="42">
        <v>140945.70000000001</v>
      </c>
      <c r="D20" s="42">
        <v>0</v>
      </c>
      <c r="E20" s="42">
        <f t="shared" si="0"/>
        <v>-140945.70000000001</v>
      </c>
      <c r="F20" s="4">
        <f t="shared" si="1"/>
        <v>-100</v>
      </c>
    </row>
    <row r="21" spans="1:6" ht="20.25" customHeight="1" x14ac:dyDescent="0.25">
      <c r="A21" s="12">
        <v>13</v>
      </c>
      <c r="B21" s="55" t="s">
        <v>40</v>
      </c>
      <c r="C21" s="42">
        <v>284168.41800000001</v>
      </c>
      <c r="D21" s="42">
        <v>177334.47768000001</v>
      </c>
      <c r="E21" s="42">
        <f t="shared" si="0"/>
        <v>-106833.94031999999</v>
      </c>
      <c r="F21" s="4">
        <f t="shared" si="1"/>
        <v>-37.595289818589194</v>
      </c>
    </row>
    <row r="22" spans="1:6" ht="20.25" customHeight="1" x14ac:dyDescent="0.25">
      <c r="A22" s="12">
        <v>14</v>
      </c>
      <c r="B22" s="55" t="s">
        <v>192</v>
      </c>
      <c r="C22" s="42">
        <v>62384.752</v>
      </c>
      <c r="D22" s="42">
        <v>289.10000000000002</v>
      </c>
      <c r="E22" s="42">
        <f t="shared" si="0"/>
        <v>-62095.652000000002</v>
      </c>
      <c r="F22" s="4">
        <f t="shared" si="1"/>
        <v>-99.536585478451528</v>
      </c>
    </row>
    <row r="23" spans="1:6" ht="48.75" customHeight="1" x14ac:dyDescent="0.25">
      <c r="A23" s="12">
        <v>15</v>
      </c>
      <c r="B23" s="55" t="s">
        <v>333</v>
      </c>
      <c r="C23" s="42">
        <v>80.5</v>
      </c>
      <c r="D23" s="42">
        <v>0</v>
      </c>
      <c r="E23" s="42">
        <f t="shared" si="0"/>
        <v>-80.5</v>
      </c>
      <c r="F23" s="4">
        <f t="shared" si="1"/>
        <v>-100</v>
      </c>
    </row>
    <row r="24" spans="1:6" ht="20.25" customHeight="1" x14ac:dyDescent="0.25">
      <c r="A24" s="12">
        <v>16</v>
      </c>
      <c r="B24" s="55" t="s">
        <v>334</v>
      </c>
      <c r="C24" s="42">
        <v>119.9</v>
      </c>
      <c r="D24" s="42">
        <v>0</v>
      </c>
      <c r="E24" s="42">
        <f t="shared" si="0"/>
        <v>-119.9</v>
      </c>
      <c r="F24" s="4">
        <f t="shared" si="1"/>
        <v>-100</v>
      </c>
    </row>
    <row r="25" spans="1:6" ht="18" customHeight="1" x14ac:dyDescent="0.25">
      <c r="A25" s="12">
        <v>17</v>
      </c>
      <c r="B25" s="41" t="s">
        <v>18</v>
      </c>
      <c r="C25" s="43">
        <f>SUM(C9:C24)</f>
        <v>1027826.3051800001</v>
      </c>
      <c r="D25" s="43">
        <f>SUM(D9:D24)</f>
        <v>480698.01179000002</v>
      </c>
      <c r="E25" s="43">
        <f>D25-C25</f>
        <v>-547128.29339000012</v>
      </c>
      <c r="F25" s="5">
        <f>D25/C25*100-100</f>
        <v>-53.231590846877886</v>
      </c>
    </row>
    <row r="26" spans="1:6" ht="22.5" customHeight="1" x14ac:dyDescent="0.25">
      <c r="A26" s="11">
        <v>2</v>
      </c>
      <c r="B26" s="107" t="s">
        <v>92</v>
      </c>
      <c r="C26" s="108"/>
      <c r="D26" s="108"/>
      <c r="E26" s="108"/>
      <c r="F26" s="109"/>
    </row>
    <row r="27" spans="1:6" ht="19.5" customHeight="1" x14ac:dyDescent="0.25">
      <c r="A27" s="12">
        <v>1</v>
      </c>
      <c r="B27" s="55" t="s">
        <v>41</v>
      </c>
      <c r="C27" s="42">
        <v>11353.76</v>
      </c>
      <c r="D27" s="42">
        <v>3074.5029800000002</v>
      </c>
      <c r="E27" s="44">
        <f t="shared" ref="E27:E39" si="2">D27-C27</f>
        <v>-8279.2570200000009</v>
      </c>
      <c r="F27" s="17">
        <f>D27/C27*100-100</f>
        <v>-72.920838735361684</v>
      </c>
    </row>
    <row r="28" spans="1:6" ht="51.75" customHeight="1" x14ac:dyDescent="0.25">
      <c r="A28" s="12">
        <v>2</v>
      </c>
      <c r="B28" s="55" t="s">
        <v>193</v>
      </c>
      <c r="C28" s="42">
        <v>114599.11500000001</v>
      </c>
      <c r="D28" s="42">
        <v>18085.319220000001</v>
      </c>
      <c r="E28" s="44">
        <f t="shared" si="2"/>
        <v>-96513.79578</v>
      </c>
      <c r="F28" s="17">
        <f t="shared" ref="F28:F39" si="3">D28/C28*100-100</f>
        <v>-84.218622264229523</v>
      </c>
    </row>
    <row r="29" spans="1:6" ht="66" customHeight="1" x14ac:dyDescent="0.25">
      <c r="A29" s="12">
        <v>3</v>
      </c>
      <c r="B29" s="55" t="s">
        <v>194</v>
      </c>
      <c r="C29" s="42">
        <v>147678.45000000001</v>
      </c>
      <c r="D29" s="42">
        <v>0</v>
      </c>
      <c r="E29" s="44">
        <f t="shared" si="2"/>
        <v>-147678.45000000001</v>
      </c>
      <c r="F29" s="17">
        <f t="shared" si="3"/>
        <v>-100</v>
      </c>
    </row>
    <row r="30" spans="1:6" ht="111.75" customHeight="1" x14ac:dyDescent="0.25">
      <c r="A30" s="12">
        <v>4</v>
      </c>
      <c r="B30" s="55" t="s">
        <v>313</v>
      </c>
      <c r="C30" s="42">
        <v>4074.1190000000001</v>
      </c>
      <c r="D30" s="42">
        <v>4074.1177499999999</v>
      </c>
      <c r="E30" s="44">
        <f t="shared" si="2"/>
        <v>-1.2500000002546585E-3</v>
      </c>
      <c r="F30" s="17">
        <f t="shared" si="3"/>
        <v>-3.0681479856298211E-5</v>
      </c>
    </row>
    <row r="31" spans="1:6" ht="49.5" customHeight="1" x14ac:dyDescent="0.25">
      <c r="A31" s="12">
        <v>5</v>
      </c>
      <c r="B31" s="55" t="s">
        <v>335</v>
      </c>
      <c r="C31" s="42">
        <v>28093.133999999998</v>
      </c>
      <c r="D31" s="42">
        <v>0</v>
      </c>
      <c r="E31" s="44">
        <f t="shared" si="2"/>
        <v>-28093.133999999998</v>
      </c>
      <c r="F31" s="17">
        <f t="shared" si="3"/>
        <v>-100</v>
      </c>
    </row>
    <row r="32" spans="1:6" ht="35.25" customHeight="1" x14ac:dyDescent="0.25">
      <c r="A32" s="12">
        <v>6</v>
      </c>
      <c r="B32" s="55" t="s">
        <v>195</v>
      </c>
      <c r="C32" s="42">
        <v>1286.8440000000001</v>
      </c>
      <c r="D32" s="42">
        <v>0</v>
      </c>
      <c r="E32" s="44">
        <f t="shared" si="2"/>
        <v>-1286.8440000000001</v>
      </c>
      <c r="F32" s="17">
        <f t="shared" si="3"/>
        <v>-100</v>
      </c>
    </row>
    <row r="33" spans="1:6" ht="19.5" customHeight="1" x14ac:dyDescent="0.25">
      <c r="A33" s="12">
        <v>7</v>
      </c>
      <c r="B33" s="55" t="s">
        <v>196</v>
      </c>
      <c r="C33" s="42">
        <v>218505.152</v>
      </c>
      <c r="D33" s="42">
        <v>49059.276550000002</v>
      </c>
      <c r="E33" s="44">
        <f t="shared" si="2"/>
        <v>-169445.87544999999</v>
      </c>
      <c r="F33" s="17">
        <f t="shared" si="3"/>
        <v>-77.547771253466834</v>
      </c>
    </row>
    <row r="34" spans="1:6" ht="48.75" customHeight="1" x14ac:dyDescent="0.25">
      <c r="A34" s="12">
        <v>8</v>
      </c>
      <c r="B34" s="55" t="s">
        <v>197</v>
      </c>
      <c r="C34" s="42">
        <v>1481.646</v>
      </c>
      <c r="D34" s="42">
        <v>1481.64588</v>
      </c>
      <c r="E34" s="44">
        <f t="shared" si="2"/>
        <v>-1.199999999244028E-4</v>
      </c>
      <c r="F34" s="17">
        <f t="shared" si="3"/>
        <v>-8.0991005972919083E-6</v>
      </c>
    </row>
    <row r="35" spans="1:6" ht="34.5" customHeight="1" x14ac:dyDescent="0.25">
      <c r="A35" s="12">
        <v>9</v>
      </c>
      <c r="B35" s="55" t="s">
        <v>314</v>
      </c>
      <c r="C35" s="42">
        <v>7356.2</v>
      </c>
      <c r="D35" s="42">
        <v>0</v>
      </c>
      <c r="E35" s="44">
        <f t="shared" si="2"/>
        <v>-7356.2</v>
      </c>
      <c r="F35" s="17">
        <f t="shared" si="3"/>
        <v>-100</v>
      </c>
    </row>
    <row r="36" spans="1:6" ht="34.5" customHeight="1" x14ac:dyDescent="0.25">
      <c r="A36" s="12">
        <v>10</v>
      </c>
      <c r="B36" s="55" t="s">
        <v>315</v>
      </c>
      <c r="C36" s="42">
        <v>1522835.4</v>
      </c>
      <c r="D36" s="42">
        <v>168553.33366</v>
      </c>
      <c r="E36" s="44">
        <f t="shared" si="2"/>
        <v>-1354282.0663399999</v>
      </c>
      <c r="F36" s="17">
        <f t="shared" si="3"/>
        <v>-88.931611803875853</v>
      </c>
    </row>
    <row r="37" spans="1:6" ht="50.25" customHeight="1" x14ac:dyDescent="0.25">
      <c r="A37" s="12">
        <v>11</v>
      </c>
      <c r="B37" s="55" t="s">
        <v>198</v>
      </c>
      <c r="C37" s="42">
        <v>3858.826</v>
      </c>
      <c r="D37" s="42">
        <v>1764.0336</v>
      </c>
      <c r="E37" s="44">
        <f t="shared" si="2"/>
        <v>-2094.7924000000003</v>
      </c>
      <c r="F37" s="17">
        <f t="shared" si="3"/>
        <v>-54.285743902420066</v>
      </c>
    </row>
    <row r="38" spans="1:6" ht="19.5" customHeight="1" x14ac:dyDescent="0.25">
      <c r="A38" s="12">
        <v>12</v>
      </c>
      <c r="B38" s="55" t="s">
        <v>42</v>
      </c>
      <c r="C38" s="42">
        <v>21757.964</v>
      </c>
      <c r="D38" s="42">
        <v>0</v>
      </c>
      <c r="E38" s="44">
        <f t="shared" si="2"/>
        <v>-21757.964</v>
      </c>
      <c r="F38" s="17">
        <f t="shared" si="3"/>
        <v>-100</v>
      </c>
    </row>
    <row r="39" spans="1:6" ht="21" customHeight="1" x14ac:dyDescent="0.25">
      <c r="A39" s="12">
        <v>13</v>
      </c>
      <c r="B39" s="55" t="s">
        <v>40</v>
      </c>
      <c r="C39" s="42">
        <v>116476.86199999999</v>
      </c>
      <c r="D39" s="42">
        <v>77353.747870000007</v>
      </c>
      <c r="E39" s="44">
        <f t="shared" si="2"/>
        <v>-39123.114129999987</v>
      </c>
      <c r="F39" s="17">
        <f t="shared" si="3"/>
        <v>-33.588743256149868</v>
      </c>
    </row>
    <row r="40" spans="1:6" ht="18" customHeight="1" x14ac:dyDescent="0.25">
      <c r="A40" s="11"/>
      <c r="B40" s="41" t="s">
        <v>18</v>
      </c>
      <c r="C40" s="45">
        <f>SUM(C27:C39)</f>
        <v>2199357.4719999996</v>
      </c>
      <c r="D40" s="45">
        <f>SUM(D27:D39)</f>
        <v>323445.97751</v>
      </c>
      <c r="E40" s="45">
        <f>D40-C40</f>
        <v>-1875911.4944899995</v>
      </c>
      <c r="F40" s="18">
        <f>D40/C40*100-100</f>
        <v>-85.293614993115582</v>
      </c>
    </row>
    <row r="41" spans="1:6" ht="36" customHeight="1" x14ac:dyDescent="0.25">
      <c r="A41" s="11">
        <v>3</v>
      </c>
      <c r="B41" s="107" t="s">
        <v>199</v>
      </c>
      <c r="C41" s="108"/>
      <c r="D41" s="108"/>
      <c r="E41" s="108"/>
      <c r="F41" s="109"/>
    </row>
    <row r="42" spans="1:6" ht="21.75" customHeight="1" x14ac:dyDescent="0.25">
      <c r="A42" s="12">
        <v>1</v>
      </c>
      <c r="B42" s="55" t="s">
        <v>43</v>
      </c>
      <c r="C42" s="42">
        <v>137.80000000000001</v>
      </c>
      <c r="D42" s="42">
        <v>73.138409999999993</v>
      </c>
      <c r="E42" s="42">
        <f>D42-C42</f>
        <v>-64.661590000000018</v>
      </c>
      <c r="F42" s="4">
        <f>D42/C42*100-100</f>
        <v>-46.924230769230782</v>
      </c>
    </row>
    <row r="43" spans="1:6" ht="80.25" customHeight="1" x14ac:dyDescent="0.25">
      <c r="A43" s="12">
        <v>2</v>
      </c>
      <c r="B43" s="55" t="s">
        <v>200</v>
      </c>
      <c r="C43" s="42">
        <v>3051</v>
      </c>
      <c r="D43" s="42">
        <v>1437.3279399999999</v>
      </c>
      <c r="E43" s="42">
        <f>D43-C43</f>
        <v>-1613.6720600000001</v>
      </c>
      <c r="F43" s="4">
        <f t="shared" ref="F43:F44" si="4">D43/C43*100-100</f>
        <v>-52.889939691904296</v>
      </c>
    </row>
    <row r="44" spans="1:6" ht="33" customHeight="1" x14ac:dyDescent="0.25">
      <c r="A44" s="12">
        <v>3</v>
      </c>
      <c r="B44" s="55" t="s">
        <v>316</v>
      </c>
      <c r="C44" s="42">
        <v>162.19300000000001</v>
      </c>
      <c r="D44" s="42">
        <v>96.816999999999993</v>
      </c>
      <c r="E44" s="42">
        <f>D44-C44</f>
        <v>-65.376000000000019</v>
      </c>
      <c r="F44" s="4">
        <f t="shared" si="4"/>
        <v>-40.307534850455951</v>
      </c>
    </row>
    <row r="45" spans="1:6" ht="21" customHeight="1" x14ac:dyDescent="0.25">
      <c r="A45" s="11"/>
      <c r="B45" s="41" t="s">
        <v>18</v>
      </c>
      <c r="C45" s="43">
        <f>SUM(C42:C44)</f>
        <v>3350.9930000000004</v>
      </c>
      <c r="D45" s="43">
        <f>SUM(D42:D44)</f>
        <v>1607.2833499999999</v>
      </c>
      <c r="E45" s="43">
        <f>D45-C45</f>
        <v>-1743.7096500000005</v>
      </c>
      <c r="F45" s="5">
        <f>D45/C45*100-100</f>
        <v>-52.035610041560822</v>
      </c>
    </row>
    <row r="46" spans="1:6" ht="24" customHeight="1" x14ac:dyDescent="0.25">
      <c r="A46" s="11">
        <v>4</v>
      </c>
      <c r="B46" s="107" t="s">
        <v>114</v>
      </c>
      <c r="C46" s="108"/>
      <c r="D46" s="108"/>
      <c r="E46" s="108"/>
      <c r="F46" s="109"/>
    </row>
    <row r="47" spans="1:6" ht="50.25" customHeight="1" x14ac:dyDescent="0.25">
      <c r="A47" s="12">
        <v>1</v>
      </c>
      <c r="B47" s="55" t="s">
        <v>202</v>
      </c>
      <c r="C47" s="42">
        <v>193.15</v>
      </c>
      <c r="D47" s="42">
        <v>192.94399999999999</v>
      </c>
      <c r="E47" s="42">
        <f>D47-C47</f>
        <v>-0.20600000000001728</v>
      </c>
      <c r="F47" s="23">
        <f>D47/C47*100-100</f>
        <v>-0.10665286047114364</v>
      </c>
    </row>
    <row r="48" spans="1:6" ht="65.25" customHeight="1" x14ac:dyDescent="0.25">
      <c r="A48" s="12">
        <v>2</v>
      </c>
      <c r="B48" s="55" t="s">
        <v>201</v>
      </c>
      <c r="C48" s="42">
        <v>190</v>
      </c>
      <c r="D48" s="42">
        <v>120</v>
      </c>
      <c r="E48" s="42">
        <f>D48-C48</f>
        <v>-70</v>
      </c>
      <c r="F48" s="23">
        <f>D48/C48*100-100</f>
        <v>-36.842105263157897</v>
      </c>
    </row>
    <row r="49" spans="1:6" ht="78" customHeight="1" x14ac:dyDescent="0.25">
      <c r="A49" s="12">
        <v>3</v>
      </c>
      <c r="B49" s="55" t="s">
        <v>203</v>
      </c>
      <c r="C49" s="42">
        <v>70</v>
      </c>
      <c r="D49" s="42">
        <v>59.999600000000001</v>
      </c>
      <c r="E49" s="42">
        <f>D49-C49</f>
        <v>-10.000399999999999</v>
      </c>
      <c r="F49" s="23">
        <f>D49/C49*100-100</f>
        <v>-14.286285714285725</v>
      </c>
    </row>
    <row r="50" spans="1:6" ht="63" customHeight="1" x14ac:dyDescent="0.25">
      <c r="A50" s="12">
        <v>4</v>
      </c>
      <c r="B50" s="55" t="s">
        <v>204</v>
      </c>
      <c r="C50" s="42">
        <v>50</v>
      </c>
      <c r="D50" s="42">
        <v>16.61</v>
      </c>
      <c r="E50" s="42">
        <f>D50-C50</f>
        <v>-33.39</v>
      </c>
      <c r="F50" s="23">
        <f>D50/C50*100-100</f>
        <v>-66.78</v>
      </c>
    </row>
    <row r="51" spans="1:6" ht="51.75" customHeight="1" x14ac:dyDescent="0.25">
      <c r="A51" s="12">
        <v>5</v>
      </c>
      <c r="B51" s="55" t="s">
        <v>205</v>
      </c>
      <c r="C51" s="42">
        <v>50</v>
      </c>
      <c r="D51" s="42">
        <v>0</v>
      </c>
      <c r="E51" s="42">
        <f>D51-C51</f>
        <v>-50</v>
      </c>
      <c r="F51" s="23">
        <v>0</v>
      </c>
    </row>
    <row r="52" spans="1:6" ht="78" hidden="1" customHeight="1" x14ac:dyDescent="0.25">
      <c r="A52" s="12"/>
      <c r="B52" s="16"/>
      <c r="C52" s="42"/>
      <c r="D52" s="42"/>
      <c r="E52" s="42"/>
      <c r="F52" s="23"/>
    </row>
    <row r="53" spans="1:6" ht="19.5" customHeight="1" x14ac:dyDescent="0.25">
      <c r="A53" s="11"/>
      <c r="B53" s="41" t="s">
        <v>18</v>
      </c>
      <c r="C53" s="43">
        <f>SUM(C47:C52)</f>
        <v>553.15</v>
      </c>
      <c r="D53" s="43">
        <f>SUM(D47:D52)</f>
        <v>389.55359999999996</v>
      </c>
      <c r="E53" s="43">
        <f>D53-C53</f>
        <v>-163.59640000000002</v>
      </c>
      <c r="F53" s="24">
        <f>D53/C53*100-100</f>
        <v>-29.575413540630933</v>
      </c>
    </row>
    <row r="54" spans="1:6" ht="25.5" customHeight="1" x14ac:dyDescent="0.25">
      <c r="A54" s="11">
        <v>5</v>
      </c>
      <c r="B54" s="107" t="s">
        <v>121</v>
      </c>
      <c r="C54" s="108"/>
      <c r="D54" s="108"/>
      <c r="E54" s="108"/>
      <c r="F54" s="109"/>
    </row>
    <row r="55" spans="1:6" ht="31.5" x14ac:dyDescent="0.25">
      <c r="A55" s="12">
        <v>1</v>
      </c>
      <c r="B55" s="16" t="s">
        <v>206</v>
      </c>
      <c r="C55" s="42">
        <v>259.39999999999998</v>
      </c>
      <c r="D55" s="42">
        <v>200.0735</v>
      </c>
      <c r="E55" s="42">
        <f>D55-C55</f>
        <v>-59.326499999999982</v>
      </c>
      <c r="F55" s="4">
        <f>D55/C55*100-100</f>
        <v>-22.870663068619891</v>
      </c>
    </row>
    <row r="56" spans="1:6" ht="31.5" x14ac:dyDescent="0.25">
      <c r="A56" s="12">
        <v>2</v>
      </c>
      <c r="B56" s="16" t="s">
        <v>207</v>
      </c>
      <c r="C56" s="42">
        <v>18049.489000000001</v>
      </c>
      <c r="D56" s="42">
        <v>9029.1857299999992</v>
      </c>
      <c r="E56" s="42">
        <f>D56-C56</f>
        <v>-9020.3032700000022</v>
      </c>
      <c r="F56" s="4">
        <f>D56/C56*100-100</f>
        <v>-49.975394151047716</v>
      </c>
    </row>
    <row r="57" spans="1:6" ht="15.75" x14ac:dyDescent="0.25">
      <c r="A57" s="11"/>
      <c r="B57" s="41" t="s">
        <v>18</v>
      </c>
      <c r="C57" s="43">
        <f>SUM(C55:C56)</f>
        <v>18308.889000000003</v>
      </c>
      <c r="D57" s="43">
        <f>SUM(D55:D56)</f>
        <v>9229.2592299999997</v>
      </c>
      <c r="E57" s="43">
        <f>D57-C57</f>
        <v>-9079.6297700000032</v>
      </c>
      <c r="F57" s="5">
        <f>D57/C57*100-100</f>
        <v>-49.591374823453251</v>
      </c>
    </row>
    <row r="58" spans="1:6" ht="21" customHeight="1" x14ac:dyDescent="0.25">
      <c r="A58" s="11">
        <v>6</v>
      </c>
      <c r="B58" s="107" t="s">
        <v>208</v>
      </c>
      <c r="C58" s="108"/>
      <c r="D58" s="108"/>
      <c r="E58" s="108"/>
      <c r="F58" s="109"/>
    </row>
    <row r="59" spans="1:6" ht="23.25" customHeight="1" x14ac:dyDescent="0.25">
      <c r="A59" s="12">
        <v>1</v>
      </c>
      <c r="B59" s="55" t="s">
        <v>209</v>
      </c>
      <c r="C59" s="42">
        <v>4059346.0098199998</v>
      </c>
      <c r="D59" s="42">
        <v>2484932.2639899999</v>
      </c>
      <c r="E59" s="42">
        <f>D59-C59</f>
        <v>-1574413.7458299999</v>
      </c>
      <c r="F59" s="4">
        <f>D59/C59*100-100</f>
        <v>-38.78491121528743</v>
      </c>
    </row>
    <row r="60" spans="1:6" ht="18.75" customHeight="1" x14ac:dyDescent="0.25">
      <c r="A60" s="12">
        <v>2</v>
      </c>
      <c r="B60" s="55" t="s">
        <v>210</v>
      </c>
      <c r="C60" s="42">
        <v>103664.507</v>
      </c>
      <c r="D60" s="42">
        <v>34933.544049999997</v>
      </c>
      <c r="E60" s="42">
        <f t="shared" ref="E60:E70" si="5">D60-C60</f>
        <v>-68730.962950000001</v>
      </c>
      <c r="F60" s="4">
        <f t="shared" ref="F60:F70" si="6">D60/C60*100-100</f>
        <v>-66.301345502950213</v>
      </c>
    </row>
    <row r="61" spans="1:6" ht="34.5" customHeight="1" x14ac:dyDescent="0.25">
      <c r="A61" s="12">
        <v>3</v>
      </c>
      <c r="B61" s="55" t="s">
        <v>211</v>
      </c>
      <c r="C61" s="42">
        <v>116614.78</v>
      </c>
      <c r="D61" s="42">
        <v>76096.701929999996</v>
      </c>
      <c r="E61" s="42">
        <f t="shared" si="5"/>
        <v>-40518.078070000003</v>
      </c>
      <c r="F61" s="4">
        <f t="shared" si="6"/>
        <v>-34.745233897452792</v>
      </c>
    </row>
    <row r="62" spans="1:6" ht="21" customHeight="1" x14ac:dyDescent="0.25">
      <c r="A62" s="12"/>
      <c r="B62" s="55" t="s">
        <v>317</v>
      </c>
      <c r="C62" s="42">
        <v>83006.880000000005</v>
      </c>
      <c r="D62" s="42">
        <v>0</v>
      </c>
      <c r="E62" s="42">
        <f t="shared" si="5"/>
        <v>-83006.880000000005</v>
      </c>
      <c r="F62" s="4">
        <f t="shared" si="6"/>
        <v>-100</v>
      </c>
    </row>
    <row r="63" spans="1:6" ht="21" customHeight="1" x14ac:dyDescent="0.25">
      <c r="A63" s="12">
        <v>5</v>
      </c>
      <c r="B63" s="55" t="s">
        <v>244</v>
      </c>
      <c r="C63" s="42">
        <v>4073.5630000000001</v>
      </c>
      <c r="D63" s="42">
        <v>2382.92623</v>
      </c>
      <c r="E63" s="42">
        <f t="shared" si="5"/>
        <v>-1690.6367700000001</v>
      </c>
      <c r="F63" s="4">
        <f t="shared" si="6"/>
        <v>-41.502654310243884</v>
      </c>
    </row>
    <row r="64" spans="1:6" ht="18" customHeight="1" x14ac:dyDescent="0.25">
      <c r="A64" s="12">
        <v>6</v>
      </c>
      <c r="B64" s="55" t="s">
        <v>212</v>
      </c>
      <c r="C64" s="42">
        <v>10715.267</v>
      </c>
      <c r="D64" s="42">
        <v>1001.39594</v>
      </c>
      <c r="E64" s="42">
        <f t="shared" si="5"/>
        <v>-9713.8710599999995</v>
      </c>
      <c r="F64" s="4">
        <f t="shared" si="6"/>
        <v>-90.654493817092941</v>
      </c>
    </row>
    <row r="65" spans="1:6" ht="21.75" customHeight="1" x14ac:dyDescent="0.25">
      <c r="A65" s="12">
        <v>7</v>
      </c>
      <c r="B65" s="55" t="s">
        <v>213</v>
      </c>
      <c r="C65" s="42">
        <v>69856.343999999997</v>
      </c>
      <c r="D65" s="42">
        <v>33602.553039999999</v>
      </c>
      <c r="E65" s="42">
        <f t="shared" si="5"/>
        <v>-36253.790959999998</v>
      </c>
      <c r="F65" s="4">
        <f t="shared" si="6"/>
        <v>-51.897635753740559</v>
      </c>
    </row>
    <row r="66" spans="1:6" ht="51" customHeight="1" x14ac:dyDescent="0.25">
      <c r="A66" s="12">
        <v>8</v>
      </c>
      <c r="B66" s="55" t="s">
        <v>318</v>
      </c>
      <c r="C66" s="42">
        <v>12</v>
      </c>
      <c r="D66" s="42">
        <v>6</v>
      </c>
      <c r="E66" s="42">
        <f t="shared" si="5"/>
        <v>-6</v>
      </c>
      <c r="F66" s="4">
        <f t="shared" si="6"/>
        <v>-50</v>
      </c>
    </row>
    <row r="67" spans="1:6" ht="32.25" customHeight="1" x14ac:dyDescent="0.25">
      <c r="A67" s="12">
        <v>9</v>
      </c>
      <c r="B67" s="55" t="s">
        <v>214</v>
      </c>
      <c r="C67" s="42">
        <v>58459.17</v>
      </c>
      <c r="D67" s="42">
        <v>40678.778989999999</v>
      </c>
      <c r="E67" s="42">
        <f t="shared" si="5"/>
        <v>-17780.391009999999</v>
      </c>
      <c r="F67" s="4">
        <f t="shared" si="6"/>
        <v>-30.415058937716694</v>
      </c>
    </row>
    <row r="68" spans="1:6" ht="21" customHeight="1" x14ac:dyDescent="0.25">
      <c r="A68" s="12">
        <v>10</v>
      </c>
      <c r="B68" s="55" t="s">
        <v>215</v>
      </c>
      <c r="C68" s="42">
        <v>68029.135999999999</v>
      </c>
      <c r="D68" s="42">
        <v>50747.127379999998</v>
      </c>
      <c r="E68" s="42">
        <f t="shared" si="5"/>
        <v>-17282.008620000001</v>
      </c>
      <c r="F68" s="4">
        <f t="shared" si="6"/>
        <v>-25.403833763227567</v>
      </c>
    </row>
    <row r="69" spans="1:6" ht="35.25" customHeight="1" x14ac:dyDescent="0.25">
      <c r="A69" s="12">
        <v>11</v>
      </c>
      <c r="B69" s="55" t="s">
        <v>245</v>
      </c>
      <c r="C69" s="42">
        <v>30</v>
      </c>
      <c r="D69" s="42">
        <v>30</v>
      </c>
      <c r="E69" s="42">
        <f t="shared" si="5"/>
        <v>0</v>
      </c>
      <c r="F69" s="4">
        <f t="shared" si="6"/>
        <v>0</v>
      </c>
    </row>
    <row r="70" spans="1:6" ht="18.75" customHeight="1" x14ac:dyDescent="0.25">
      <c r="A70" s="11"/>
      <c r="B70" s="41" t="s">
        <v>18</v>
      </c>
      <c r="C70" s="43">
        <f>SUM(C59:C69)</f>
        <v>4573807.6568199992</v>
      </c>
      <c r="D70" s="43">
        <f>SUM(D59:D69)</f>
        <v>2724411.2915500002</v>
      </c>
      <c r="E70" s="43">
        <f t="shared" si="5"/>
        <v>-1849396.365269999</v>
      </c>
      <c r="F70" s="5">
        <f t="shared" si="6"/>
        <v>-40.434502367242452</v>
      </c>
    </row>
    <row r="71" spans="1:6" ht="24.75" customHeight="1" x14ac:dyDescent="0.25">
      <c r="A71" s="11">
        <v>7</v>
      </c>
      <c r="B71" s="107" t="s">
        <v>140</v>
      </c>
      <c r="C71" s="108"/>
      <c r="D71" s="108"/>
      <c r="E71" s="108"/>
      <c r="F71" s="109"/>
    </row>
    <row r="72" spans="1:6" ht="47.25" x14ac:dyDescent="0.25">
      <c r="A72" s="12">
        <v>1</v>
      </c>
      <c r="B72" s="16" t="s">
        <v>216</v>
      </c>
      <c r="C72" s="42">
        <v>4464.3320000000003</v>
      </c>
      <c r="D72" s="42">
        <v>914.21848</v>
      </c>
      <c r="E72" s="42">
        <f t="shared" ref="E72:E79" si="7">D72-C72</f>
        <v>-3550.1135200000003</v>
      </c>
      <c r="F72" s="4">
        <f t="shared" ref="F72:F79" si="8">D72/C72*100-100</f>
        <v>-79.521718366823976</v>
      </c>
    </row>
    <row r="73" spans="1:6" ht="15.75" x14ac:dyDescent="0.25">
      <c r="A73" s="12">
        <v>2</v>
      </c>
      <c r="B73" s="16" t="s">
        <v>246</v>
      </c>
      <c r="C73" s="42">
        <v>2823.46</v>
      </c>
      <c r="D73" s="42">
        <v>0</v>
      </c>
      <c r="E73" s="42">
        <f t="shared" si="7"/>
        <v>-2823.46</v>
      </c>
      <c r="F73" s="4">
        <f t="shared" si="8"/>
        <v>-100</v>
      </c>
    </row>
    <row r="74" spans="1:6" ht="21" customHeight="1" x14ac:dyDescent="0.25">
      <c r="A74" s="12">
        <v>3</v>
      </c>
      <c r="B74" s="16" t="s">
        <v>217</v>
      </c>
      <c r="C74" s="42">
        <v>570619.16200000001</v>
      </c>
      <c r="D74" s="42">
        <v>400158.62972999999</v>
      </c>
      <c r="E74" s="42">
        <f t="shared" si="7"/>
        <v>-170460.53227000003</v>
      </c>
      <c r="F74" s="4">
        <f t="shared" si="8"/>
        <v>-29.872907119442303</v>
      </c>
    </row>
    <row r="75" spans="1:6" ht="31.5" x14ac:dyDescent="0.25">
      <c r="A75" s="12">
        <v>4</v>
      </c>
      <c r="B75" s="16" t="s">
        <v>218</v>
      </c>
      <c r="C75" s="42">
        <v>1929.46</v>
      </c>
      <c r="D75" s="42">
        <v>486.63</v>
      </c>
      <c r="E75" s="42">
        <f t="shared" si="7"/>
        <v>-1442.83</v>
      </c>
      <c r="F75" s="4">
        <f t="shared" si="8"/>
        <v>-74.778953696889289</v>
      </c>
    </row>
    <row r="76" spans="1:6" ht="22.5" customHeight="1" x14ac:dyDescent="0.25">
      <c r="A76" s="12">
        <v>5</v>
      </c>
      <c r="B76" s="16" t="s">
        <v>219</v>
      </c>
      <c r="C76" s="42">
        <v>904505.45299999998</v>
      </c>
      <c r="D76" s="42">
        <v>70981.508579999994</v>
      </c>
      <c r="E76" s="42">
        <f t="shared" si="7"/>
        <v>-833523.94441999996</v>
      </c>
      <c r="F76" s="4">
        <f t="shared" si="8"/>
        <v>-92.152451005732075</v>
      </c>
    </row>
    <row r="77" spans="1:6" ht="15.75" x14ac:dyDescent="0.25">
      <c r="A77" s="12">
        <v>6</v>
      </c>
      <c r="B77" s="16" t="s">
        <v>40</v>
      </c>
      <c r="C77" s="42">
        <v>21118</v>
      </c>
      <c r="D77" s="42">
        <v>14743.19572</v>
      </c>
      <c r="E77" s="42">
        <f t="shared" si="7"/>
        <v>-6374.8042800000003</v>
      </c>
      <c r="F77" s="4">
        <f t="shared" si="8"/>
        <v>-30.186590965053512</v>
      </c>
    </row>
    <row r="78" spans="1:6" ht="31.5" x14ac:dyDescent="0.25">
      <c r="A78" s="12">
        <v>7</v>
      </c>
      <c r="B78" s="16" t="s">
        <v>319</v>
      </c>
      <c r="C78" s="42">
        <v>111.369</v>
      </c>
      <c r="D78" s="42">
        <v>0</v>
      </c>
      <c r="E78" s="42">
        <f t="shared" si="7"/>
        <v>-111.369</v>
      </c>
      <c r="F78" s="4">
        <f t="shared" si="8"/>
        <v>-100</v>
      </c>
    </row>
    <row r="79" spans="1:6" ht="15.75" x14ac:dyDescent="0.25">
      <c r="A79" s="11"/>
      <c r="B79" s="41" t="s">
        <v>18</v>
      </c>
      <c r="C79" s="43">
        <f>SUM(C72:C78)</f>
        <v>1505571.236</v>
      </c>
      <c r="D79" s="43">
        <f>SUM(D72:D78)</f>
        <v>487284.18251000001</v>
      </c>
      <c r="E79" s="43">
        <f t="shared" si="7"/>
        <v>-1018287.0534900001</v>
      </c>
      <c r="F79" s="5">
        <f t="shared" si="8"/>
        <v>-67.634598027748183</v>
      </c>
    </row>
    <row r="80" spans="1:6" ht="31.5" customHeight="1" x14ac:dyDescent="0.25">
      <c r="A80" s="11">
        <v>8</v>
      </c>
      <c r="B80" s="107" t="s">
        <v>60</v>
      </c>
      <c r="C80" s="108"/>
      <c r="D80" s="108"/>
      <c r="E80" s="108"/>
      <c r="F80" s="109"/>
    </row>
    <row r="81" spans="1:6" ht="47.25" customHeight="1" x14ac:dyDescent="0.25">
      <c r="A81" s="12">
        <v>1</v>
      </c>
      <c r="B81" s="55" t="s">
        <v>220</v>
      </c>
      <c r="C81" s="42">
        <v>427689.95400000003</v>
      </c>
      <c r="D81" s="42">
        <v>270643.60301999998</v>
      </c>
      <c r="E81" s="42">
        <f>D81-C81</f>
        <v>-157046.35098000005</v>
      </c>
      <c r="F81" s="4">
        <f t="shared" ref="F81:F102" si="9">D81/C81*100-100</f>
        <v>-36.719672629953813</v>
      </c>
    </row>
    <row r="82" spans="1:6" ht="24.75" customHeight="1" x14ac:dyDescent="0.25">
      <c r="A82" s="12">
        <v>2</v>
      </c>
      <c r="B82" s="55" t="s">
        <v>221</v>
      </c>
      <c r="C82" s="42">
        <v>188581.78200000001</v>
      </c>
      <c r="D82" s="42">
        <v>129643.19757</v>
      </c>
      <c r="E82" s="42">
        <f t="shared" ref="E82:E99" si="10">D82-C82</f>
        <v>-58938.584430000003</v>
      </c>
      <c r="F82" s="4">
        <f t="shared" si="9"/>
        <v>-31.253593960629772</v>
      </c>
    </row>
    <row r="83" spans="1:6" ht="33.75" customHeight="1" x14ac:dyDescent="0.25">
      <c r="A83" s="12">
        <v>3</v>
      </c>
      <c r="B83" s="55" t="s">
        <v>222</v>
      </c>
      <c r="C83" s="42">
        <v>9544.3819999999996</v>
      </c>
      <c r="D83" s="42">
        <v>6799.1673000000001</v>
      </c>
      <c r="E83" s="42">
        <f t="shared" si="10"/>
        <v>-2745.2146999999995</v>
      </c>
      <c r="F83" s="4">
        <f t="shared" si="9"/>
        <v>-28.762623918447517</v>
      </c>
    </row>
    <row r="84" spans="1:6" ht="33.75" customHeight="1" x14ac:dyDescent="0.25">
      <c r="A84" s="12">
        <v>4</v>
      </c>
      <c r="B84" s="55" t="s">
        <v>247</v>
      </c>
      <c r="C84" s="42">
        <v>5484.8609999999999</v>
      </c>
      <c r="D84" s="42">
        <v>0</v>
      </c>
      <c r="E84" s="42">
        <f t="shared" si="10"/>
        <v>-5484.8609999999999</v>
      </c>
      <c r="F84" s="4">
        <f t="shared" si="9"/>
        <v>-100</v>
      </c>
    </row>
    <row r="85" spans="1:6" ht="21.75" customHeight="1" x14ac:dyDescent="0.25">
      <c r="A85" s="12">
        <v>5</v>
      </c>
      <c r="B85" s="55" t="s">
        <v>223</v>
      </c>
      <c r="C85" s="42">
        <v>25836.3</v>
      </c>
      <c r="D85" s="42">
        <v>16954.646769999999</v>
      </c>
      <c r="E85" s="42">
        <f t="shared" si="10"/>
        <v>-8881.6532299999999</v>
      </c>
      <c r="F85" s="4">
        <f t="shared" si="9"/>
        <v>-34.376645378788766</v>
      </c>
    </row>
    <row r="86" spans="1:6" ht="21.75" customHeight="1" x14ac:dyDescent="0.25">
      <c r="A86" s="12">
        <v>6</v>
      </c>
      <c r="B86" s="55" t="s">
        <v>224</v>
      </c>
      <c r="C86" s="42">
        <v>2089.049</v>
      </c>
      <c r="D86" s="42">
        <v>1566.7860000000001</v>
      </c>
      <c r="E86" s="42">
        <f t="shared" si="10"/>
        <v>-522.26299999999992</v>
      </c>
      <c r="F86" s="4">
        <f t="shared" si="9"/>
        <v>-25.000035901503509</v>
      </c>
    </row>
    <row r="87" spans="1:6" ht="17.25" customHeight="1" x14ac:dyDescent="0.25">
      <c r="A87" s="11"/>
      <c r="B87" s="41" t="s">
        <v>18</v>
      </c>
      <c r="C87" s="43">
        <f>SUM(C81:C86)</f>
        <v>659226.3280000001</v>
      </c>
      <c r="D87" s="43">
        <f>SUM(D81:D86)</f>
        <v>425607.40065999998</v>
      </c>
      <c r="E87" s="43">
        <f t="shared" si="10"/>
        <v>-233618.92734000011</v>
      </c>
      <c r="F87" s="5">
        <f t="shared" si="9"/>
        <v>-35.43834907940753</v>
      </c>
    </row>
    <row r="88" spans="1:6" ht="27" customHeight="1" x14ac:dyDescent="0.25">
      <c r="A88" s="11">
        <v>9</v>
      </c>
      <c r="B88" s="107" t="s">
        <v>77</v>
      </c>
      <c r="C88" s="108"/>
      <c r="D88" s="108"/>
      <c r="E88" s="108"/>
      <c r="F88" s="109"/>
    </row>
    <row r="89" spans="1:6" ht="19.5" customHeight="1" x14ac:dyDescent="0.25">
      <c r="A89" s="12">
        <v>1</v>
      </c>
      <c r="B89" s="55" t="s">
        <v>225</v>
      </c>
      <c r="C89" s="42">
        <v>304854.14500000002</v>
      </c>
      <c r="D89" s="42">
        <v>202255.30048000001</v>
      </c>
      <c r="E89" s="42">
        <f t="shared" si="10"/>
        <v>-102598.84452000001</v>
      </c>
      <c r="F89" s="4">
        <f t="shared" si="9"/>
        <v>-33.655059707323318</v>
      </c>
    </row>
    <row r="90" spans="1:6" ht="33.75" customHeight="1" x14ac:dyDescent="0.25">
      <c r="A90" s="12">
        <v>2</v>
      </c>
      <c r="B90" s="55" t="s">
        <v>226</v>
      </c>
      <c r="C90" s="42">
        <v>47413.9</v>
      </c>
      <c r="D90" s="42">
        <v>30026.056840000001</v>
      </c>
      <c r="E90" s="42">
        <f t="shared" si="10"/>
        <v>-17387.84316</v>
      </c>
      <c r="F90" s="4">
        <f t="shared" si="9"/>
        <v>-36.672459257728221</v>
      </c>
    </row>
    <row r="91" spans="1:6" ht="33.75" customHeight="1" x14ac:dyDescent="0.25">
      <c r="A91" s="12">
        <v>3</v>
      </c>
      <c r="B91" s="55" t="s">
        <v>354</v>
      </c>
      <c r="C91" s="42">
        <v>57.91</v>
      </c>
      <c r="D91" s="42">
        <v>0</v>
      </c>
      <c r="E91" s="42">
        <f t="shared" si="10"/>
        <v>-57.91</v>
      </c>
      <c r="F91" s="4">
        <f t="shared" si="9"/>
        <v>-100</v>
      </c>
    </row>
    <row r="92" spans="1:6" ht="31.5" x14ac:dyDescent="0.25">
      <c r="A92" s="12">
        <v>4</v>
      </c>
      <c r="B92" s="55" t="s">
        <v>227</v>
      </c>
      <c r="C92" s="42">
        <v>31651.669000000002</v>
      </c>
      <c r="D92" s="42">
        <v>20902.298439999999</v>
      </c>
      <c r="E92" s="42">
        <f t="shared" si="10"/>
        <v>-10749.370560000003</v>
      </c>
      <c r="F92" s="4">
        <f t="shared" si="9"/>
        <v>-33.961465223208293</v>
      </c>
    </row>
    <row r="93" spans="1:6" ht="47.25" x14ac:dyDescent="0.25">
      <c r="A93" s="12">
        <v>5</v>
      </c>
      <c r="B93" s="55" t="s">
        <v>248</v>
      </c>
      <c r="C93" s="42">
        <v>18.100000000000001</v>
      </c>
      <c r="D93" s="42">
        <v>0</v>
      </c>
      <c r="E93" s="42">
        <f t="shared" si="10"/>
        <v>-18.100000000000001</v>
      </c>
      <c r="F93" s="4">
        <f t="shared" si="9"/>
        <v>-100</v>
      </c>
    </row>
    <row r="94" spans="1:6" ht="31.5" x14ac:dyDescent="0.25">
      <c r="A94" s="12">
        <v>6</v>
      </c>
      <c r="B94" s="55" t="s">
        <v>228</v>
      </c>
      <c r="C94" s="42">
        <v>25555.7</v>
      </c>
      <c r="D94" s="42">
        <v>21415.7</v>
      </c>
      <c r="E94" s="42">
        <f t="shared" si="10"/>
        <v>-4140</v>
      </c>
      <c r="F94" s="4">
        <f t="shared" si="9"/>
        <v>-16.199908435300145</v>
      </c>
    </row>
    <row r="95" spans="1:6" ht="47.25" x14ac:dyDescent="0.25">
      <c r="A95" s="12">
        <v>7</v>
      </c>
      <c r="B95" s="55" t="s">
        <v>336</v>
      </c>
      <c r="C95" s="42">
        <v>5747.4</v>
      </c>
      <c r="D95" s="42">
        <v>0</v>
      </c>
      <c r="E95" s="42">
        <f t="shared" si="10"/>
        <v>-5747.4</v>
      </c>
      <c r="F95" s="4">
        <f t="shared" si="9"/>
        <v>-100</v>
      </c>
    </row>
    <row r="96" spans="1:6" ht="47.25" x14ac:dyDescent="0.25">
      <c r="A96" s="12">
        <v>8</v>
      </c>
      <c r="B96" s="55" t="s">
        <v>321</v>
      </c>
      <c r="C96" s="42">
        <v>6184.4350000000004</v>
      </c>
      <c r="D96" s="42">
        <v>6184.4350000000004</v>
      </c>
      <c r="E96" s="42">
        <f t="shared" si="10"/>
        <v>0</v>
      </c>
      <c r="F96" s="4">
        <f t="shared" si="9"/>
        <v>0</v>
      </c>
    </row>
    <row r="97" spans="1:6" ht="15.75" x14ac:dyDescent="0.25">
      <c r="A97" s="12">
        <v>9</v>
      </c>
      <c r="B97" s="55" t="s">
        <v>320</v>
      </c>
      <c r="C97" s="42">
        <v>349.065</v>
      </c>
      <c r="D97" s="42">
        <v>0</v>
      </c>
      <c r="E97" s="42">
        <f t="shared" si="10"/>
        <v>-349.065</v>
      </c>
      <c r="F97" s="4">
        <f t="shared" si="9"/>
        <v>-100</v>
      </c>
    </row>
    <row r="98" spans="1:6" ht="35.25" customHeight="1" x14ac:dyDescent="0.25">
      <c r="A98" s="12">
        <v>10</v>
      </c>
      <c r="B98" s="55" t="s">
        <v>229</v>
      </c>
      <c r="C98" s="42">
        <v>48173.1</v>
      </c>
      <c r="D98" s="42">
        <v>28447.270130000001</v>
      </c>
      <c r="E98" s="42">
        <f t="shared" si="10"/>
        <v>-19725.829869999998</v>
      </c>
      <c r="F98" s="4">
        <f>D98/C98*100-100</f>
        <v>-40.947810852944897</v>
      </c>
    </row>
    <row r="99" spans="1:6" ht="17.25" customHeight="1" x14ac:dyDescent="0.25">
      <c r="A99" s="11"/>
      <c r="B99" s="41" t="s">
        <v>18</v>
      </c>
      <c r="C99" s="43">
        <f>SUM(C89:C98)</f>
        <v>470005.424</v>
      </c>
      <c r="D99" s="43">
        <f>SUM(D89:D98)</f>
        <v>309231.06089000002</v>
      </c>
      <c r="E99" s="43">
        <f t="shared" si="10"/>
        <v>-160774.36310999998</v>
      </c>
      <c r="F99" s="5">
        <f t="shared" si="9"/>
        <v>-34.206916537627023</v>
      </c>
    </row>
    <row r="100" spans="1:6" ht="23.25" customHeight="1" x14ac:dyDescent="0.25">
      <c r="A100" s="11">
        <v>10</v>
      </c>
      <c r="B100" s="107" t="s">
        <v>230</v>
      </c>
      <c r="C100" s="107"/>
      <c r="D100" s="107"/>
      <c r="E100" s="107"/>
      <c r="F100" s="110"/>
    </row>
    <row r="101" spans="1:6" ht="54.75" customHeight="1" x14ac:dyDescent="0.25">
      <c r="A101" s="12">
        <v>1</v>
      </c>
      <c r="B101" s="16" t="s">
        <v>231</v>
      </c>
      <c r="C101" s="42">
        <v>3754.7759999999998</v>
      </c>
      <c r="D101" s="42">
        <v>3307.6111700000001</v>
      </c>
      <c r="E101" s="42">
        <f>D101-C101</f>
        <v>-447.16482999999971</v>
      </c>
      <c r="F101" s="4">
        <f t="shared" si="9"/>
        <v>-11.909227874046266</v>
      </c>
    </row>
    <row r="102" spans="1:6" ht="36.75" customHeight="1" x14ac:dyDescent="0.25">
      <c r="A102" s="12">
        <v>2</v>
      </c>
      <c r="B102" s="55" t="s">
        <v>249</v>
      </c>
      <c r="C102" s="42">
        <v>2095.288</v>
      </c>
      <c r="D102" s="42">
        <v>806.44964000000004</v>
      </c>
      <c r="E102" s="42">
        <f>D102-C102</f>
        <v>-1288.83836</v>
      </c>
      <c r="F102" s="4">
        <f t="shared" si="9"/>
        <v>-61.511274822363319</v>
      </c>
    </row>
    <row r="103" spans="1:6" ht="17.25" customHeight="1" x14ac:dyDescent="0.25">
      <c r="A103" s="11"/>
      <c r="B103" s="41" t="s">
        <v>18</v>
      </c>
      <c r="C103" s="43">
        <f>SUM(C101:C102)</f>
        <v>5850.0640000000003</v>
      </c>
      <c r="D103" s="43">
        <f>SUM(D101:D102)</f>
        <v>4114.0608099999999</v>
      </c>
      <c r="E103" s="43">
        <f>D103-C103</f>
        <v>-1736.0031900000004</v>
      </c>
      <c r="F103" s="5">
        <f>D103/C103*100-100</f>
        <v>-29.674943556173062</v>
      </c>
    </row>
    <row r="104" spans="1:6" ht="27.75" customHeight="1" x14ac:dyDescent="0.25">
      <c r="A104" s="11">
        <v>11</v>
      </c>
      <c r="B104" s="107" t="s">
        <v>233</v>
      </c>
      <c r="C104" s="107"/>
      <c r="D104" s="107"/>
      <c r="E104" s="107"/>
      <c r="F104" s="110"/>
    </row>
    <row r="105" spans="1:6" ht="39" customHeight="1" x14ac:dyDescent="0.25">
      <c r="A105" s="12">
        <v>1</v>
      </c>
      <c r="B105" s="16" t="s">
        <v>232</v>
      </c>
      <c r="C105" s="42">
        <v>4414.2</v>
      </c>
      <c r="D105" s="42">
        <v>4060.9533900000001</v>
      </c>
      <c r="E105" s="42">
        <f>D105-C105</f>
        <v>-353.24660999999969</v>
      </c>
      <c r="F105" s="4">
        <f>D105/C105*100-100</f>
        <v>-8.0025057768111907</v>
      </c>
    </row>
    <row r="106" spans="1:6" ht="51" customHeight="1" x14ac:dyDescent="0.25">
      <c r="A106" s="12">
        <v>2</v>
      </c>
      <c r="B106" s="55" t="s">
        <v>322</v>
      </c>
      <c r="C106" s="42">
        <v>193.94</v>
      </c>
      <c r="D106" s="42">
        <v>0</v>
      </c>
      <c r="E106" s="42">
        <f>D106-C106</f>
        <v>-193.94</v>
      </c>
      <c r="F106" s="4">
        <f>D106/C106*100-100</f>
        <v>-100</v>
      </c>
    </row>
    <row r="107" spans="1:6" ht="17.25" customHeight="1" x14ac:dyDescent="0.25">
      <c r="A107" s="11"/>
      <c r="B107" s="41" t="s">
        <v>18</v>
      </c>
      <c r="C107" s="43">
        <f>SUM(C105:C106)</f>
        <v>4608.1399999999994</v>
      </c>
      <c r="D107" s="43">
        <f>SUM(D105:D106)</f>
        <v>4060.9533900000001</v>
      </c>
      <c r="E107" s="43">
        <f>D107-C107</f>
        <v>-547.18660999999929</v>
      </c>
      <c r="F107" s="5">
        <f>D107/C107*100-100</f>
        <v>-11.874348652601682</v>
      </c>
    </row>
    <row r="108" spans="1:6" ht="26.25" customHeight="1" x14ac:dyDescent="0.25">
      <c r="A108" s="11">
        <v>12</v>
      </c>
      <c r="B108" s="107" t="s">
        <v>158</v>
      </c>
      <c r="C108" s="108"/>
      <c r="D108" s="108"/>
      <c r="E108" s="108"/>
      <c r="F108" s="109"/>
    </row>
    <row r="109" spans="1:6" ht="32.25" customHeight="1" x14ac:dyDescent="0.25">
      <c r="A109" s="12">
        <v>1</v>
      </c>
      <c r="B109" s="16" t="s">
        <v>234</v>
      </c>
      <c r="C109" s="42">
        <v>288562.09399999998</v>
      </c>
      <c r="D109" s="42">
        <v>188348.73212</v>
      </c>
      <c r="E109" s="42">
        <f>D109-C109</f>
        <v>-100213.36187999998</v>
      </c>
      <c r="F109" s="4">
        <f>D109/C109*100-100</f>
        <v>-34.728526013538001</v>
      </c>
    </row>
    <row r="110" spans="1:6" ht="33.75" customHeight="1" x14ac:dyDescent="0.25">
      <c r="A110" s="12">
        <v>2</v>
      </c>
      <c r="B110" s="16" t="s">
        <v>235</v>
      </c>
      <c r="C110" s="42">
        <v>89599.025999999998</v>
      </c>
      <c r="D110" s="42">
        <v>82756.816990000007</v>
      </c>
      <c r="E110" s="42">
        <f>D110-C110</f>
        <v>-6842.2090099999914</v>
      </c>
      <c r="F110" s="4">
        <f>D110/C110*100-100</f>
        <v>-7.636476996970913</v>
      </c>
    </row>
    <row r="111" spans="1:6" ht="31.5" x14ac:dyDescent="0.25">
      <c r="A111" s="12">
        <v>3</v>
      </c>
      <c r="B111" s="16" t="s">
        <v>236</v>
      </c>
      <c r="C111" s="42">
        <v>223578.389</v>
      </c>
      <c r="D111" s="42">
        <v>144189.25711000001</v>
      </c>
      <c r="E111" s="42">
        <f>D111-C111</f>
        <v>-79389.13188999999</v>
      </c>
      <c r="F111" s="4">
        <f>D111/C111*100-100</f>
        <v>-35.50841038129137</v>
      </c>
    </row>
    <row r="112" spans="1:6" ht="31.5" x14ac:dyDescent="0.25">
      <c r="A112" s="12">
        <v>4</v>
      </c>
      <c r="B112" s="16" t="s">
        <v>250</v>
      </c>
      <c r="C112" s="42">
        <v>16322.984</v>
      </c>
      <c r="D112" s="42">
        <v>1542.15888</v>
      </c>
      <c r="E112" s="42">
        <f>D112-C112</f>
        <v>-14780.825120000001</v>
      </c>
      <c r="F112" s="4">
        <f>D112/C112*100-100</f>
        <v>-90.55222451973242</v>
      </c>
    </row>
    <row r="113" spans="1:6" ht="17.25" customHeight="1" x14ac:dyDescent="0.25">
      <c r="A113" s="11"/>
      <c r="B113" s="41" t="s">
        <v>18</v>
      </c>
      <c r="C113" s="43">
        <f>SUM(C109:C112)</f>
        <v>618062.49300000002</v>
      </c>
      <c r="D113" s="43">
        <f>SUM(D109:D112)</f>
        <v>416836.96510000003</v>
      </c>
      <c r="E113" s="43">
        <f>D113-C113</f>
        <v>-201225.52789999999</v>
      </c>
      <c r="F113" s="5">
        <f>D113/C113*100-100</f>
        <v>-32.557472776462433</v>
      </c>
    </row>
    <row r="114" spans="1:6" ht="27" customHeight="1" x14ac:dyDescent="0.25">
      <c r="A114" s="11">
        <v>13</v>
      </c>
      <c r="B114" s="107" t="s">
        <v>161</v>
      </c>
      <c r="C114" s="111"/>
      <c r="D114" s="111"/>
      <c r="E114" s="111"/>
      <c r="F114" s="112"/>
    </row>
    <row r="115" spans="1:6" ht="23.25" customHeight="1" x14ac:dyDescent="0.25">
      <c r="A115" s="12">
        <v>1</v>
      </c>
      <c r="B115" s="16" t="s">
        <v>237</v>
      </c>
      <c r="C115" s="42">
        <v>69019.634000000005</v>
      </c>
      <c r="D115" s="42">
        <v>46548.542150000001</v>
      </c>
      <c r="E115" s="42">
        <f>D115-C115</f>
        <v>-22471.091850000004</v>
      </c>
      <c r="F115" s="4">
        <f>D115/C115*100-100</f>
        <v>-32.557535512286265</v>
      </c>
    </row>
    <row r="116" spans="1:6" ht="23.25" customHeight="1" x14ac:dyDescent="0.25">
      <c r="A116" s="12">
        <v>2</v>
      </c>
      <c r="B116" s="16" t="s">
        <v>271</v>
      </c>
      <c r="C116" s="42">
        <v>1698.2</v>
      </c>
      <c r="D116" s="42">
        <v>1603.71765</v>
      </c>
      <c r="E116" s="42">
        <f>D116-C116</f>
        <v>-94.482349999999997</v>
      </c>
      <c r="F116" s="4">
        <f>D116/C116*100-100</f>
        <v>-5.5636762454363407</v>
      </c>
    </row>
    <row r="117" spans="1:6" ht="23.25" customHeight="1" x14ac:dyDescent="0.25">
      <c r="A117" s="12">
        <v>3</v>
      </c>
      <c r="B117" s="16" t="s">
        <v>355</v>
      </c>
      <c r="C117" s="42">
        <v>4765.8</v>
      </c>
      <c r="D117" s="42">
        <v>0</v>
      </c>
      <c r="E117" s="42">
        <f>D117-C117</f>
        <v>-4765.8</v>
      </c>
      <c r="F117" s="4">
        <f>D117/C117*100-100</f>
        <v>-100</v>
      </c>
    </row>
    <row r="118" spans="1:6" ht="17.25" customHeight="1" x14ac:dyDescent="0.25">
      <c r="A118" s="11"/>
      <c r="B118" s="41" t="s">
        <v>18</v>
      </c>
      <c r="C118" s="43">
        <f>SUM(C115:C117)</f>
        <v>75483.634000000005</v>
      </c>
      <c r="D118" s="43">
        <f>SUM(D115:D117)</f>
        <v>48152.2598</v>
      </c>
      <c r="E118" s="43">
        <f>D118-C118</f>
        <v>-27331.374200000006</v>
      </c>
      <c r="F118" s="5">
        <f>D118/C118*100-100</f>
        <v>-36.208344447221506</v>
      </c>
    </row>
    <row r="119" spans="1:6" ht="21.75" customHeight="1" x14ac:dyDescent="0.25">
      <c r="A119" s="11">
        <v>14</v>
      </c>
      <c r="B119" s="107" t="s">
        <v>238</v>
      </c>
      <c r="C119" s="111"/>
      <c r="D119" s="111"/>
      <c r="E119" s="111"/>
      <c r="F119" s="112"/>
    </row>
    <row r="120" spans="1:6" ht="22.5" customHeight="1" x14ac:dyDescent="0.25">
      <c r="A120" s="12">
        <v>1</v>
      </c>
      <c r="B120" s="55" t="s">
        <v>239</v>
      </c>
      <c r="C120" s="42">
        <v>33647.434000000001</v>
      </c>
      <c r="D120" s="42">
        <v>14212.10139</v>
      </c>
      <c r="E120" s="42">
        <f>D120-C120</f>
        <v>-19435.332610000001</v>
      </c>
      <c r="F120" s="4">
        <f>D120/C120*100-100</f>
        <v>-57.761708099345704</v>
      </c>
    </row>
    <row r="121" spans="1:6" ht="35.25" customHeight="1" x14ac:dyDescent="0.25">
      <c r="A121" s="12">
        <v>2</v>
      </c>
      <c r="B121" s="55" t="s">
        <v>240</v>
      </c>
      <c r="C121" s="42">
        <v>49854.504000000001</v>
      </c>
      <c r="D121" s="42">
        <v>32986.016450000003</v>
      </c>
      <c r="E121" s="42">
        <f>D121-C121</f>
        <v>-16868.487549999998</v>
      </c>
      <c r="F121" s="4">
        <f>D121/C121*100-100</f>
        <v>-33.835433504663897</v>
      </c>
    </row>
    <row r="122" spans="1:6" ht="48" customHeight="1" x14ac:dyDescent="0.25">
      <c r="A122" s="20">
        <v>3</v>
      </c>
      <c r="B122" s="55" t="s">
        <v>251</v>
      </c>
      <c r="C122" s="42">
        <v>1387.2860000000001</v>
      </c>
      <c r="D122" s="42">
        <v>0</v>
      </c>
      <c r="E122" s="42">
        <f>D122-C122</f>
        <v>-1387.2860000000001</v>
      </c>
      <c r="F122" s="4">
        <f>D122/C122*100-100</f>
        <v>-100</v>
      </c>
    </row>
    <row r="123" spans="1:6" s="10" customFormat="1" ht="22.5" customHeight="1" x14ac:dyDescent="0.25">
      <c r="A123" s="19"/>
      <c r="B123" s="41" t="s">
        <v>18</v>
      </c>
      <c r="C123" s="43">
        <f>SUM(C120:C122)</f>
        <v>84889.223999999987</v>
      </c>
      <c r="D123" s="43">
        <f>SUM(D120:D122)</f>
        <v>47198.117840000006</v>
      </c>
      <c r="E123" s="43">
        <f>D123-C123</f>
        <v>-37691.106159999981</v>
      </c>
      <c r="F123" s="5">
        <f>D123/C123*100-100</f>
        <v>-44.400342451004128</v>
      </c>
    </row>
    <row r="124" spans="1:6" s="10" customFormat="1" ht="29.25" customHeight="1" x14ac:dyDescent="0.25">
      <c r="A124" s="19">
        <v>15</v>
      </c>
      <c r="B124" s="113" t="s">
        <v>180</v>
      </c>
      <c r="C124" s="114"/>
      <c r="D124" s="114"/>
      <c r="E124" s="114"/>
      <c r="F124" s="115"/>
    </row>
    <row r="125" spans="1:6" ht="48.75" customHeight="1" x14ac:dyDescent="0.25">
      <c r="A125" s="20">
        <v>1</v>
      </c>
      <c r="B125" s="56" t="s">
        <v>241</v>
      </c>
      <c r="C125" s="46">
        <v>22752.799999999999</v>
      </c>
      <c r="D125" s="46">
        <v>13901.834699999999</v>
      </c>
      <c r="E125" s="42">
        <f>D125-C125</f>
        <v>-8850.9652999999998</v>
      </c>
      <c r="F125" s="4">
        <f>D125/C125*100-100</f>
        <v>-38.900554217502901</v>
      </c>
    </row>
    <row r="126" spans="1:6" ht="34.5" customHeight="1" x14ac:dyDescent="0.25">
      <c r="A126" s="20">
        <v>2</v>
      </c>
      <c r="B126" s="56" t="s">
        <v>252</v>
      </c>
      <c r="C126" s="46">
        <v>137803.894</v>
      </c>
      <c r="D126" s="46">
        <v>0</v>
      </c>
      <c r="E126" s="42">
        <f>D126-C126</f>
        <v>-137803.894</v>
      </c>
      <c r="F126" s="4">
        <f>D126/C126*100-100</f>
        <v>-100</v>
      </c>
    </row>
    <row r="127" spans="1:6" ht="35.25" customHeight="1" x14ac:dyDescent="0.25">
      <c r="A127" s="20">
        <v>3</v>
      </c>
      <c r="B127" s="56" t="s">
        <v>242</v>
      </c>
      <c r="C127" s="46">
        <v>37621.800000000003</v>
      </c>
      <c r="D127" s="46">
        <v>24529.106080000001</v>
      </c>
      <c r="E127" s="42">
        <f>D127-C127</f>
        <v>-13092.693920000002</v>
      </c>
      <c r="F127" s="4">
        <f>D127/C127*100-100</f>
        <v>-34.800817398423263</v>
      </c>
    </row>
    <row r="128" spans="1:6" s="10" customFormat="1" ht="21" customHeight="1" x14ac:dyDescent="0.25">
      <c r="A128" s="19"/>
      <c r="B128" s="21" t="s">
        <v>18</v>
      </c>
      <c r="C128" s="47">
        <f>SUM(C125:C127)</f>
        <v>198178.49400000001</v>
      </c>
      <c r="D128" s="47">
        <f>SUM(D125:D127)</f>
        <v>38430.940780000004</v>
      </c>
      <c r="E128" s="47">
        <f>SUM(E125:E127)</f>
        <v>-159747.55322</v>
      </c>
      <c r="F128" s="5">
        <f>D128/C128*100-100</f>
        <v>-80.60791561974429</v>
      </c>
    </row>
    <row r="129" spans="1:6" s="10" customFormat="1" ht="21" customHeight="1" x14ac:dyDescent="0.25">
      <c r="A129" s="19">
        <v>16</v>
      </c>
      <c r="B129" s="21" t="s">
        <v>301</v>
      </c>
      <c r="C129" s="47"/>
      <c r="D129" s="47"/>
      <c r="E129" s="47"/>
      <c r="F129" s="59"/>
    </row>
    <row r="130" spans="1:6" ht="48.75" customHeight="1" x14ac:dyDescent="0.25">
      <c r="A130" s="20">
        <v>1</v>
      </c>
      <c r="B130" s="56" t="s">
        <v>323</v>
      </c>
      <c r="C130" s="46">
        <v>156.6</v>
      </c>
      <c r="D130" s="46">
        <v>103.26</v>
      </c>
      <c r="E130" s="46">
        <f>D130-C130</f>
        <v>-53.339999999999989</v>
      </c>
      <c r="F130" s="60">
        <f>D130/C130*100-100</f>
        <v>-34.061302681992331</v>
      </c>
    </row>
    <row r="131" spans="1:6" ht="21.75" customHeight="1" x14ac:dyDescent="0.25">
      <c r="A131" s="20">
        <v>2</v>
      </c>
      <c r="B131" s="56" t="s">
        <v>324</v>
      </c>
      <c r="C131" s="46">
        <v>9850.5550000000003</v>
      </c>
      <c r="D131" s="46">
        <v>4249.4552000000003</v>
      </c>
      <c r="E131" s="46">
        <f>D131-C131</f>
        <v>-5601.0998</v>
      </c>
      <c r="F131" s="60">
        <f>D131/C131*100-100</f>
        <v>-56.860753531146216</v>
      </c>
    </row>
    <row r="132" spans="1:6" s="10" customFormat="1" ht="21" customHeight="1" x14ac:dyDescent="0.25">
      <c r="A132" s="19"/>
      <c r="B132" s="61" t="s">
        <v>18</v>
      </c>
      <c r="C132" s="47">
        <f>SUM(C130:C131)</f>
        <v>10007.155000000001</v>
      </c>
      <c r="D132" s="47">
        <f>SUM(D130:D131)</f>
        <v>4352.7152000000006</v>
      </c>
      <c r="E132" s="47">
        <f>D132-C132</f>
        <v>-5654.4398000000001</v>
      </c>
      <c r="F132" s="59">
        <f>D132/C132*100-100</f>
        <v>-56.503969409887219</v>
      </c>
    </row>
    <row r="133" spans="1:6" ht="24" customHeight="1" thickBot="1" x14ac:dyDescent="0.3">
      <c r="A133" s="13"/>
      <c r="B133" s="14" t="s">
        <v>44</v>
      </c>
      <c r="C133" s="48">
        <f>C25+C40+C45+C53+C57+C70+C79+C87+C99+C103+C107+C113+C118+C123+C128+C132</f>
        <v>11455086.657999998</v>
      </c>
      <c r="D133" s="48">
        <f>D25+D40+D45+D53+D57+D70+D79+D87+D99+D103+D107+D113+D118+D123+D128+D132</f>
        <v>5325050.0340100015</v>
      </c>
      <c r="E133" s="48">
        <f>D133-C133</f>
        <v>-6130036.6239899965</v>
      </c>
      <c r="F133" s="15">
        <f>D133/C133*100-100</f>
        <v>-53.513664339753419</v>
      </c>
    </row>
    <row r="134" spans="1:6" ht="15.75" x14ac:dyDescent="0.25">
      <c r="A134" s="6"/>
      <c r="B134" s="7"/>
      <c r="C134" s="8"/>
      <c r="D134" s="8"/>
      <c r="E134" s="8"/>
      <c r="F134" s="9"/>
    </row>
  </sheetData>
  <mergeCells count="23">
    <mergeCell ref="E5:F5"/>
    <mergeCell ref="E3:F3"/>
    <mergeCell ref="A1:F2"/>
    <mergeCell ref="A4:A6"/>
    <mergeCell ref="B4:B6"/>
    <mergeCell ref="C5:C6"/>
    <mergeCell ref="D5:D6"/>
    <mergeCell ref="C4:F4"/>
    <mergeCell ref="B124:F124"/>
    <mergeCell ref="B119:F119"/>
    <mergeCell ref="B114:F114"/>
    <mergeCell ref="B8:F8"/>
    <mergeCell ref="B26:F26"/>
    <mergeCell ref="B41:F41"/>
    <mergeCell ref="B46:F46"/>
    <mergeCell ref="B54:F54"/>
    <mergeCell ref="B58:F58"/>
    <mergeCell ref="B71:F71"/>
    <mergeCell ref="B80:F80"/>
    <mergeCell ref="B88:F88"/>
    <mergeCell ref="B100:F100"/>
    <mergeCell ref="B104:F104"/>
    <mergeCell ref="B108:F108"/>
  </mergeCells>
  <pageMargins left="0.31496062992125984" right="0.11811023622047245" top="0.39370078740157483" bottom="0" header="0.31496062992125984" footer="0.31496062992125984"/>
  <pageSetup paperSize="9" scale="62" fitToHeight="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приложение 1</vt:lpstr>
      <vt:lpstr>приложение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Отдел соц экон прогнозов</dc:creator>
  <cp:lastModifiedBy>Отдел соц экон прогнозов</cp:lastModifiedBy>
  <cp:lastPrinted>2020-10-21T08:36:27Z</cp:lastPrinted>
  <dcterms:created xsi:type="dcterms:W3CDTF">2014-03-06T06:15:16Z</dcterms:created>
  <dcterms:modified xsi:type="dcterms:W3CDTF">2021-02-09T05:43:42Z</dcterms:modified>
</cp:coreProperties>
</file>