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и документы\сетевой план-график\Сетевой по программе КФКиС на сайт\"/>
    </mc:Choice>
  </mc:AlternateContent>
  <bookViews>
    <workbookView xWindow="0" yWindow="0" windowWidth="21940" windowHeight="9871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муниципальные!$A$4:$O$18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муниципальные!$A$1:$O$19</definedName>
  </definedNames>
  <calcPr calcId="162913"/>
</workbook>
</file>

<file path=xl/calcChain.xml><?xml version="1.0" encoding="utf-8"?>
<calcChain xmlns="http://schemas.openxmlformats.org/spreadsheetml/2006/main">
  <c r="E17" i="33" l="1"/>
  <c r="F17" i="33"/>
  <c r="G17" i="33"/>
  <c r="I17" i="33"/>
  <c r="J17" i="33"/>
  <c r="K17" i="33"/>
  <c r="D19" i="33"/>
  <c r="H19" i="33"/>
  <c r="O19" i="33"/>
  <c r="L19" i="33" l="1"/>
  <c r="O8" i="33"/>
  <c r="O9" i="33"/>
  <c r="O10" i="33"/>
  <c r="O11" i="33"/>
  <c r="O12" i="33"/>
  <c r="O15" i="33"/>
  <c r="O16" i="33"/>
  <c r="O18" i="33"/>
  <c r="M11" i="33"/>
  <c r="M12" i="33"/>
  <c r="M14" i="33"/>
  <c r="E13" i="33" l="1"/>
  <c r="F13" i="33"/>
  <c r="G13" i="33"/>
  <c r="I13" i="33"/>
  <c r="J13" i="33"/>
  <c r="K13" i="33"/>
  <c r="H16" i="33"/>
  <c r="H15" i="33"/>
  <c r="D16" i="33"/>
  <c r="D15" i="33"/>
  <c r="L15" i="33" l="1"/>
  <c r="M13" i="33"/>
  <c r="L16" i="33"/>
  <c r="O13" i="33"/>
  <c r="H18" i="33"/>
  <c r="D18" i="33"/>
  <c r="D17" i="33" s="1"/>
  <c r="D11" i="33"/>
  <c r="E7" i="33"/>
  <c r="F7" i="33"/>
  <c r="G7" i="33"/>
  <c r="I7" i="33"/>
  <c r="J7" i="33"/>
  <c r="K7" i="33"/>
  <c r="H12" i="33"/>
  <c r="D12" i="33"/>
  <c r="H9" i="33"/>
  <c r="D9" i="33"/>
  <c r="L18" i="33" l="1"/>
  <c r="H17" i="33"/>
  <c r="L17" i="33" s="1"/>
  <c r="L9" i="33"/>
  <c r="O17" i="33"/>
  <c r="M7" i="33"/>
  <c r="L12" i="33"/>
  <c r="O7" i="33"/>
  <c r="G6" i="33" l="1"/>
  <c r="J6" i="33"/>
  <c r="K6" i="33"/>
  <c r="O6" i="33" l="1"/>
  <c r="I6" i="33"/>
  <c r="F6" i="33" l="1"/>
  <c r="D14" i="33"/>
  <c r="D13" i="33" l="1"/>
  <c r="E6" i="33"/>
  <c r="M6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D10" i="33" l="1"/>
  <c r="D8" i="33"/>
  <c r="D7" i="33" l="1"/>
  <c r="D6" i="33" s="1"/>
  <c r="H14" i="33" l="1"/>
  <c r="L14" i="33" s="1"/>
  <c r="H13" i="33" l="1"/>
  <c r="L13" i="33" s="1"/>
  <c r="H8" i="33" l="1"/>
  <c r="L8" i="33" s="1"/>
  <c r="H10" i="33"/>
  <c r="L10" i="33" s="1"/>
  <c r="H11" i="33"/>
  <c r="L11" i="33" s="1"/>
  <c r="H7" i="33" l="1"/>
  <c r="L7" i="33" s="1"/>
  <c r="H6" i="33" l="1"/>
  <c r="L6" i="33" s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<sst xmlns="http://schemas.openxmlformats.org/spreadsheetml/2006/main" count="183" uniqueCount="93">
  <si>
    <t>№ п/п</t>
  </si>
  <si>
    <t>Наименование программы</t>
  </si>
  <si>
    <t>Запланированные мероприятия</t>
  </si>
  <si>
    <t>ДОиМП</t>
  </si>
  <si>
    <t>КФКиС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</si>
  <si>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</si>
  <si>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</si>
  <si>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</si>
  <si>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</si>
  <si>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</si>
  <si>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</si>
  <si>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</si>
  <si>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</si>
  <si>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</si>
  <si>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</si>
  <si>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</si>
  <si>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</si>
  <si>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</si>
  <si>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</si>
  <si>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</si>
  <si>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</si>
  <si>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</si>
  <si>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</si>
  <si>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</si>
  <si>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</si>
  <si>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</si>
  <si>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</si>
  <si>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</si>
  <si>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</si>
  <si>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</si>
  <si>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</si>
  <si>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</si>
  <si>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</si>
  <si>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</si>
  <si>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</si>
  <si>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</si>
  <si>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</si>
  <si>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</si>
  <si>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</si>
  <si>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</si>
  <si>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</si>
  <si>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</si>
  <si>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</si>
  <si>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</si>
  <si>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</si>
  <si>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</si>
  <si>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</si>
  <si>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</si>
  <si>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</si>
  <si>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</si>
  <si>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</si>
  <si>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</si>
  <si>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</si>
  <si>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</si>
  <si>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</si>
  <si>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</si>
  <si>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</si>
  <si>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</si>
  <si>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</si>
  <si>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</si>
  <si>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</si>
  <si>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</si>
  <si>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</si>
  <si>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</si>
  <si>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</si>
  <si>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</si>
  <si>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</si>
  <si>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</si>
  <si>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</si>
  <si>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</si>
  <si>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</si>
  <si>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</si>
  <si>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</si>
  <si>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</si>
  <si>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</si>
  <si>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</si>
  <si>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Организационное обеспечение функционирования отрасли</t>
  </si>
  <si>
    <t>Совершенствование инфраструктуры спорта в городе Нефтеюганске</t>
  </si>
  <si>
    <t>1.1.1</t>
  </si>
  <si>
    <t>1.1.2</t>
  </si>
  <si>
    <t>1.1.3</t>
  </si>
  <si>
    <t>1.1.4</t>
  </si>
  <si>
    <t>1.2.1</t>
  </si>
  <si>
    <t>1.2.2</t>
  </si>
  <si>
    <t>1.3</t>
  </si>
  <si>
    <t>1.3.1</t>
  </si>
  <si>
    <t>Комитет физической культуры и спорта администрации города Нефтеюганска</t>
  </si>
  <si>
    <t>Отчет об исполнении сетевого плана-графика по реализации программы "Развитие физическкой культуры и спорта в городе Нефтеюганске"</t>
  </si>
  <si>
    <t>ПЛАН  на 2020 год (рублей)</t>
  </si>
  <si>
    <t>% исполнения  к плану 2020  года</t>
  </si>
  <si>
    <t>Усиление социальной направленности муниципальной политики в сфере физической культуры и спорта</t>
  </si>
  <si>
    <t>1.3.2</t>
  </si>
  <si>
    <t>Освоение на 01.01.2021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</si>
</sst>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4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02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8" fillId="0" borderId="1" xfId="0" applyNumberFormat="1" applyFont="1" applyFill="1" applyBorder="1" applyAlignment="1">
      <alignment horizontal="center" vertical="center"/>
    </xf>
    <xf numFmtId="168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2" fontId="3" fillId="0" borderId="0" xfId="0" applyNumberFormat="1" applyFont="1" applyFill="1" applyAlignment="1">
      <alignment vertical="center"/>
    </xf>
    <xf numFmtId="165" fontId="3" fillId="0" borderId="0" xfId="0" applyNumberFormat="1" applyFont="1" applyFill="1" applyAlignment="1">
      <alignment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40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"/>
  <sheetViews>
    <sheetView tabSelected="1" view="pageBreakPreview" zoomScale="50" zoomScaleNormal="6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K19" sqref="K19"/>
    </sheetView>
  </sheetViews>
  <sheetFormatPr defaultColWidth="9.109375" defaultRowHeight="17.7" x14ac:dyDescent="0.25"/>
  <cols>
    <col min="1" max="1" width="10" style="1" customWidth="1"/>
    <col min="2" max="2" width="54.88671875" style="53" customWidth="1"/>
    <col min="3" max="3" width="13.109375" style="53" customWidth="1"/>
    <col min="4" max="4" width="25.44140625" style="53" customWidth="1"/>
    <col min="5" max="5" width="25.33203125" style="53" customWidth="1"/>
    <col min="6" max="6" width="23.33203125" style="53" customWidth="1"/>
    <col min="7" max="7" width="23.88671875" style="53" customWidth="1"/>
    <col min="8" max="8" width="24.33203125" style="56" customWidth="1"/>
    <col min="9" max="9" width="23.33203125" style="56" customWidth="1"/>
    <col min="10" max="10" width="21.6640625" style="56" customWidth="1"/>
    <col min="11" max="11" width="23.109375" style="56" customWidth="1"/>
    <col min="12" max="12" width="13.88671875" style="57" customWidth="1"/>
    <col min="13" max="13" width="14.44140625" style="57" customWidth="1"/>
    <col min="14" max="14" width="15.88671875" style="57" customWidth="1"/>
    <col min="15" max="15" width="13.5546875" style="57" customWidth="1"/>
    <col min="16" max="16384" width="9.109375" style="53"/>
  </cols>
  <sheetData>
    <row r="1" spans="1:15" ht="62.2" customHeight="1" x14ac:dyDescent="0.25">
      <c r="A1" s="68" t="s">
        <v>87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s="54" customFormat="1" ht="56.95" customHeight="1" x14ac:dyDescent="0.25">
      <c r="A2" s="75" t="s">
        <v>0</v>
      </c>
      <c r="B2" s="18" t="s">
        <v>1</v>
      </c>
      <c r="C2" s="76" t="s">
        <v>18</v>
      </c>
      <c r="D2" s="73" t="s">
        <v>88</v>
      </c>
      <c r="E2" s="73"/>
      <c r="F2" s="73"/>
      <c r="G2" s="73"/>
      <c r="H2" s="74" t="s">
        <v>92</v>
      </c>
      <c r="I2" s="74"/>
      <c r="J2" s="74"/>
      <c r="K2" s="74"/>
      <c r="L2" s="70" t="s">
        <v>89</v>
      </c>
      <c r="M2" s="71"/>
      <c r="N2" s="71"/>
      <c r="O2" s="72"/>
    </row>
    <row r="3" spans="1:15" s="54" customFormat="1" ht="37.5" customHeight="1" x14ac:dyDescent="0.25">
      <c r="A3" s="75"/>
      <c r="B3" s="52" t="s">
        <v>2</v>
      </c>
      <c r="C3" s="76"/>
      <c r="D3" s="50" t="s">
        <v>22</v>
      </c>
      <c r="E3" s="50" t="s">
        <v>23</v>
      </c>
      <c r="F3" s="50" t="s">
        <v>47</v>
      </c>
      <c r="G3" s="50" t="s">
        <v>24</v>
      </c>
      <c r="H3" s="50" t="s">
        <v>22</v>
      </c>
      <c r="I3" s="50" t="s">
        <v>23</v>
      </c>
      <c r="J3" s="50" t="s">
        <v>47</v>
      </c>
      <c r="K3" s="50" t="s">
        <v>24</v>
      </c>
      <c r="L3" s="19" t="s">
        <v>22</v>
      </c>
      <c r="M3" s="19" t="s">
        <v>23</v>
      </c>
      <c r="N3" s="19" t="s">
        <v>47</v>
      </c>
      <c r="O3" s="19" t="s">
        <v>24</v>
      </c>
    </row>
    <row r="4" spans="1:15" s="54" customFormat="1" x14ac:dyDescent="0.25">
      <c r="A4" s="51" t="s">
        <v>5</v>
      </c>
      <c r="B4" s="51" t="s">
        <v>14</v>
      </c>
      <c r="C4" s="58" t="s">
        <v>26</v>
      </c>
      <c r="D4" s="58" t="s">
        <v>28</v>
      </c>
      <c r="E4" s="58" t="s">
        <v>16</v>
      </c>
      <c r="F4" s="58" t="s">
        <v>29</v>
      </c>
      <c r="G4" s="58" t="s">
        <v>37</v>
      </c>
      <c r="H4" s="58" t="s">
        <v>17</v>
      </c>
      <c r="I4" s="58" t="s">
        <v>30</v>
      </c>
      <c r="J4" s="58" t="s">
        <v>31</v>
      </c>
      <c r="K4" s="58" t="s">
        <v>32</v>
      </c>
      <c r="L4" s="58" t="s">
        <v>33</v>
      </c>
      <c r="M4" s="58" t="s">
        <v>34</v>
      </c>
      <c r="N4" s="58" t="s">
        <v>35</v>
      </c>
      <c r="O4" s="58" t="s">
        <v>36</v>
      </c>
    </row>
    <row r="5" spans="1:15" s="55" customFormat="1" ht="30.8" customHeight="1" x14ac:dyDescent="0.25">
      <c r="A5" s="65" t="s">
        <v>86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</row>
    <row r="6" spans="1:15" s="54" customFormat="1" ht="49.6" customHeight="1" x14ac:dyDescent="0.25">
      <c r="A6" s="20" t="s">
        <v>5</v>
      </c>
      <c r="B6" s="67" t="s">
        <v>68</v>
      </c>
      <c r="C6" s="67"/>
      <c r="D6" s="23">
        <f t="shared" ref="D6:K6" si="0">D7+D13+D17</f>
        <v>1504044134</v>
      </c>
      <c r="E6" s="23">
        <f t="shared" si="0"/>
        <v>426474648</v>
      </c>
      <c r="F6" s="23">
        <f t="shared" si="0"/>
        <v>0</v>
      </c>
      <c r="G6" s="23">
        <f t="shared" si="0"/>
        <v>1077569486</v>
      </c>
      <c r="H6" s="23">
        <f t="shared" si="0"/>
        <v>699423525.11000001</v>
      </c>
      <c r="I6" s="23">
        <f t="shared" si="0"/>
        <v>6274257.25</v>
      </c>
      <c r="J6" s="23">
        <f t="shared" si="0"/>
        <v>0</v>
      </c>
      <c r="K6" s="23">
        <f t="shared" si="0"/>
        <v>693149267.86000001</v>
      </c>
      <c r="L6" s="59">
        <f>H6/D6*100</f>
        <v>46.502859144823475</v>
      </c>
      <c r="M6" s="59">
        <f>I6/E6*100</f>
        <v>1.471191143347869</v>
      </c>
      <c r="N6" s="59"/>
      <c r="O6" s="59">
        <f>K6/G6*100</f>
        <v>64.32525019180062</v>
      </c>
    </row>
    <row r="7" spans="1:15" s="54" customFormat="1" ht="79.55" customHeight="1" x14ac:dyDescent="0.25">
      <c r="A7" s="20" t="s">
        <v>6</v>
      </c>
      <c r="B7" s="48" t="s">
        <v>69</v>
      </c>
      <c r="C7" s="48"/>
      <c r="D7" s="23">
        <f>SUM(D8:D12)</f>
        <v>576006575</v>
      </c>
      <c r="E7" s="23">
        <f t="shared" ref="E7:K7" si="1">SUM(E8:E12)</f>
        <v>5059163</v>
      </c>
      <c r="F7" s="23">
        <f t="shared" si="1"/>
        <v>0</v>
      </c>
      <c r="G7" s="23">
        <f t="shared" si="1"/>
        <v>570947412</v>
      </c>
      <c r="H7" s="23">
        <f t="shared" si="1"/>
        <v>566242116.4000001</v>
      </c>
      <c r="I7" s="23">
        <f t="shared" si="1"/>
        <v>5059052.25</v>
      </c>
      <c r="J7" s="23">
        <f t="shared" si="1"/>
        <v>0</v>
      </c>
      <c r="K7" s="23">
        <f t="shared" si="1"/>
        <v>561183064.1500001</v>
      </c>
      <c r="L7" s="59">
        <f t="shared" ref="L7:L18" si="2">H7/D7*100</f>
        <v>98.304800843636215</v>
      </c>
      <c r="M7" s="59">
        <f t="shared" ref="M7:M14" si="3">I7/E7*100</f>
        <v>99.997810902712558</v>
      </c>
      <c r="N7" s="59"/>
      <c r="O7" s="59">
        <f t="shared" ref="O7:O18" si="4">K7/G7*100</f>
        <v>98.289799087485846</v>
      </c>
    </row>
    <row r="8" spans="1:15" s="54" customFormat="1" ht="55.5" customHeight="1" x14ac:dyDescent="0.25">
      <c r="A8" s="61" t="s">
        <v>78</v>
      </c>
      <c r="B8" s="63" t="s">
        <v>70</v>
      </c>
      <c r="C8" s="15" t="s">
        <v>3</v>
      </c>
      <c r="D8" s="16">
        <f>SUM(E8:G8)</f>
        <v>299170</v>
      </c>
      <c r="E8" s="16">
        <v>0</v>
      </c>
      <c r="F8" s="16">
        <v>0</v>
      </c>
      <c r="G8" s="16">
        <v>299170</v>
      </c>
      <c r="H8" s="17">
        <f t="shared" ref="H8:H12" si="5">SUM(I8:K8)</f>
        <v>299170</v>
      </c>
      <c r="I8" s="17">
        <v>0</v>
      </c>
      <c r="J8" s="17">
        <v>0</v>
      </c>
      <c r="K8" s="17">
        <v>299170</v>
      </c>
      <c r="L8" s="17">
        <f t="shared" si="2"/>
        <v>100</v>
      </c>
      <c r="M8" s="17">
        <v>0</v>
      </c>
      <c r="N8" s="17"/>
      <c r="O8" s="17">
        <f t="shared" si="4"/>
        <v>100</v>
      </c>
    </row>
    <row r="9" spans="1:15" s="54" customFormat="1" ht="83.15" customHeight="1" x14ac:dyDescent="0.25">
      <c r="A9" s="62"/>
      <c r="B9" s="64"/>
      <c r="C9" s="15" t="s">
        <v>4</v>
      </c>
      <c r="D9" s="16">
        <f>SUM(E9:G9)</f>
        <v>1967327</v>
      </c>
      <c r="E9" s="16">
        <v>0</v>
      </c>
      <c r="F9" s="16">
        <v>0</v>
      </c>
      <c r="G9" s="16">
        <v>1967327</v>
      </c>
      <c r="H9" s="17">
        <f t="shared" si="5"/>
        <v>1966676.48</v>
      </c>
      <c r="I9" s="17">
        <v>0</v>
      </c>
      <c r="J9" s="17">
        <v>0</v>
      </c>
      <c r="K9" s="17">
        <v>1966676.48</v>
      </c>
      <c r="L9" s="17">
        <f t="shared" si="2"/>
        <v>99.966933814256592</v>
      </c>
      <c r="M9" s="17">
        <v>0</v>
      </c>
      <c r="N9" s="17"/>
      <c r="O9" s="17">
        <f t="shared" si="4"/>
        <v>99.966933814256592</v>
      </c>
    </row>
    <row r="10" spans="1:15" s="54" customFormat="1" ht="42.05" customHeight="1" x14ac:dyDescent="0.25">
      <c r="A10" s="46" t="s">
        <v>79</v>
      </c>
      <c r="B10" s="47" t="s">
        <v>21</v>
      </c>
      <c r="C10" s="15" t="s">
        <v>4</v>
      </c>
      <c r="D10" s="16">
        <f t="shared" ref="D10:D12" si="6">SUM(E10:G10)</f>
        <v>745600</v>
      </c>
      <c r="E10" s="16">
        <v>0</v>
      </c>
      <c r="F10" s="16">
        <v>0</v>
      </c>
      <c r="G10" s="16">
        <v>745600</v>
      </c>
      <c r="H10" s="17">
        <f t="shared" si="5"/>
        <v>132178.85</v>
      </c>
      <c r="I10" s="17">
        <v>0</v>
      </c>
      <c r="J10" s="17">
        <v>0</v>
      </c>
      <c r="K10" s="16">
        <v>132178.85</v>
      </c>
      <c r="L10" s="17">
        <f t="shared" si="2"/>
        <v>17.727850053648069</v>
      </c>
      <c r="M10" s="17">
        <v>0</v>
      </c>
      <c r="N10" s="17"/>
      <c r="O10" s="17">
        <f t="shared" si="4"/>
        <v>17.727850053648069</v>
      </c>
    </row>
    <row r="11" spans="1:15" s="54" customFormat="1" ht="137.44999999999999" customHeight="1" x14ac:dyDescent="0.25">
      <c r="A11" s="49" t="s">
        <v>80</v>
      </c>
      <c r="B11" s="47" t="s">
        <v>71</v>
      </c>
      <c r="C11" s="15" t="s">
        <v>4</v>
      </c>
      <c r="D11" s="16">
        <f>SUM(E11:G11)</f>
        <v>177481</v>
      </c>
      <c r="E11" s="16">
        <v>177463</v>
      </c>
      <c r="F11" s="16">
        <v>0</v>
      </c>
      <c r="G11" s="16">
        <v>18</v>
      </c>
      <c r="H11" s="17">
        <f t="shared" si="5"/>
        <v>177480</v>
      </c>
      <c r="I11" s="17">
        <v>177462.25</v>
      </c>
      <c r="J11" s="17">
        <v>0</v>
      </c>
      <c r="K11" s="17">
        <v>17.75</v>
      </c>
      <c r="L11" s="17">
        <f t="shared" si="2"/>
        <v>99.999436559406362</v>
      </c>
      <c r="M11" s="17">
        <f t="shared" si="3"/>
        <v>99.999577376692599</v>
      </c>
      <c r="N11" s="17"/>
      <c r="O11" s="17">
        <f t="shared" si="4"/>
        <v>98.611111111111114</v>
      </c>
    </row>
    <row r="12" spans="1:15" s="54" customFormat="1" ht="62.85" customHeight="1" x14ac:dyDescent="0.25">
      <c r="A12" s="46" t="s">
        <v>81</v>
      </c>
      <c r="B12" s="47" t="s">
        <v>72</v>
      </c>
      <c r="C12" s="15" t="s">
        <v>4</v>
      </c>
      <c r="D12" s="16">
        <f t="shared" si="6"/>
        <v>572816997</v>
      </c>
      <c r="E12" s="16">
        <v>4881700</v>
      </c>
      <c r="F12" s="16">
        <v>0</v>
      </c>
      <c r="G12" s="16">
        <v>567935297</v>
      </c>
      <c r="H12" s="17">
        <f t="shared" si="5"/>
        <v>563666611.07000005</v>
      </c>
      <c r="I12" s="17">
        <v>4881590</v>
      </c>
      <c r="J12" s="17">
        <v>0</v>
      </c>
      <c r="K12" s="17">
        <v>558785021.07000005</v>
      </c>
      <c r="L12" s="17">
        <f t="shared" si="2"/>
        <v>98.402563824411104</v>
      </c>
      <c r="M12" s="17">
        <f t="shared" si="3"/>
        <v>99.997746686605069</v>
      </c>
      <c r="N12" s="17"/>
      <c r="O12" s="17">
        <f t="shared" si="4"/>
        <v>98.388852395979896</v>
      </c>
    </row>
    <row r="13" spans="1:15" s="55" customFormat="1" ht="69.05" customHeight="1" x14ac:dyDescent="0.25">
      <c r="A13" s="20" t="s">
        <v>7</v>
      </c>
      <c r="B13" s="48" t="s">
        <v>73</v>
      </c>
      <c r="C13" s="22"/>
      <c r="D13" s="21">
        <f t="shared" ref="D13:K13" si="7">SUM(D14:D16)</f>
        <v>907120938</v>
      </c>
      <c r="E13" s="21">
        <f t="shared" si="7"/>
        <v>421415485</v>
      </c>
      <c r="F13" s="21">
        <f t="shared" si="7"/>
        <v>0</v>
      </c>
      <c r="G13" s="21">
        <f t="shared" si="7"/>
        <v>485705453</v>
      </c>
      <c r="H13" s="21">
        <f t="shared" si="7"/>
        <v>112511944.66999999</v>
      </c>
      <c r="I13" s="21">
        <f t="shared" si="7"/>
        <v>1215205</v>
      </c>
      <c r="J13" s="21">
        <f t="shared" si="7"/>
        <v>0</v>
      </c>
      <c r="K13" s="21">
        <f t="shared" si="7"/>
        <v>111296739.66999999</v>
      </c>
      <c r="L13" s="59">
        <f t="shared" si="2"/>
        <v>12.403191234684078</v>
      </c>
      <c r="M13" s="59">
        <f t="shared" si="3"/>
        <v>0.2883626832079984</v>
      </c>
      <c r="N13" s="59"/>
      <c r="O13" s="59">
        <f t="shared" si="4"/>
        <v>22.914451337238742</v>
      </c>
    </row>
    <row r="14" spans="1:15" s="54" customFormat="1" ht="80.55" customHeight="1" x14ac:dyDescent="0.25">
      <c r="A14" s="46" t="s">
        <v>82</v>
      </c>
      <c r="B14" s="47" t="s">
        <v>74</v>
      </c>
      <c r="C14" s="15" t="s">
        <v>4</v>
      </c>
      <c r="D14" s="16">
        <f>SUM(E14:G14)</f>
        <v>2615485</v>
      </c>
      <c r="E14" s="16">
        <v>2615485</v>
      </c>
      <c r="F14" s="16">
        <v>0</v>
      </c>
      <c r="G14" s="16">
        <v>0</v>
      </c>
      <c r="H14" s="17">
        <f>SUM(I14:K14)</f>
        <v>1215205</v>
      </c>
      <c r="I14" s="17">
        <v>1215205</v>
      </c>
      <c r="J14" s="17">
        <v>0</v>
      </c>
      <c r="K14" s="17">
        <v>0</v>
      </c>
      <c r="L14" s="17">
        <f t="shared" si="2"/>
        <v>46.461937269760675</v>
      </c>
      <c r="M14" s="17">
        <f t="shared" si="3"/>
        <v>46.461937269760675</v>
      </c>
      <c r="N14" s="17"/>
      <c r="O14" s="17">
        <v>0</v>
      </c>
    </row>
    <row r="15" spans="1:15" s="54" customFormat="1" ht="42.05" customHeight="1" x14ac:dyDescent="0.25">
      <c r="A15" s="61" t="s">
        <v>83</v>
      </c>
      <c r="B15" s="63" t="s">
        <v>77</v>
      </c>
      <c r="C15" s="15" t="s">
        <v>53</v>
      </c>
      <c r="D15" s="16">
        <f>SUM(E15:G15)</f>
        <v>901952919</v>
      </c>
      <c r="E15" s="16">
        <v>418800000</v>
      </c>
      <c r="F15" s="16">
        <v>0</v>
      </c>
      <c r="G15" s="16">
        <v>483152919</v>
      </c>
      <c r="H15" s="17">
        <f>SUM(I15:K15)</f>
        <v>108744206.45999999</v>
      </c>
      <c r="I15" s="17">
        <v>0</v>
      </c>
      <c r="J15" s="17">
        <v>0</v>
      </c>
      <c r="K15" s="17">
        <v>108744206.45999999</v>
      </c>
      <c r="L15" s="17">
        <f t="shared" si="2"/>
        <v>12.056528025937903</v>
      </c>
      <c r="M15" s="17">
        <v>0</v>
      </c>
      <c r="N15" s="17"/>
      <c r="O15" s="17">
        <f t="shared" si="4"/>
        <v>22.507202623358257</v>
      </c>
    </row>
    <row r="16" spans="1:15" s="54" customFormat="1" ht="52.4" customHeight="1" x14ac:dyDescent="0.25">
      <c r="A16" s="62"/>
      <c r="B16" s="64"/>
      <c r="C16" s="15" t="s">
        <v>4</v>
      </c>
      <c r="D16" s="16">
        <f>SUM(E16:G16)</f>
        <v>2552534</v>
      </c>
      <c r="E16" s="16">
        <v>0</v>
      </c>
      <c r="F16" s="16">
        <v>0</v>
      </c>
      <c r="G16" s="16">
        <v>2552534</v>
      </c>
      <c r="H16" s="17">
        <f>SUM(I16:K16)</f>
        <v>2552533.21</v>
      </c>
      <c r="I16" s="17">
        <v>0</v>
      </c>
      <c r="J16" s="17">
        <v>0</v>
      </c>
      <c r="K16" s="17">
        <v>2552533.21</v>
      </c>
      <c r="L16" s="17">
        <f t="shared" si="2"/>
        <v>99.999969050363276</v>
      </c>
      <c r="M16" s="17">
        <v>0</v>
      </c>
      <c r="N16" s="17"/>
      <c r="O16" s="17">
        <f t="shared" si="4"/>
        <v>99.999969050363276</v>
      </c>
    </row>
    <row r="17" spans="1:15" s="55" customFormat="1" ht="62.2" customHeight="1" x14ac:dyDescent="0.25">
      <c r="A17" s="20" t="s">
        <v>84</v>
      </c>
      <c r="B17" s="48" t="s">
        <v>75</v>
      </c>
      <c r="C17" s="15" t="s">
        <v>4</v>
      </c>
      <c r="D17" s="21">
        <f>D18+D19</f>
        <v>20916621</v>
      </c>
      <c r="E17" s="21">
        <f t="shared" ref="E17:K17" si="8">E18+E19</f>
        <v>0</v>
      </c>
      <c r="F17" s="21">
        <f t="shared" si="8"/>
        <v>0</v>
      </c>
      <c r="G17" s="21">
        <f t="shared" si="8"/>
        <v>20916621</v>
      </c>
      <c r="H17" s="21">
        <f t="shared" si="8"/>
        <v>20669464.039999999</v>
      </c>
      <c r="I17" s="21">
        <f t="shared" si="8"/>
        <v>0</v>
      </c>
      <c r="J17" s="21">
        <f t="shared" si="8"/>
        <v>0</v>
      </c>
      <c r="K17" s="21">
        <f t="shared" si="8"/>
        <v>20669464.039999999</v>
      </c>
      <c r="L17" s="59">
        <f>H17/D17*100</f>
        <v>98.818370519789028</v>
      </c>
      <c r="M17" s="59">
        <v>0</v>
      </c>
      <c r="N17" s="59"/>
      <c r="O17" s="59">
        <f t="shared" si="4"/>
        <v>98.818370519789028</v>
      </c>
    </row>
    <row r="18" spans="1:15" s="54" customFormat="1" ht="69.400000000000006" customHeight="1" x14ac:dyDescent="0.25">
      <c r="A18" s="46" t="s">
        <v>85</v>
      </c>
      <c r="B18" s="47" t="s">
        <v>76</v>
      </c>
      <c r="C18" s="15" t="s">
        <v>4</v>
      </c>
      <c r="D18" s="16">
        <f>SUM(E18:G18)</f>
        <v>20805252</v>
      </c>
      <c r="E18" s="16">
        <v>0</v>
      </c>
      <c r="F18" s="16">
        <v>0</v>
      </c>
      <c r="G18" s="16">
        <v>20805252</v>
      </c>
      <c r="H18" s="17">
        <f>SUM(I18:K18)</f>
        <v>20669464.039999999</v>
      </c>
      <c r="I18" s="17">
        <v>0</v>
      </c>
      <c r="J18" s="17">
        <v>0</v>
      </c>
      <c r="K18" s="17">
        <v>20669464.039999999</v>
      </c>
      <c r="L18" s="17">
        <f t="shared" si="2"/>
        <v>99.347338066369005</v>
      </c>
      <c r="M18" s="17">
        <v>0</v>
      </c>
      <c r="N18" s="17"/>
      <c r="O18" s="17">
        <f t="shared" si="4"/>
        <v>99.347338066369005</v>
      </c>
    </row>
    <row r="19" spans="1:15" ht="67.45" customHeight="1" x14ac:dyDescent="0.25">
      <c r="A19" s="46" t="s">
        <v>91</v>
      </c>
      <c r="B19" s="60" t="s">
        <v>90</v>
      </c>
      <c r="C19" s="15" t="s">
        <v>4</v>
      </c>
      <c r="D19" s="16">
        <f>SUM(E19:G19)</f>
        <v>111369</v>
      </c>
      <c r="E19" s="16">
        <v>0</v>
      </c>
      <c r="F19" s="16">
        <v>0</v>
      </c>
      <c r="G19" s="16">
        <v>111369</v>
      </c>
      <c r="H19" s="17">
        <f>SUM(I19:K19)</f>
        <v>0</v>
      </c>
      <c r="I19" s="17">
        <v>0</v>
      </c>
      <c r="J19" s="17">
        <v>0</v>
      </c>
      <c r="K19" s="17">
        <v>0</v>
      </c>
      <c r="L19" s="17">
        <f t="shared" ref="L19" si="9">H19/D19*100</f>
        <v>0</v>
      </c>
      <c r="M19" s="17">
        <v>0</v>
      </c>
      <c r="N19" s="17"/>
      <c r="O19" s="17">
        <f t="shared" ref="O19" si="10">K19/G19*100</f>
        <v>0</v>
      </c>
    </row>
  </sheetData>
  <mergeCells count="12">
    <mergeCell ref="A1:O1"/>
    <mergeCell ref="L2:O2"/>
    <mergeCell ref="D2:G2"/>
    <mergeCell ref="H2:K2"/>
    <mergeCell ref="A2:A3"/>
    <mergeCell ref="C2:C3"/>
    <mergeCell ref="A8:A9"/>
    <mergeCell ref="B8:B9"/>
    <mergeCell ref="A5:O5"/>
    <mergeCell ref="B6:C6"/>
    <mergeCell ref="B15:B16"/>
    <mergeCell ref="A15:A16"/>
  </mergeCells>
  <pageMargins left="0" right="0" top="0.19685039370078741" bottom="0" header="0.31496062992125984" footer="0.31496062992125984"/>
  <pageSetup paperSize="9" scale="45" fitToHeight="1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4.4" x14ac:dyDescent="0.25"/>
  <cols>
    <col min="1" max="1" width="6" customWidth="1"/>
    <col min="2" max="2" width="25" customWidth="1"/>
    <col min="3" max="3" width="6.6640625" customWidth="1"/>
    <col min="4" max="4" width="12.44140625" customWidth="1"/>
    <col min="5" max="5" width="9.44140625" customWidth="1"/>
    <col min="6" max="12" width="12.33203125" customWidth="1"/>
    <col min="13" max="13" width="11.109375" customWidth="1"/>
    <col min="14" max="14" width="11.44140625" customWidth="1"/>
  </cols>
  <sheetData>
    <row r="1" spans="1:14" ht="52.55" customHeight="1" x14ac:dyDescent="0.25">
      <c r="A1" s="78" t="s">
        <v>41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</row>
    <row r="2" spans="1:14" ht="32.25" customHeight="1" x14ac:dyDescent="0.25">
      <c r="A2" s="80" t="s">
        <v>0</v>
      </c>
      <c r="B2" s="2" t="s">
        <v>1</v>
      </c>
      <c r="C2" s="81" t="s">
        <v>18</v>
      </c>
      <c r="D2" s="82" t="s">
        <v>38</v>
      </c>
      <c r="E2" s="82"/>
      <c r="F2" s="82"/>
      <c r="G2" s="83" t="s">
        <v>46</v>
      </c>
      <c r="H2" s="83"/>
      <c r="I2" s="83"/>
      <c r="J2" s="84" t="s">
        <v>44</v>
      </c>
      <c r="K2" s="85"/>
      <c r="L2" s="86"/>
      <c r="M2" s="87" t="s">
        <v>39</v>
      </c>
      <c r="N2" s="87" t="s">
        <v>40</v>
      </c>
    </row>
    <row r="3" spans="1:14" ht="26.2" x14ac:dyDescent="0.25">
      <c r="A3" s="80"/>
      <c r="B3" s="3" t="s">
        <v>2</v>
      </c>
      <c r="C3" s="81"/>
      <c r="D3" s="4" t="s">
        <v>22</v>
      </c>
      <c r="E3" s="4" t="s">
        <v>23</v>
      </c>
      <c r="F3" s="4" t="s">
        <v>24</v>
      </c>
      <c r="G3" s="4" t="s">
        <v>22</v>
      </c>
      <c r="H3" s="4" t="s">
        <v>23</v>
      </c>
      <c r="I3" s="4" t="s">
        <v>24</v>
      </c>
      <c r="J3" s="4" t="s">
        <v>22</v>
      </c>
      <c r="K3" s="4" t="s">
        <v>23</v>
      </c>
      <c r="L3" s="4" t="s">
        <v>24</v>
      </c>
      <c r="M3" s="88"/>
      <c r="N3" s="88"/>
    </row>
    <row r="4" spans="1:14" x14ac:dyDescent="0.25">
      <c r="A4" s="5" t="s">
        <v>5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5" customHeight="1" x14ac:dyDescent="0.25">
      <c r="A5" s="8">
        <v>1</v>
      </c>
      <c r="B5" s="77" t="s">
        <v>42</v>
      </c>
      <c r="C5" s="77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6" customHeight="1" x14ac:dyDescent="0.25">
      <c r="A6" s="10" t="s">
        <v>6</v>
      </c>
      <c r="B6" s="11" t="s">
        <v>20</v>
      </c>
      <c r="C6" s="11" t="s">
        <v>45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49999999999997" customHeight="1" x14ac:dyDescent="0.25">
      <c r="A7" s="10" t="s">
        <v>7</v>
      </c>
      <c r="B7" s="11" t="s">
        <v>43</v>
      </c>
      <c r="C7" s="11" t="s">
        <v>45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4.4" x14ac:dyDescent="0.25"/>
  <cols>
    <col min="2" max="2" width="50.6640625" customWidth="1"/>
    <col min="5" max="5" width="11.6640625" bestFit="1" customWidth="1"/>
    <col min="7" max="7" width="10.44140625" bestFit="1" customWidth="1"/>
    <col min="9" max="9" width="11.6640625" bestFit="1" customWidth="1"/>
    <col min="11" max="11" width="10.44140625" bestFit="1" customWidth="1"/>
    <col min="12" max="15" width="0" hidden="1" customWidth="1"/>
    <col min="17" max="17" width="11.6640625" bestFit="1" customWidth="1"/>
    <col min="19" max="19" width="10.44140625" bestFit="1" customWidth="1"/>
  </cols>
  <sheetData>
    <row r="1" spans="1:23" x14ac:dyDescent="0.25">
      <c r="A1" s="96" t="s">
        <v>0</v>
      </c>
      <c r="B1" s="27" t="s">
        <v>1</v>
      </c>
      <c r="C1" s="97" t="s">
        <v>18</v>
      </c>
      <c r="D1" s="98" t="s">
        <v>56</v>
      </c>
      <c r="E1" s="98"/>
      <c r="F1" s="98"/>
      <c r="G1" s="98"/>
      <c r="H1" s="98" t="s">
        <v>57</v>
      </c>
      <c r="I1" s="98"/>
      <c r="J1" s="98"/>
      <c r="K1" s="98"/>
      <c r="L1" s="99" t="s">
        <v>67</v>
      </c>
      <c r="M1" s="100"/>
      <c r="N1" s="100"/>
      <c r="O1" s="101"/>
      <c r="P1" s="93" t="s">
        <v>58</v>
      </c>
      <c r="Q1" s="93"/>
      <c r="R1" s="93"/>
      <c r="S1" s="93"/>
      <c r="T1" s="93" t="s">
        <v>59</v>
      </c>
      <c r="U1" s="94"/>
      <c r="V1" s="94"/>
      <c r="W1" s="94"/>
    </row>
    <row r="2" spans="1:23" ht="20.95" x14ac:dyDescent="0.25">
      <c r="A2" s="96"/>
      <c r="B2" s="27" t="s">
        <v>2</v>
      </c>
      <c r="C2" s="97"/>
      <c r="D2" s="28" t="s">
        <v>22</v>
      </c>
      <c r="E2" s="28" t="s">
        <v>23</v>
      </c>
      <c r="F2" s="28" t="s">
        <v>47</v>
      </c>
      <c r="G2" s="28" t="s">
        <v>24</v>
      </c>
      <c r="H2" s="28" t="s">
        <v>22</v>
      </c>
      <c r="I2" s="28" t="s">
        <v>23</v>
      </c>
      <c r="J2" s="28" t="s">
        <v>47</v>
      </c>
      <c r="K2" s="28" t="s">
        <v>24</v>
      </c>
      <c r="L2" s="28" t="s">
        <v>22</v>
      </c>
      <c r="M2" s="28" t="s">
        <v>23</v>
      </c>
      <c r="N2" s="28" t="s">
        <v>47</v>
      </c>
      <c r="O2" s="28" t="s">
        <v>24</v>
      </c>
      <c r="P2" s="28" t="s">
        <v>22</v>
      </c>
      <c r="Q2" s="28" t="s">
        <v>23</v>
      </c>
      <c r="R2" s="28" t="s">
        <v>47</v>
      </c>
      <c r="S2" s="28" t="s">
        <v>24</v>
      </c>
      <c r="T2" s="28" t="s">
        <v>22</v>
      </c>
      <c r="U2" s="29" t="s">
        <v>23</v>
      </c>
      <c r="V2" s="28" t="s">
        <v>47</v>
      </c>
      <c r="W2" s="28" t="s">
        <v>24</v>
      </c>
    </row>
    <row r="3" spans="1:23" x14ac:dyDescent="0.25">
      <c r="A3" s="25" t="s">
        <v>5</v>
      </c>
      <c r="B3" s="25" t="s">
        <v>14</v>
      </c>
      <c r="C3" s="25" t="s">
        <v>26</v>
      </c>
      <c r="D3" s="25" t="s">
        <v>28</v>
      </c>
      <c r="E3" s="25" t="s">
        <v>16</v>
      </c>
      <c r="F3" s="25" t="s">
        <v>29</v>
      </c>
      <c r="G3" s="25" t="s">
        <v>29</v>
      </c>
      <c r="H3" s="25" t="s">
        <v>37</v>
      </c>
      <c r="I3" s="25" t="s">
        <v>30</v>
      </c>
      <c r="J3" s="25" t="s">
        <v>31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30</v>
      </c>
      <c r="R3" s="25" t="s">
        <v>55</v>
      </c>
      <c r="S3" s="25" t="s">
        <v>31</v>
      </c>
      <c r="T3" s="25" t="s">
        <v>32</v>
      </c>
      <c r="U3" s="25" t="s">
        <v>60</v>
      </c>
      <c r="V3" s="25" t="s">
        <v>49</v>
      </c>
      <c r="W3" s="25" t="s">
        <v>54</v>
      </c>
    </row>
    <row r="4" spans="1:23" x14ac:dyDescent="0.25">
      <c r="A4" s="95" t="s">
        <v>25</v>
      </c>
      <c r="B4" s="95"/>
      <c r="C4" s="95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49999999999997" customHeight="1" x14ac:dyDescent="0.25">
      <c r="A5" s="31">
        <v>1</v>
      </c>
      <c r="B5" s="77" t="s">
        <v>10</v>
      </c>
      <c r="C5" s="77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7</v>
      </c>
      <c r="B6" s="33" t="s">
        <v>48</v>
      </c>
      <c r="C6" s="2" t="s">
        <v>53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77" t="s">
        <v>61</v>
      </c>
      <c r="C7" s="77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6.2" x14ac:dyDescent="0.25">
      <c r="A8" s="32" t="s">
        <v>8</v>
      </c>
      <c r="B8" s="35" t="s">
        <v>62</v>
      </c>
      <c r="C8" s="2" t="s">
        <v>53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9.299999999999997" x14ac:dyDescent="0.25">
      <c r="A9" s="32" t="s">
        <v>9</v>
      </c>
      <c r="B9" s="35" t="s">
        <v>63</v>
      </c>
      <c r="C9" s="2" t="s">
        <v>53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.049999999999997" customHeight="1" x14ac:dyDescent="0.25">
      <c r="A10" s="45" t="s">
        <v>26</v>
      </c>
      <c r="B10" s="24" t="s">
        <v>11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6.2" x14ac:dyDescent="0.25">
      <c r="A11" s="26" t="s">
        <v>64</v>
      </c>
      <c r="B11" s="35" t="s">
        <v>65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85" customHeight="1" x14ac:dyDescent="0.25">
      <c r="A12" s="31" t="s">
        <v>26</v>
      </c>
      <c r="B12" s="77" t="s">
        <v>12</v>
      </c>
      <c r="C12" s="77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27</v>
      </c>
      <c r="B13" s="39" t="s">
        <v>15</v>
      </c>
      <c r="C13" s="2" t="s">
        <v>53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89" t="s">
        <v>13</v>
      </c>
      <c r="C14" s="90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9.299999999999997" x14ac:dyDescent="0.25">
      <c r="A15" s="87" t="s">
        <v>19</v>
      </c>
      <c r="B15" s="35" t="s">
        <v>66</v>
      </c>
      <c r="C15" s="2" t="s">
        <v>53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9.299999999999997" x14ac:dyDescent="0.25">
      <c r="A16" s="91"/>
      <c r="B16" s="35" t="s">
        <v>50</v>
      </c>
      <c r="C16" s="2" t="s">
        <v>53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9.299999999999997" x14ac:dyDescent="0.25">
      <c r="A17" s="91"/>
      <c r="B17" s="35" t="s">
        <v>51</v>
      </c>
      <c r="C17" s="2" t="s">
        <v>53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6.2" x14ac:dyDescent="0.25">
      <c r="A18" s="92"/>
      <c r="B18" s="35" t="s">
        <v>52</v>
      </c>
      <c r="C18" s="2" t="s">
        <v>53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user</cp:lastModifiedBy>
  <cp:lastPrinted>2021-01-13T03:47:45Z</cp:lastPrinted>
  <dcterms:created xsi:type="dcterms:W3CDTF">2012-05-22T08:33:39Z</dcterms:created>
  <dcterms:modified xsi:type="dcterms:W3CDTF">2021-01-13T04:23:00Z</dcterms:modified>
</cp:coreProperties>
</file>