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Проект бюджета 2021-2023\"/>
    </mc:Choice>
  </mc:AlternateContent>
  <bookViews>
    <workbookView xWindow="480" yWindow="180" windowWidth="19320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Лист1!$A$3:$O$89</definedName>
    <definedName name="_xlnm.Print_Titles" localSheetId="0">Лист1!$4:$6</definedName>
    <definedName name="_xlnm.Print_Area" localSheetId="0">Лист1!$A$1:$O$89</definedName>
  </definedNames>
  <calcPr calcId="152511" refMode="R1C1"/>
</workbook>
</file>

<file path=xl/calcChain.xml><?xml version="1.0" encoding="utf-8"?>
<calcChain xmlns="http://schemas.openxmlformats.org/spreadsheetml/2006/main">
  <c r="L75" i="1" l="1"/>
  <c r="K63" i="1"/>
  <c r="H63" i="1"/>
  <c r="L71" i="1"/>
  <c r="L61" i="1"/>
  <c r="N20" i="1"/>
  <c r="L20" i="1"/>
  <c r="M20" i="1"/>
  <c r="L16" i="1"/>
  <c r="E8" i="1"/>
  <c r="E9" i="1"/>
  <c r="E10" i="1"/>
  <c r="E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37" i="1"/>
  <c r="E38" i="1"/>
  <c r="E39" i="1"/>
  <c r="E40" i="1"/>
  <c r="E41" i="1"/>
  <c r="E43" i="1"/>
  <c r="E44" i="1"/>
  <c r="E45" i="1"/>
  <c r="E46" i="1"/>
  <c r="E47" i="1"/>
  <c r="E48" i="1"/>
  <c r="E49" i="1"/>
  <c r="E50" i="1"/>
  <c r="E52" i="1"/>
  <c r="E53" i="1"/>
  <c r="E54" i="1"/>
  <c r="E55" i="1"/>
  <c r="E57" i="1"/>
  <c r="E58" i="1"/>
  <c r="E59" i="1"/>
  <c r="E60" i="1"/>
  <c r="E61" i="1"/>
  <c r="E62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M75" i="1"/>
  <c r="N75" i="1"/>
  <c r="F75" i="1"/>
  <c r="I75" i="1"/>
  <c r="J75" i="1"/>
  <c r="D63" i="1"/>
  <c r="E63" i="1" s="1"/>
  <c r="M61" i="1"/>
  <c r="N61" i="1"/>
  <c r="M62" i="1"/>
  <c r="N62" i="1"/>
  <c r="O62" i="1"/>
  <c r="O69" i="1"/>
  <c r="O70" i="1"/>
  <c r="M71" i="1"/>
  <c r="N71" i="1"/>
  <c r="J71" i="1"/>
  <c r="F71" i="1"/>
  <c r="I71" i="1"/>
  <c r="F61" i="1"/>
  <c r="I61" i="1"/>
  <c r="J61" i="1"/>
  <c r="D42" i="1"/>
  <c r="E42" i="1" s="1"/>
  <c r="F20" i="1"/>
  <c r="I20" i="1"/>
  <c r="J20" i="1"/>
  <c r="F16" i="1"/>
  <c r="N16" i="1"/>
  <c r="I16" i="1"/>
  <c r="J16" i="1"/>
  <c r="C72" i="1" l="1"/>
  <c r="C63" i="1"/>
  <c r="C56" i="1"/>
  <c r="C51" i="1"/>
  <c r="C42" i="1"/>
  <c r="C36" i="1"/>
  <c r="C30" i="1"/>
  <c r="C12" i="1"/>
  <c r="C7" i="1"/>
  <c r="C89" i="1" l="1"/>
  <c r="L8" i="1"/>
  <c r="M8" i="1"/>
  <c r="N8" i="1"/>
  <c r="O8" i="1"/>
  <c r="L9" i="1"/>
  <c r="M9" i="1"/>
  <c r="N9" i="1"/>
  <c r="O9" i="1"/>
  <c r="L10" i="1"/>
  <c r="M10" i="1"/>
  <c r="N10" i="1"/>
  <c r="O10" i="1"/>
  <c r="L11" i="1"/>
  <c r="N11" i="1"/>
  <c r="O11" i="1"/>
  <c r="L13" i="1"/>
  <c r="M13" i="1"/>
  <c r="N13" i="1"/>
  <c r="O13" i="1"/>
  <c r="L14" i="1"/>
  <c r="M14" i="1"/>
  <c r="N14" i="1"/>
  <c r="O14" i="1"/>
  <c r="L15" i="1"/>
  <c r="M15" i="1"/>
  <c r="N15" i="1"/>
  <c r="O15" i="1"/>
  <c r="L17" i="1"/>
  <c r="M17" i="1"/>
  <c r="N17" i="1"/>
  <c r="O17" i="1"/>
  <c r="L18" i="1"/>
  <c r="M18" i="1"/>
  <c r="N18" i="1"/>
  <c r="O18" i="1"/>
  <c r="L19" i="1"/>
  <c r="N19" i="1"/>
  <c r="O19" i="1"/>
  <c r="L21" i="1"/>
  <c r="M21" i="1"/>
  <c r="N21" i="1"/>
  <c r="O21" i="1"/>
  <c r="L22" i="1"/>
  <c r="M22" i="1"/>
  <c r="N22" i="1"/>
  <c r="O22" i="1"/>
  <c r="L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L28" i="1"/>
  <c r="M28" i="1"/>
  <c r="N28" i="1"/>
  <c r="L29" i="1"/>
  <c r="M29" i="1"/>
  <c r="N29" i="1"/>
  <c r="O29" i="1"/>
  <c r="L31" i="1"/>
  <c r="M31" i="1"/>
  <c r="N31" i="1"/>
  <c r="O31" i="1"/>
  <c r="L32" i="1"/>
  <c r="M32" i="1"/>
  <c r="N32" i="1"/>
  <c r="O32" i="1"/>
  <c r="L33" i="1"/>
  <c r="M33" i="1"/>
  <c r="N33" i="1"/>
  <c r="L34" i="1"/>
  <c r="N34" i="1"/>
  <c r="O34" i="1"/>
  <c r="L35" i="1"/>
  <c r="M35" i="1"/>
  <c r="N35" i="1"/>
  <c r="L37" i="1"/>
  <c r="M37" i="1"/>
  <c r="N37" i="1"/>
  <c r="O37" i="1"/>
  <c r="L38" i="1"/>
  <c r="N38" i="1"/>
  <c r="O38" i="1"/>
  <c r="L39" i="1"/>
  <c r="M39" i="1"/>
  <c r="N39" i="1"/>
  <c r="O39" i="1"/>
  <c r="L40" i="1"/>
  <c r="M40" i="1"/>
  <c r="N40" i="1"/>
  <c r="O40" i="1"/>
  <c r="L41" i="1"/>
  <c r="M41" i="1"/>
  <c r="N41" i="1"/>
  <c r="O41" i="1"/>
  <c r="L43" i="1"/>
  <c r="M43" i="1"/>
  <c r="N43" i="1"/>
  <c r="O43" i="1"/>
  <c r="L44" i="1"/>
  <c r="N44" i="1"/>
  <c r="O44" i="1"/>
  <c r="L45" i="1"/>
  <c r="M45" i="1"/>
  <c r="N45" i="1"/>
  <c r="O45" i="1"/>
  <c r="L46" i="1"/>
  <c r="M46" i="1"/>
  <c r="N46" i="1"/>
  <c r="O46" i="1"/>
  <c r="L47" i="1"/>
  <c r="M47" i="1"/>
  <c r="N47" i="1"/>
  <c r="O47" i="1"/>
  <c r="L48" i="1"/>
  <c r="M48" i="1"/>
  <c r="N48" i="1"/>
  <c r="O48" i="1"/>
  <c r="L49" i="1"/>
  <c r="M49" i="1"/>
  <c r="N49" i="1"/>
  <c r="O49" i="1"/>
  <c r="L50" i="1"/>
  <c r="M50" i="1"/>
  <c r="N50" i="1"/>
  <c r="O50" i="1"/>
  <c r="L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7" i="1"/>
  <c r="N57" i="1"/>
  <c r="O57" i="1"/>
  <c r="L58" i="1"/>
  <c r="M58" i="1"/>
  <c r="N58" i="1"/>
  <c r="O58" i="1"/>
  <c r="L59" i="1"/>
  <c r="M59" i="1"/>
  <c r="N59" i="1"/>
  <c r="O59" i="1"/>
  <c r="L60" i="1"/>
  <c r="M60" i="1"/>
  <c r="N60" i="1"/>
  <c r="O60" i="1"/>
  <c r="L62" i="1"/>
  <c r="L64" i="1"/>
  <c r="M64" i="1"/>
  <c r="N64" i="1"/>
  <c r="O64" i="1"/>
  <c r="L65" i="1"/>
  <c r="N65" i="1"/>
  <c r="O65" i="1"/>
  <c r="L66" i="1"/>
  <c r="M66" i="1"/>
  <c r="N66" i="1"/>
  <c r="O66" i="1"/>
  <c r="L67" i="1"/>
  <c r="M67" i="1"/>
  <c r="N67" i="1"/>
  <c r="L68" i="1"/>
  <c r="M68" i="1"/>
  <c r="N68" i="1"/>
  <c r="O68" i="1"/>
  <c r="L69" i="1"/>
  <c r="M69" i="1"/>
  <c r="N69" i="1"/>
  <c r="L70" i="1"/>
  <c r="N70" i="1"/>
  <c r="L73" i="1"/>
  <c r="M73" i="1"/>
  <c r="N73" i="1"/>
  <c r="O73" i="1"/>
  <c r="L74" i="1"/>
  <c r="N74" i="1"/>
  <c r="O74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N80" i="1"/>
  <c r="O80" i="1"/>
  <c r="L81" i="1"/>
  <c r="M81" i="1"/>
  <c r="N81" i="1"/>
  <c r="O81" i="1"/>
  <c r="L82" i="1"/>
  <c r="M82" i="1"/>
  <c r="N82" i="1"/>
  <c r="O82" i="1"/>
  <c r="L83" i="1"/>
  <c r="M83" i="1"/>
  <c r="N83" i="1"/>
  <c r="O83" i="1"/>
  <c r="L84" i="1"/>
  <c r="M84" i="1"/>
  <c r="N84" i="1"/>
  <c r="O84" i="1"/>
  <c r="L85" i="1"/>
  <c r="M85" i="1"/>
  <c r="N85" i="1"/>
  <c r="O85" i="1"/>
  <c r="L86" i="1"/>
  <c r="M86" i="1"/>
  <c r="N86" i="1"/>
  <c r="O86" i="1"/>
  <c r="L87" i="1"/>
  <c r="M87" i="1"/>
  <c r="N87" i="1"/>
  <c r="O87" i="1"/>
  <c r="L88" i="1"/>
  <c r="N88" i="1"/>
  <c r="O88" i="1"/>
  <c r="I9" i="1"/>
  <c r="J9" i="1"/>
  <c r="I10" i="1"/>
  <c r="J10" i="1"/>
  <c r="I11" i="1"/>
  <c r="I13" i="1"/>
  <c r="J13" i="1"/>
  <c r="I14" i="1"/>
  <c r="J14" i="1"/>
  <c r="I15" i="1"/>
  <c r="J15" i="1"/>
  <c r="I17" i="1"/>
  <c r="J17" i="1"/>
  <c r="I18" i="1"/>
  <c r="J18" i="1"/>
  <c r="I19" i="1"/>
  <c r="I21" i="1"/>
  <c r="J21" i="1"/>
  <c r="I22" i="1"/>
  <c r="J22" i="1"/>
  <c r="I23" i="1"/>
  <c r="I24" i="1"/>
  <c r="J24" i="1"/>
  <c r="I25" i="1"/>
  <c r="J25" i="1"/>
  <c r="I26" i="1"/>
  <c r="J26" i="1"/>
  <c r="I27" i="1"/>
  <c r="J27" i="1"/>
  <c r="I28" i="1"/>
  <c r="J28" i="1"/>
  <c r="I29" i="1"/>
  <c r="J29" i="1"/>
  <c r="I31" i="1"/>
  <c r="J31" i="1"/>
  <c r="I32" i="1"/>
  <c r="J32" i="1"/>
  <c r="I33" i="1"/>
  <c r="I34" i="1"/>
  <c r="I35" i="1"/>
  <c r="I37" i="1"/>
  <c r="J37" i="1"/>
  <c r="I38" i="1"/>
  <c r="I39" i="1"/>
  <c r="J39" i="1"/>
  <c r="I40" i="1"/>
  <c r="J40" i="1"/>
  <c r="I41" i="1"/>
  <c r="J41" i="1"/>
  <c r="I43" i="1"/>
  <c r="J43" i="1"/>
  <c r="I44" i="1"/>
  <c r="I45" i="1"/>
  <c r="J45" i="1"/>
  <c r="I46" i="1"/>
  <c r="J46" i="1"/>
  <c r="I47" i="1"/>
  <c r="J47" i="1"/>
  <c r="I48" i="1"/>
  <c r="J48" i="1"/>
  <c r="I49" i="1"/>
  <c r="J49" i="1"/>
  <c r="I50" i="1"/>
  <c r="J50" i="1"/>
  <c r="I52" i="1"/>
  <c r="I53" i="1"/>
  <c r="J53" i="1"/>
  <c r="I54" i="1"/>
  <c r="J54" i="1"/>
  <c r="I55" i="1"/>
  <c r="J55" i="1"/>
  <c r="I57" i="1"/>
  <c r="I58" i="1"/>
  <c r="J58" i="1"/>
  <c r="I59" i="1"/>
  <c r="J59" i="1"/>
  <c r="I60" i="1"/>
  <c r="J60" i="1"/>
  <c r="I62" i="1"/>
  <c r="J62" i="1"/>
  <c r="I64" i="1"/>
  <c r="J64" i="1"/>
  <c r="I65" i="1"/>
  <c r="I66" i="1"/>
  <c r="J66" i="1"/>
  <c r="I67" i="1"/>
  <c r="I68" i="1"/>
  <c r="I69" i="1"/>
  <c r="J69" i="1"/>
  <c r="I70" i="1"/>
  <c r="I73" i="1"/>
  <c r="J73" i="1"/>
  <c r="I74" i="1"/>
  <c r="I76" i="1"/>
  <c r="J76" i="1"/>
  <c r="I77" i="1"/>
  <c r="J77" i="1"/>
  <c r="I78" i="1"/>
  <c r="J78" i="1"/>
  <c r="I79" i="1"/>
  <c r="J79" i="1"/>
  <c r="I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" i="1"/>
  <c r="I8" i="1"/>
  <c r="F8" i="1"/>
  <c r="G8" i="1"/>
  <c r="F9" i="1"/>
  <c r="G9" i="1"/>
  <c r="F10" i="1"/>
  <c r="G10" i="1"/>
  <c r="F11" i="1"/>
  <c r="G11" i="1"/>
  <c r="F13" i="1"/>
  <c r="G13" i="1"/>
  <c r="F14" i="1"/>
  <c r="G14" i="1"/>
  <c r="F15" i="1"/>
  <c r="G15" i="1"/>
  <c r="F17" i="1"/>
  <c r="G17" i="1"/>
  <c r="F18" i="1"/>
  <c r="G18" i="1"/>
  <c r="F19" i="1"/>
  <c r="G19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F28" i="1"/>
  <c r="F29" i="1"/>
  <c r="G29" i="1"/>
  <c r="F31" i="1"/>
  <c r="G31" i="1"/>
  <c r="F32" i="1"/>
  <c r="G32" i="1"/>
  <c r="F33" i="1"/>
  <c r="F34" i="1"/>
  <c r="G34" i="1"/>
  <c r="F35" i="1"/>
  <c r="F37" i="1"/>
  <c r="G37" i="1"/>
  <c r="F38" i="1"/>
  <c r="G38" i="1"/>
  <c r="F39" i="1"/>
  <c r="G39" i="1"/>
  <c r="F40" i="1"/>
  <c r="G40" i="1"/>
  <c r="F41" i="1"/>
  <c r="G41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2" i="1"/>
  <c r="G52" i="1"/>
  <c r="F53" i="1"/>
  <c r="G53" i="1"/>
  <c r="F54" i="1"/>
  <c r="G54" i="1"/>
  <c r="F55" i="1"/>
  <c r="G55" i="1"/>
  <c r="F57" i="1"/>
  <c r="G57" i="1"/>
  <c r="F58" i="1"/>
  <c r="G58" i="1"/>
  <c r="F59" i="1"/>
  <c r="G59" i="1"/>
  <c r="F60" i="1"/>
  <c r="G60" i="1"/>
  <c r="F62" i="1"/>
  <c r="G62" i="1"/>
  <c r="G63" i="1"/>
  <c r="F64" i="1"/>
  <c r="G64" i="1"/>
  <c r="F65" i="1"/>
  <c r="G65" i="1"/>
  <c r="F66" i="1"/>
  <c r="G66" i="1"/>
  <c r="F67" i="1"/>
  <c r="F68" i="1"/>
  <c r="G68" i="1"/>
  <c r="F69" i="1"/>
  <c r="F70" i="1"/>
  <c r="F73" i="1"/>
  <c r="G73" i="1"/>
  <c r="F74" i="1"/>
  <c r="G74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O63" i="1"/>
  <c r="I63" i="1"/>
  <c r="F63" i="1"/>
  <c r="N63" i="1" l="1"/>
  <c r="M63" i="1"/>
  <c r="J63" i="1"/>
  <c r="L63" i="1"/>
  <c r="K72" i="1"/>
  <c r="H72" i="1"/>
  <c r="D72" i="1"/>
  <c r="E72" i="1" s="1"/>
  <c r="F72" i="1" l="1"/>
  <c r="G72" i="1"/>
  <c r="O72" i="1"/>
  <c r="L72" i="1"/>
  <c r="N72" i="1"/>
  <c r="M72" i="1"/>
  <c r="I72" i="1"/>
  <c r="J72" i="1"/>
  <c r="K56" i="1"/>
  <c r="H56" i="1"/>
  <c r="D56" i="1"/>
  <c r="E56" i="1" s="1"/>
  <c r="F56" i="1" l="1"/>
  <c r="G56" i="1"/>
  <c r="O56" i="1"/>
  <c r="N56" i="1"/>
  <c r="M56" i="1"/>
  <c r="L56" i="1"/>
  <c r="I56" i="1"/>
  <c r="J56" i="1"/>
  <c r="K12" i="1"/>
  <c r="H12" i="1"/>
  <c r="D12" i="1"/>
  <c r="E12" i="1" s="1"/>
  <c r="H36" i="1"/>
  <c r="K51" i="1"/>
  <c r="H51" i="1"/>
  <c r="K7" i="1"/>
  <c r="H7" i="1"/>
  <c r="D51" i="1"/>
  <c r="E51" i="1" s="1"/>
  <c r="D7" i="1"/>
  <c r="E7" i="1" s="1"/>
  <c r="H42" i="1"/>
  <c r="K30" i="1"/>
  <c r="H30" i="1"/>
  <c r="D30" i="1"/>
  <c r="E30" i="1" s="1"/>
  <c r="H89" i="1" l="1"/>
  <c r="F30" i="1"/>
  <c r="G30" i="1"/>
  <c r="F7" i="1"/>
  <c r="G7" i="1"/>
  <c r="G12" i="1"/>
  <c r="F12" i="1"/>
  <c r="F51" i="1"/>
  <c r="G51" i="1"/>
  <c r="N51" i="1"/>
  <c r="O51" i="1"/>
  <c r="L51" i="1"/>
  <c r="I51" i="1"/>
  <c r="M51" i="1"/>
  <c r="J51" i="1"/>
  <c r="O30" i="1"/>
  <c r="N30" i="1"/>
  <c r="I30" i="1"/>
  <c r="L30" i="1"/>
  <c r="J30" i="1"/>
  <c r="M30" i="1"/>
  <c r="N12" i="1"/>
  <c r="O12" i="1"/>
  <c r="L12" i="1"/>
  <c r="J12" i="1"/>
  <c r="M12" i="1"/>
  <c r="I12" i="1"/>
  <c r="N7" i="1"/>
  <c r="O7" i="1"/>
  <c r="M7" i="1"/>
  <c r="L7" i="1"/>
  <c r="J7" i="1"/>
  <c r="I7" i="1"/>
  <c r="K36" i="1"/>
  <c r="D36" i="1"/>
  <c r="E36" i="1" s="1"/>
  <c r="K42" i="1"/>
  <c r="M42" i="1" s="1"/>
  <c r="I42" i="1"/>
  <c r="G7" i="2"/>
  <c r="G9" i="2" s="1"/>
  <c r="E7" i="2"/>
  <c r="E9" i="2" s="1"/>
  <c r="C7" i="2"/>
  <c r="C9" i="2" s="1"/>
  <c r="K89" i="1" l="1"/>
  <c r="D89" i="1"/>
  <c r="I89" i="1" s="1"/>
  <c r="J42" i="1"/>
  <c r="G36" i="1"/>
  <c r="F36" i="1"/>
  <c r="J36" i="1"/>
  <c r="G42" i="1"/>
  <c r="F42" i="1"/>
  <c r="I36" i="1"/>
  <c r="N42" i="1"/>
  <c r="O42" i="1"/>
  <c r="L42" i="1"/>
  <c r="N36" i="1"/>
  <c r="O36" i="1"/>
  <c r="M36" i="1"/>
  <c r="L36" i="1"/>
  <c r="E89" i="1" l="1"/>
  <c r="J89" i="1"/>
  <c r="F89" i="1"/>
  <c r="G89" i="1"/>
  <c r="O89" i="1"/>
  <c r="N89" i="1"/>
  <c r="M89" i="1"/>
  <c r="L89" i="1"/>
</calcChain>
</file>

<file path=xl/sharedStrings.xml><?xml version="1.0" encoding="utf-8"?>
<sst xmlns="http://schemas.openxmlformats.org/spreadsheetml/2006/main" count="188" uniqueCount="123">
  <si>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</si>
  <si>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</si>
  <si>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</si>
  <si>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</si>
  <si>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</si>
  <si>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</si>
  <si>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</si>
  <si>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</si>
  <si>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</si>
  <si>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</si>
  <si>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</si>
  <si>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</si>
  <si>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</si>
  <si>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</si>
  <si>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</si>
  <si>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</si>
  <si>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</si>
  <si>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</si>
  <si>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</si>
  <si>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</si>
  <si>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</si>
  <si>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</si>
  <si>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</si>
  <si>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</si>
  <si>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</si>
  <si>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</si>
  <si>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</si>
  <si>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</si>
  <si>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</si>
  <si>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</si>
  <si>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</si>
  <si>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</si>
  <si>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</si>
  <si>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</si>
  <si>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</si>
  <si>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</si>
  <si>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</si>
  <si>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</si>
  <si>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</si>
  <si>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</si>
  <si>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</si>
  <si>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</si>
  <si>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</si>
  <si>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</si>
  <si>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</si>
  <si>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</si>
  <si>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</si>
  <si>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</si>
  <si>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</si>
  <si>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</si>
  <si>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</si>
  <si>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</si>
  <si>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</si>
  <si>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</si>
  <si>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</si>
  <si>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</si>
  <si>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</si>
  <si>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</si>
  <si>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</si>
  <si>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</si>
  <si>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</si>
  <si>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</si>
  <si>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</si>
  <si>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1006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</si>
  <si>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</si>
  <si>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</si>
  <si>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</si>
  <si>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</si>
  <si>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</si>
  <si>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</si>
  <si>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</si>
  <si>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</si>
  <si>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</si>
  <si>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</si>
  <si>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</si>
  <si>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</si>
  <si>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</si>
  <si>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РАСХОДЫ</t>
  </si>
  <si>
    <t>БЕЗВОЗМЕЗДНЫЕ ПОСТУПЛЕНИЯ</t>
  </si>
  <si>
    <t>ВСЕГО ДОХОДОВ</t>
  </si>
  <si>
    <t>ВСЕГО РАСХОДОВ</t>
  </si>
  <si>
    <t>ДЕФИЦИТ</t>
  </si>
  <si>
    <t>НАЛОГОВЫЕ ДОХОДЫ И НЕНАЛОГОВЫЕ ДОХОДЫ</t>
  </si>
  <si>
    <t>МАКСИМАЛЬНЫЙ ДЕФИЦИТ</t>
  </si>
  <si>
    <t>6372180700-3588048200 (БЕЗВОЗМЕЗДНЫЕ ПОСТУПЛЕНИЯ)-749997700 (ДОПОЛНИТЕЛЬНЫЙ НОРМАТИВ)=2034134800</t>
  </si>
  <si>
    <t>2034134800*10%=203413480 МАКСИМАЛЬНАЯ СУММА ДЕФИЦИТА</t>
  </si>
  <si>
    <t>203413480-99225549=104187931</t>
  </si>
  <si>
    <t>МОЖНО УВЕЛИЧИТЬ ДЕФИЦИТ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</si>
  <si>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</si>
  <si>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</si>
  <si>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</si>
  <si>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</si>
  <si>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</si>
  <si>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</si>
  <si>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</si>
  <si>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</si>
  <si>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 xml:space="preserve">Молодежная политика </t>
  </si>
  <si>
    <t>0410</t>
  </si>
  <si>
    <t>Связь и информатика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</si>
  <si>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</si>
  <si>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</si>
  <si>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</si>
  <si>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Отклонение 2021 года от проекта 2020 года </t>
  </si>
  <si>
    <t>2020 год (проект)</t>
  </si>
  <si>
    <t xml:space="preserve"> 2022 год (проект) </t>
  </si>
  <si>
    <t xml:space="preserve">Отклонение 2022 года от проекта 2021 года </t>
  </si>
  <si>
    <t xml:space="preserve">Охрана семьи и детства
</t>
  </si>
  <si>
    <t xml:space="preserve">Другие вопросы в области социальной политики
</t>
  </si>
  <si>
    <t xml:space="preserve">Молодёжная политика </t>
  </si>
  <si>
    <t xml:space="preserve">Физическая культура
</t>
  </si>
  <si>
    <t>Обслуживание государственного (муниципального) внутреннего долга</t>
  </si>
  <si>
    <t xml:space="preserve"> 2021 год </t>
  </si>
  <si>
    <t>2021 год (проект)</t>
  </si>
  <si>
    <t xml:space="preserve"> 2023 год (проект) </t>
  </si>
  <si>
    <t xml:space="preserve">Отклонение 2023 года от проекта 2022 года </t>
  </si>
  <si>
    <t xml:space="preserve">Отклонение 2023 года от  проекта 2020 года </t>
  </si>
  <si>
    <t xml:space="preserve">Сравнение проекта бюджета по расходам на 2021 - 2023 годы  с проектом на 2020 год </t>
  </si>
  <si>
    <t>0107</t>
  </si>
  <si>
    <t xml:space="preserve">Обеспечение проведения выборов и референдумов 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</si>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</sst>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8">
    <xf numFmtId="0" fontId="0" fillId="0" borderId="0" xfId="0"/>
    <xf numFmtId="3" fontId="22" fillId="0" borderId="10" xfId="0" applyNumberFormat="1" applyFont="1" applyFill="1" applyBorder="1" applyAlignment="1">
      <alignment horizontal="right"/>
    </xf>
    <xf numFmtId="3" fontId="22" fillId="0" borderId="10" xfId="0" applyNumberFormat="1" applyFont="1" applyFill="1" applyBorder="1"/>
    <xf numFmtId="0" fontId="22" fillId="0" borderId="10" xfId="1" applyFont="1" applyFill="1" applyBorder="1" applyAlignment="1">
      <alignment wrapText="1"/>
    </xf>
    <xf numFmtId="0" fontId="22" fillId="0" borderId="10" xfId="0" applyFont="1" applyBorder="1"/>
    <xf numFmtId="3" fontId="22" fillId="0" borderId="10" xfId="1" applyNumberFormat="1" applyFont="1" applyBorder="1" applyAlignment="1">
      <alignment horizontal="right" vertical="center" shrinkToFit="1"/>
    </xf>
    <xf numFmtId="3" fontId="22" fillId="0" borderId="10" xfId="37" applyNumberFormat="1" applyFont="1" applyBorder="1"/>
    <xf numFmtId="3" fontId="22" fillId="0" borderId="10" xfId="0" applyNumberFormat="1" applyFont="1" applyBorder="1"/>
    <xf numFmtId="0" fontId="23" fillId="0" borderId="0" xfId="0" applyFont="1"/>
    <xf numFmtId="0" fontId="0" fillId="0" borderId="0" xfId="0" applyAlignment="1">
      <alignment horizontal="left"/>
    </xf>
    <xf numFmtId="0" fontId="25" fillId="24" borderId="0" xfId="0" applyFont="1" applyFill="1"/>
    <xf numFmtId="0" fontId="24" fillId="24" borderId="0" xfId="1" applyFont="1" applyFill="1" applyBorder="1" applyAlignment="1">
      <alignment horizontal="center" wrapText="1"/>
    </xf>
    <xf numFmtId="49" fontId="27" fillId="24" borderId="10" xfId="1" applyNumberFormat="1" applyFont="1" applyFill="1" applyBorder="1" applyAlignment="1">
      <alignment vertical="top" wrapText="1"/>
    </xf>
    <xf numFmtId="49" fontId="27" fillId="24" borderId="10" xfId="1" applyNumberFormat="1" applyFont="1" applyFill="1" applyBorder="1" applyAlignment="1">
      <alignment horizontal="center" vertical="center" wrapText="1"/>
    </xf>
    <xf numFmtId="0" fontId="30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7" fillId="24" borderId="10" xfId="1" applyNumberFormat="1" applyFont="1" applyFill="1" applyBorder="1" applyAlignment="1">
      <alignment vertical="center" wrapText="1"/>
    </xf>
    <xf numFmtId="0" fontId="27" fillId="24" borderId="10" xfId="1" applyFont="1" applyFill="1" applyBorder="1" applyAlignment="1">
      <alignment vertical="top" wrapText="1"/>
    </xf>
    <xf numFmtId="0" fontId="27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31" fillId="24" borderId="0" xfId="0" applyFont="1" applyFill="1"/>
    <xf numFmtId="0" fontId="32" fillId="24" borderId="0" xfId="1" applyFont="1" applyFill="1" applyBorder="1" applyAlignment="1">
      <alignment horizontal="center" wrapText="1"/>
    </xf>
    <xf numFmtId="3" fontId="27" fillId="24" borderId="10" xfId="1" applyNumberFormat="1" applyFont="1" applyFill="1" applyBorder="1" applyAlignment="1">
      <alignment horizontal="center" vertical="center" shrinkToFit="1"/>
    </xf>
    <xf numFmtId="0" fontId="33" fillId="0" borderId="11" xfId="0" applyNumberFormat="1" applyFont="1" applyBorder="1" applyAlignment="1">
      <alignment horizontal="center" vertical="center" wrapText="1"/>
    </xf>
    <xf numFmtId="0" fontId="20" fillId="24" borderId="11" xfId="1" applyNumberFormat="1" applyFont="1" applyFill="1" applyBorder="1" applyAlignment="1">
      <alignment horizontal="center" vertical="center" wrapText="1"/>
    </xf>
    <xf numFmtId="0" fontId="29" fillId="24" borderId="0" xfId="0" applyNumberFormat="1" applyFont="1" applyFill="1"/>
    <xf numFmtId="0" fontId="20" fillId="24" borderId="10" xfId="1" applyNumberFormat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3" fontId="31" fillId="24" borderId="0" xfId="0" applyNumberFormat="1" applyFont="1" applyFill="1"/>
    <xf numFmtId="164" fontId="27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4" fillId="24" borderId="10" xfId="1" applyNumberFormat="1" applyFont="1" applyFill="1" applyBorder="1" applyAlignment="1">
      <alignment horizontal="center" vertical="center" wrapText="1"/>
    </xf>
    <xf numFmtId="3" fontId="27" fillId="24" borderId="10" xfId="1" applyNumberFormat="1" applyFont="1" applyFill="1" applyBorder="1" applyAlignment="1">
      <alignment horizontal="center" vertical="center"/>
    </xf>
    <xf numFmtId="0" fontId="35" fillId="24" borderId="0" xfId="0" applyFont="1" applyFill="1"/>
    <xf numFmtId="164" fontId="24" fillId="24" borderId="11" xfId="1" applyNumberFormat="1" applyFont="1" applyFill="1" applyBorder="1" applyAlignment="1">
      <alignment horizontal="center" vertical="center" wrapText="1"/>
    </xf>
    <xf numFmtId="3" fontId="24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5" fillId="24" borderId="0" xfId="0" applyNumberFormat="1" applyFont="1" applyFill="1"/>
    <xf numFmtId="0" fontId="20" fillId="24" borderId="11" xfId="0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right"/>
    </xf>
    <xf numFmtId="164" fontId="24" fillId="24" borderId="13" xfId="1" applyNumberFormat="1" applyFont="1" applyFill="1" applyBorder="1" applyAlignment="1">
      <alignment horizontal="center" vertical="center" wrapText="1"/>
    </xf>
    <xf numFmtId="0" fontId="28" fillId="24" borderId="14" xfId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0" fontId="26" fillId="24" borderId="10" xfId="1" applyFont="1" applyFill="1" applyBorder="1" applyAlignment="1">
      <alignment horizontal="center" vertical="center" wrapText="1"/>
    </xf>
    <xf numFmtId="3" fontId="27" fillId="24" borderId="12" xfId="1" applyNumberFormat="1" applyFont="1" applyFill="1" applyBorder="1" applyAlignment="1">
      <alignment horizontal="center" vertical="center" wrapText="1"/>
    </xf>
    <xf numFmtId="0" fontId="28" fillId="24" borderId="11" xfId="1" applyFont="1" applyFill="1" applyBorder="1" applyAlignment="1">
      <alignment horizontal="center" vertical="center" wrapText="1"/>
    </xf>
    <xf numFmtId="164" fontId="24" fillId="24" borderId="12" xfId="1" applyNumberFormat="1" applyFont="1" applyFill="1" applyBorder="1" applyAlignment="1">
      <alignment horizontal="center" vertical="center" wrapText="1"/>
    </xf>
    <xf numFmtId="0" fontId="35" fillId="24" borderId="11" xfId="0" applyFont="1" applyFill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27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zoomScale="80" zoomScaleNormal="8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71" sqref="A71"/>
    </sheetView>
  </sheetViews>
  <sheetFormatPr defaultColWidth="9.140625" defaultRowHeight="15.75" x14ac:dyDescent="0.25"/>
  <cols>
    <col min="1" max="1" width="73.5703125" style="10" customWidth="1"/>
    <col min="2" max="2" width="12.7109375" style="10" customWidth="1"/>
    <col min="3" max="3" width="18.28515625" style="10" customWidth="1"/>
    <col min="4" max="4" width="15.7109375" style="24" customWidth="1"/>
    <col min="5" max="5" width="13.85546875" style="24" customWidth="1"/>
    <col min="6" max="6" width="16.140625" style="37" customWidth="1"/>
    <col min="7" max="7" width="14.5703125" style="37" customWidth="1"/>
    <col min="8" max="8" width="20.28515625" style="24" customWidth="1"/>
    <col min="9" max="9" width="18.140625" style="24" customWidth="1"/>
    <col min="10" max="10" width="9.5703125" style="24" customWidth="1"/>
    <col min="11" max="11" width="20.7109375" style="24" customWidth="1"/>
    <col min="12" max="12" width="17.28515625" style="24" customWidth="1"/>
    <col min="13" max="13" width="10.7109375" style="24" customWidth="1"/>
    <col min="14" max="14" width="17.42578125" style="24" customWidth="1"/>
    <col min="15" max="15" width="10.140625" style="24" customWidth="1"/>
    <col min="16" max="16384" width="9.140625" style="10"/>
  </cols>
  <sheetData>
    <row r="1" spans="1:15" x14ac:dyDescent="0.25">
      <c r="N1" s="44" t="s">
        <v>88</v>
      </c>
      <c r="O1" s="44"/>
    </row>
    <row r="2" spans="1:15" x14ac:dyDescent="0.25">
      <c r="A2" s="47" t="s">
        <v>116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x14ac:dyDescent="0.25">
      <c r="A3" s="11"/>
      <c r="B3" s="11"/>
      <c r="C3" s="11"/>
      <c r="D3" s="25"/>
      <c r="E3" s="25"/>
      <c r="F3" s="31"/>
      <c r="G3" s="31"/>
      <c r="H3" s="25"/>
      <c r="I3" s="25"/>
      <c r="J3" s="25"/>
      <c r="K3" s="25"/>
      <c r="L3" s="25"/>
      <c r="M3" s="25"/>
      <c r="N3" s="25"/>
      <c r="O3" s="25"/>
    </row>
    <row r="4" spans="1:15" ht="36" customHeight="1" x14ac:dyDescent="0.25">
      <c r="A4" s="55" t="s">
        <v>1</v>
      </c>
      <c r="B4" s="48" t="s">
        <v>0</v>
      </c>
      <c r="C4" s="50" t="s">
        <v>103</v>
      </c>
      <c r="D4" s="45" t="s">
        <v>111</v>
      </c>
      <c r="E4" s="54"/>
      <c r="F4" s="45" t="s">
        <v>102</v>
      </c>
      <c r="G4" s="46"/>
      <c r="H4" s="52" t="s">
        <v>104</v>
      </c>
      <c r="I4" s="45" t="s">
        <v>105</v>
      </c>
      <c r="J4" s="46"/>
      <c r="K4" s="52" t="s">
        <v>113</v>
      </c>
      <c r="L4" s="45" t="s">
        <v>114</v>
      </c>
      <c r="M4" s="46"/>
      <c r="N4" s="45" t="s">
        <v>115</v>
      </c>
      <c r="O4" s="46"/>
    </row>
    <row r="5" spans="1:15" ht="83.25" customHeight="1" x14ac:dyDescent="0.25">
      <c r="A5" s="56"/>
      <c r="B5" s="49"/>
      <c r="C5" s="51"/>
      <c r="D5" s="35" t="s">
        <v>112</v>
      </c>
      <c r="E5" s="35" t="s">
        <v>2</v>
      </c>
      <c r="F5" s="38" t="s">
        <v>3</v>
      </c>
      <c r="G5" s="39" t="s">
        <v>4</v>
      </c>
      <c r="H5" s="53"/>
      <c r="I5" s="38" t="s">
        <v>3</v>
      </c>
      <c r="J5" s="39" t="s">
        <v>4</v>
      </c>
      <c r="K5" s="53"/>
      <c r="L5" s="38" t="s">
        <v>3</v>
      </c>
      <c r="M5" s="39" t="s">
        <v>4</v>
      </c>
      <c r="N5" s="38" t="s">
        <v>3</v>
      </c>
      <c r="O5" s="39" t="s">
        <v>4</v>
      </c>
    </row>
    <row r="6" spans="1:15" s="29" customFormat="1" ht="18.75" customHeight="1" x14ac:dyDescent="0.25">
      <c r="A6" s="27">
        <v>1</v>
      </c>
      <c r="B6" s="30">
        <v>2</v>
      </c>
      <c r="C6" s="28">
        <v>3</v>
      </c>
      <c r="D6" s="30">
        <v>4</v>
      </c>
      <c r="E6" s="30">
        <v>5</v>
      </c>
      <c r="F6" s="28">
        <v>6</v>
      </c>
      <c r="G6" s="28">
        <v>7</v>
      </c>
      <c r="H6" s="42">
        <v>8</v>
      </c>
      <c r="I6" s="28">
        <v>9</v>
      </c>
      <c r="J6" s="28">
        <v>10</v>
      </c>
      <c r="K6" s="42">
        <v>11</v>
      </c>
      <c r="L6" s="28">
        <v>12</v>
      </c>
      <c r="M6" s="28">
        <v>13</v>
      </c>
      <c r="N6" s="28">
        <v>14</v>
      </c>
      <c r="O6" s="28">
        <v>15</v>
      </c>
    </row>
    <row r="7" spans="1:15" s="14" customFormat="1" x14ac:dyDescent="0.25">
      <c r="A7" s="12" t="s">
        <v>5</v>
      </c>
      <c r="B7" s="13"/>
      <c r="C7" s="26">
        <f>SUM(C8:C11)</f>
        <v>57976200</v>
      </c>
      <c r="D7" s="26">
        <f>SUM(D8:D11)</f>
        <v>58033600</v>
      </c>
      <c r="E7" s="33">
        <f>D7/10951734531*100</f>
        <v>0.52990327546499583</v>
      </c>
      <c r="F7" s="36">
        <f>D7-C7</f>
        <v>57400</v>
      </c>
      <c r="G7" s="33">
        <f>(D7/C7*100)-100</f>
        <v>9.900614390043927E-2</v>
      </c>
      <c r="H7" s="26">
        <f>SUM(H8:H11)</f>
        <v>57935900</v>
      </c>
      <c r="I7" s="36">
        <f>H7-D7</f>
        <v>-97700</v>
      </c>
      <c r="J7" s="33">
        <f>(H7/D7*100)-100</f>
        <v>-0.16835074853189269</v>
      </c>
      <c r="K7" s="26">
        <f>SUM(K8:K11)</f>
        <v>58038400</v>
      </c>
      <c r="L7" s="36">
        <f>K7-H7</f>
        <v>102500</v>
      </c>
      <c r="M7" s="33">
        <f>(K7/H7*100)-100</f>
        <v>0.17691966466388465</v>
      </c>
      <c r="N7" s="36">
        <f>K7-C7</f>
        <v>62200</v>
      </c>
      <c r="O7" s="33">
        <f>(K7/C7*100)-100</f>
        <v>0.10728540332067382</v>
      </c>
    </row>
    <row r="8" spans="1:15" ht="47.25" x14ac:dyDescent="0.25">
      <c r="A8" s="15" t="s">
        <v>8</v>
      </c>
      <c r="B8" s="16" t="s">
        <v>9</v>
      </c>
      <c r="C8" s="19">
        <v>32063900</v>
      </c>
      <c r="D8" s="19">
        <v>32057500</v>
      </c>
      <c r="E8" s="34">
        <f t="shared" ref="E8:E68" si="0">D8/10951734531*100</f>
        <v>0.29271618946987787</v>
      </c>
      <c r="F8" s="40">
        <f t="shared" ref="F8:F68" si="1">D8-C8</f>
        <v>-6400</v>
      </c>
      <c r="G8" s="34">
        <f t="shared" ref="G8:G68" si="2">(D8/C8*100)-100</f>
        <v>-1.9960142091264288E-2</v>
      </c>
      <c r="H8" s="43">
        <v>32389700</v>
      </c>
      <c r="I8" s="40">
        <f>H8-D8</f>
        <v>332200</v>
      </c>
      <c r="J8" s="34">
        <f>(H8/D8*100)-100</f>
        <v>1.0362629649848003</v>
      </c>
      <c r="K8" s="43">
        <v>32058600</v>
      </c>
      <c r="L8" s="40">
        <f t="shared" ref="L8:L68" si="3">K8-H8</f>
        <v>-331100</v>
      </c>
      <c r="M8" s="34">
        <f t="shared" ref="M8:M68" si="4">(K8/H8*100)-100</f>
        <v>-1.0222385511443548</v>
      </c>
      <c r="N8" s="40">
        <f t="shared" ref="N8:N68" si="5">K8-C8</f>
        <v>-5300</v>
      </c>
      <c r="O8" s="34">
        <f t="shared" ref="O8:O68" si="6">(K8/C8*100)-100</f>
        <v>-1.6529492669320689E-2</v>
      </c>
    </row>
    <row r="9" spans="1:15" ht="31.5" x14ac:dyDescent="0.25">
      <c r="A9" s="15" t="s">
        <v>10</v>
      </c>
      <c r="B9" s="16" t="s">
        <v>11</v>
      </c>
      <c r="C9" s="19">
        <v>24966500</v>
      </c>
      <c r="D9" s="19">
        <v>25816100</v>
      </c>
      <c r="E9" s="34">
        <f t="shared" si="0"/>
        <v>0.23572613020270808</v>
      </c>
      <c r="F9" s="40">
        <f t="shared" si="1"/>
        <v>849600</v>
      </c>
      <c r="G9" s="34">
        <f t="shared" si="2"/>
        <v>3.4029599663549135</v>
      </c>
      <c r="H9" s="43">
        <v>25386200</v>
      </c>
      <c r="I9" s="40">
        <f t="shared" ref="I9:I68" si="7">H9-D9</f>
        <v>-429900</v>
      </c>
      <c r="J9" s="34">
        <f t="shared" ref="J9:J66" si="8">(H9/D9*100)-100</f>
        <v>-1.6652399084292426</v>
      </c>
      <c r="K9" s="43">
        <v>25819800</v>
      </c>
      <c r="L9" s="40">
        <f t="shared" si="3"/>
        <v>433600</v>
      </c>
      <c r="M9" s="34">
        <f t="shared" si="4"/>
        <v>1.7080145906043498</v>
      </c>
      <c r="N9" s="40">
        <f t="shared" si="5"/>
        <v>853300</v>
      </c>
      <c r="O9" s="34">
        <f t="shared" si="6"/>
        <v>3.4177798249654501</v>
      </c>
    </row>
    <row r="10" spans="1:15" x14ac:dyDescent="0.25">
      <c r="A10" s="15" t="s">
        <v>12</v>
      </c>
      <c r="B10" s="16" t="s">
        <v>13</v>
      </c>
      <c r="C10" s="19">
        <v>160000</v>
      </c>
      <c r="D10" s="19">
        <v>160000</v>
      </c>
      <c r="E10" s="34">
        <f t="shared" si="0"/>
        <v>1.4609557924099028E-3</v>
      </c>
      <c r="F10" s="40">
        <f t="shared" si="1"/>
        <v>0</v>
      </c>
      <c r="G10" s="34">
        <f t="shared" si="2"/>
        <v>0</v>
      </c>
      <c r="H10" s="43">
        <v>160000</v>
      </c>
      <c r="I10" s="40">
        <f t="shared" si="7"/>
        <v>0</v>
      </c>
      <c r="J10" s="34">
        <f t="shared" si="8"/>
        <v>0</v>
      </c>
      <c r="K10" s="43">
        <v>160000</v>
      </c>
      <c r="L10" s="40">
        <f t="shared" si="3"/>
        <v>0</v>
      </c>
      <c r="M10" s="34">
        <f t="shared" si="4"/>
        <v>0</v>
      </c>
      <c r="N10" s="40">
        <f t="shared" si="5"/>
        <v>0</v>
      </c>
      <c r="O10" s="34">
        <f t="shared" si="6"/>
        <v>0</v>
      </c>
    </row>
    <row r="11" spans="1:15" x14ac:dyDescent="0.25">
      <c r="A11" s="15" t="s">
        <v>98</v>
      </c>
      <c r="B11" s="16" t="s">
        <v>97</v>
      </c>
      <c r="C11" s="19">
        <v>785800</v>
      </c>
      <c r="D11" s="19">
        <v>0</v>
      </c>
      <c r="E11" s="34">
        <f t="shared" si="0"/>
        <v>0</v>
      </c>
      <c r="F11" s="40">
        <f t="shared" si="1"/>
        <v>-785800</v>
      </c>
      <c r="G11" s="34">
        <f t="shared" si="2"/>
        <v>-100</v>
      </c>
      <c r="H11" s="43">
        <v>0</v>
      </c>
      <c r="I11" s="40">
        <f t="shared" si="7"/>
        <v>0</v>
      </c>
      <c r="J11" s="34">
        <v>0</v>
      </c>
      <c r="K11" s="43">
        <v>0</v>
      </c>
      <c r="L11" s="40">
        <f t="shared" si="3"/>
        <v>0</v>
      </c>
      <c r="M11" s="34">
        <v>0</v>
      </c>
      <c r="N11" s="40">
        <f t="shared" si="5"/>
        <v>-785800</v>
      </c>
      <c r="O11" s="34">
        <f t="shared" si="6"/>
        <v>-100</v>
      </c>
    </row>
    <row r="12" spans="1:15" s="14" customFormat="1" x14ac:dyDescent="0.25">
      <c r="A12" s="12" t="s">
        <v>14</v>
      </c>
      <c r="B12" s="13"/>
      <c r="C12" s="26">
        <f>SUM(C13:C29)</f>
        <v>513189400</v>
      </c>
      <c r="D12" s="26">
        <f>SUM(D13:D29)</f>
        <v>506322003</v>
      </c>
      <c r="E12" s="33">
        <f t="shared" si="0"/>
        <v>4.6232128944214637</v>
      </c>
      <c r="F12" s="36">
        <f t="shared" si="1"/>
        <v>-6867397</v>
      </c>
      <c r="G12" s="33">
        <f t="shared" si="2"/>
        <v>-1.3381798221085717</v>
      </c>
      <c r="H12" s="26">
        <f>SUM(H13:H29)</f>
        <v>477096300</v>
      </c>
      <c r="I12" s="36">
        <f t="shared" si="7"/>
        <v>-29225703</v>
      </c>
      <c r="J12" s="33">
        <f t="shared" si="8"/>
        <v>-5.7721574071115356</v>
      </c>
      <c r="K12" s="26">
        <f>SUM(K13:K29)</f>
        <v>468012300</v>
      </c>
      <c r="L12" s="36">
        <f t="shared" si="3"/>
        <v>-9084000</v>
      </c>
      <c r="M12" s="33">
        <f t="shared" si="4"/>
        <v>-1.9040181196123314</v>
      </c>
      <c r="N12" s="36">
        <f t="shared" si="5"/>
        <v>-45177100</v>
      </c>
      <c r="O12" s="33">
        <f t="shared" si="6"/>
        <v>-8.8032020926387133</v>
      </c>
    </row>
    <row r="13" spans="1:15" s="14" customFormat="1" ht="31.5" x14ac:dyDescent="0.25">
      <c r="A13" s="15" t="s">
        <v>6</v>
      </c>
      <c r="B13" s="23" t="s">
        <v>7</v>
      </c>
      <c r="C13" s="19">
        <v>5900200</v>
      </c>
      <c r="D13" s="19">
        <v>5900200</v>
      </c>
      <c r="E13" s="34">
        <f t="shared" si="0"/>
        <v>5.3874571039855677E-2</v>
      </c>
      <c r="F13" s="40">
        <f t="shared" si="1"/>
        <v>0</v>
      </c>
      <c r="G13" s="34">
        <f t="shared" si="2"/>
        <v>0</v>
      </c>
      <c r="H13" s="19">
        <v>5900200</v>
      </c>
      <c r="I13" s="40">
        <f t="shared" si="7"/>
        <v>0</v>
      </c>
      <c r="J13" s="34">
        <f t="shared" si="8"/>
        <v>0</v>
      </c>
      <c r="K13" s="19">
        <v>5900200</v>
      </c>
      <c r="L13" s="40">
        <f t="shared" si="3"/>
        <v>0</v>
      </c>
      <c r="M13" s="34">
        <f t="shared" si="4"/>
        <v>0</v>
      </c>
      <c r="N13" s="40">
        <f t="shared" si="5"/>
        <v>0</v>
      </c>
      <c r="O13" s="34">
        <f t="shared" si="6"/>
        <v>0</v>
      </c>
    </row>
    <row r="14" spans="1:15" ht="47.25" x14ac:dyDescent="0.25">
      <c r="A14" s="15" t="s">
        <v>15</v>
      </c>
      <c r="B14" s="16" t="s">
        <v>16</v>
      </c>
      <c r="C14" s="19">
        <v>215794900</v>
      </c>
      <c r="D14" s="19">
        <v>212658200</v>
      </c>
      <c r="E14" s="34">
        <f t="shared" si="0"/>
        <v>1.9417764318341475</v>
      </c>
      <c r="F14" s="40">
        <f t="shared" si="1"/>
        <v>-3136700</v>
      </c>
      <c r="G14" s="34">
        <f t="shared" si="2"/>
        <v>-1.4535561313080194</v>
      </c>
      <c r="H14" s="43">
        <v>212263400</v>
      </c>
      <c r="I14" s="40">
        <f t="shared" si="7"/>
        <v>-394800</v>
      </c>
      <c r="J14" s="34">
        <f t="shared" si="8"/>
        <v>-0.18565002431131461</v>
      </c>
      <c r="K14" s="43">
        <v>212574500</v>
      </c>
      <c r="L14" s="40">
        <f t="shared" si="3"/>
        <v>311100</v>
      </c>
      <c r="M14" s="34">
        <f t="shared" si="4"/>
        <v>0.1465631851746565</v>
      </c>
      <c r="N14" s="40">
        <f t="shared" si="5"/>
        <v>-3220400</v>
      </c>
      <c r="O14" s="34">
        <f t="shared" si="6"/>
        <v>-1.4923429608391956</v>
      </c>
    </row>
    <row r="15" spans="1:15" x14ac:dyDescent="0.25">
      <c r="A15" s="17" t="s">
        <v>17</v>
      </c>
      <c r="B15" s="18" t="s">
        <v>18</v>
      </c>
      <c r="C15" s="19">
        <v>18100</v>
      </c>
      <c r="D15" s="19">
        <v>12900</v>
      </c>
      <c r="E15" s="34">
        <f t="shared" si="0"/>
        <v>1.1778956076304842E-4</v>
      </c>
      <c r="F15" s="40">
        <f t="shared" si="1"/>
        <v>-5200</v>
      </c>
      <c r="G15" s="34">
        <f t="shared" si="2"/>
        <v>-28.729281767955811</v>
      </c>
      <c r="H15" s="43">
        <v>7600</v>
      </c>
      <c r="I15" s="40">
        <f t="shared" si="7"/>
        <v>-5300</v>
      </c>
      <c r="J15" s="34">
        <f t="shared" si="8"/>
        <v>-41.085271317829452</v>
      </c>
      <c r="K15" s="43">
        <v>19800</v>
      </c>
      <c r="L15" s="40">
        <f t="shared" si="3"/>
        <v>12200</v>
      </c>
      <c r="M15" s="34">
        <f t="shared" si="4"/>
        <v>160.5263157894737</v>
      </c>
      <c r="N15" s="40">
        <f t="shared" si="5"/>
        <v>1700</v>
      </c>
      <c r="O15" s="34">
        <f t="shared" si="6"/>
        <v>9.3922651933701786</v>
      </c>
    </row>
    <row r="16" spans="1:15" x14ac:dyDescent="0.25">
      <c r="A16" s="17" t="s">
        <v>118</v>
      </c>
      <c r="B16" s="18" t="s">
        <v>117</v>
      </c>
      <c r="C16" s="19">
        <v>0</v>
      </c>
      <c r="D16" s="19">
        <v>24909803</v>
      </c>
      <c r="E16" s="34">
        <f t="shared" si="0"/>
        <v>0.22745075612899734</v>
      </c>
      <c r="F16" s="40">
        <f t="shared" si="1"/>
        <v>24909803</v>
      </c>
      <c r="G16" s="34">
        <v>0</v>
      </c>
      <c r="H16" s="43">
        <v>0</v>
      </c>
      <c r="I16" s="40">
        <f t="shared" si="7"/>
        <v>-24909803</v>
      </c>
      <c r="J16" s="34">
        <f t="shared" si="8"/>
        <v>-100</v>
      </c>
      <c r="K16" s="43">
        <v>0</v>
      </c>
      <c r="L16" s="40">
        <f t="shared" si="3"/>
        <v>0</v>
      </c>
      <c r="M16" s="34">
        <v>0</v>
      </c>
      <c r="N16" s="40">
        <f t="shared" si="5"/>
        <v>0</v>
      </c>
      <c r="O16" s="34">
        <v>0</v>
      </c>
    </row>
    <row r="17" spans="1:15" x14ac:dyDescent="0.25">
      <c r="A17" s="15" t="s">
        <v>12</v>
      </c>
      <c r="B17" s="16" t="s">
        <v>13</v>
      </c>
      <c r="C17" s="19">
        <v>159189800</v>
      </c>
      <c r="D17" s="19">
        <v>121039300</v>
      </c>
      <c r="E17" s="34">
        <f t="shared" si="0"/>
        <v>1.1052066652764996</v>
      </c>
      <c r="F17" s="40">
        <f t="shared" si="1"/>
        <v>-38150500</v>
      </c>
      <c r="G17" s="34">
        <f t="shared" si="2"/>
        <v>-23.965417382269464</v>
      </c>
      <c r="H17" s="43">
        <v>116570600</v>
      </c>
      <c r="I17" s="40">
        <f t="shared" si="7"/>
        <v>-4468700</v>
      </c>
      <c r="J17" s="34">
        <f t="shared" si="8"/>
        <v>-3.6919413777178107</v>
      </c>
      <c r="K17" s="43">
        <v>117093200</v>
      </c>
      <c r="L17" s="40">
        <f t="shared" si="3"/>
        <v>522600</v>
      </c>
      <c r="M17" s="34">
        <f t="shared" si="4"/>
        <v>0.44831201006086019</v>
      </c>
      <c r="N17" s="40">
        <f t="shared" si="5"/>
        <v>-42096600</v>
      </c>
      <c r="O17" s="34">
        <f t="shared" si="6"/>
        <v>-26.444282234163239</v>
      </c>
    </row>
    <row r="18" spans="1:15" x14ac:dyDescent="0.25">
      <c r="A18" s="15" t="s">
        <v>75</v>
      </c>
      <c r="B18" s="16" t="s">
        <v>76</v>
      </c>
      <c r="C18" s="19">
        <v>10773900</v>
      </c>
      <c r="D18" s="19">
        <v>10264700</v>
      </c>
      <c r="E18" s="34">
        <f t="shared" si="0"/>
        <v>9.3726705764687057E-2</v>
      </c>
      <c r="F18" s="40">
        <f t="shared" si="1"/>
        <v>-509200</v>
      </c>
      <c r="G18" s="34">
        <f t="shared" si="2"/>
        <v>-4.726236553151594</v>
      </c>
      <c r="H18" s="43">
        <v>10315100</v>
      </c>
      <c r="I18" s="40">
        <f t="shared" si="7"/>
        <v>50400</v>
      </c>
      <c r="J18" s="34">
        <f t="shared" si="8"/>
        <v>0.49100314670667444</v>
      </c>
      <c r="K18" s="43">
        <v>10262300</v>
      </c>
      <c r="L18" s="40">
        <f t="shared" si="3"/>
        <v>-52800</v>
      </c>
      <c r="M18" s="34">
        <f t="shared" si="4"/>
        <v>-0.51187094647652032</v>
      </c>
      <c r="N18" s="40">
        <f t="shared" si="5"/>
        <v>-511600</v>
      </c>
      <c r="O18" s="34">
        <f t="shared" si="6"/>
        <v>-4.7485126091758758</v>
      </c>
    </row>
    <row r="19" spans="1:15" ht="31.5" x14ac:dyDescent="0.25">
      <c r="A19" s="15" t="s">
        <v>19</v>
      </c>
      <c r="B19" s="16" t="s">
        <v>20</v>
      </c>
      <c r="C19" s="19">
        <v>259400</v>
      </c>
      <c r="D19" s="19">
        <v>0</v>
      </c>
      <c r="E19" s="34">
        <f t="shared" si="0"/>
        <v>0</v>
      </c>
      <c r="F19" s="40">
        <f t="shared" si="1"/>
        <v>-259400</v>
      </c>
      <c r="G19" s="34">
        <f t="shared" si="2"/>
        <v>-100</v>
      </c>
      <c r="H19" s="43">
        <v>0</v>
      </c>
      <c r="I19" s="40">
        <f t="shared" si="7"/>
        <v>0</v>
      </c>
      <c r="J19" s="34">
        <v>0</v>
      </c>
      <c r="K19" s="43">
        <v>0</v>
      </c>
      <c r="L19" s="40">
        <f t="shared" si="3"/>
        <v>0</v>
      </c>
      <c r="M19" s="34">
        <v>0</v>
      </c>
      <c r="N19" s="40">
        <f t="shared" si="5"/>
        <v>-259400</v>
      </c>
      <c r="O19" s="34">
        <f t="shared" si="6"/>
        <v>-100</v>
      </c>
    </row>
    <row r="20" spans="1:15" ht="36" customHeight="1" x14ac:dyDescent="0.25">
      <c r="A20" s="15" t="s">
        <v>120</v>
      </c>
      <c r="B20" s="16" t="s">
        <v>119</v>
      </c>
      <c r="C20" s="19"/>
      <c r="D20" s="19">
        <v>259400</v>
      </c>
      <c r="E20" s="34">
        <f t="shared" si="0"/>
        <v>2.3685745784445549E-3</v>
      </c>
      <c r="F20" s="40">
        <f t="shared" ref="F20" si="9">D20-C20</f>
        <v>259400</v>
      </c>
      <c r="G20" s="34">
        <v>0</v>
      </c>
      <c r="H20" s="43">
        <v>259400</v>
      </c>
      <c r="I20" s="40">
        <f t="shared" si="7"/>
        <v>0</v>
      </c>
      <c r="J20" s="34">
        <f t="shared" si="8"/>
        <v>0</v>
      </c>
      <c r="K20" s="43">
        <v>259400</v>
      </c>
      <c r="L20" s="40">
        <f t="shared" si="3"/>
        <v>0</v>
      </c>
      <c r="M20" s="34">
        <f t="shared" si="4"/>
        <v>0</v>
      </c>
      <c r="N20" s="40">
        <f t="shared" ref="N20" si="10">K20-C20</f>
        <v>259400</v>
      </c>
      <c r="O20" s="34">
        <v>0</v>
      </c>
    </row>
    <row r="21" spans="1:15" ht="31.5" x14ac:dyDescent="0.25">
      <c r="A21" s="15" t="s">
        <v>21</v>
      </c>
      <c r="B21" s="16" t="s">
        <v>22</v>
      </c>
      <c r="C21" s="19">
        <v>242300</v>
      </c>
      <c r="D21" s="19">
        <v>242300</v>
      </c>
      <c r="E21" s="34">
        <f t="shared" si="0"/>
        <v>2.2124349281307468E-3</v>
      </c>
      <c r="F21" s="40">
        <f t="shared" si="1"/>
        <v>0</v>
      </c>
      <c r="G21" s="34">
        <f t="shared" si="2"/>
        <v>0</v>
      </c>
      <c r="H21" s="43">
        <v>242300</v>
      </c>
      <c r="I21" s="40">
        <f t="shared" si="7"/>
        <v>0</v>
      </c>
      <c r="J21" s="34">
        <f t="shared" si="8"/>
        <v>0</v>
      </c>
      <c r="K21" s="43">
        <v>242300</v>
      </c>
      <c r="L21" s="40">
        <f t="shared" si="3"/>
        <v>0</v>
      </c>
      <c r="M21" s="34">
        <f t="shared" si="4"/>
        <v>0</v>
      </c>
      <c r="N21" s="40">
        <f t="shared" si="5"/>
        <v>0</v>
      </c>
      <c r="O21" s="34">
        <f t="shared" si="6"/>
        <v>0</v>
      </c>
    </row>
    <row r="22" spans="1:15" x14ac:dyDescent="0.25">
      <c r="A22" s="15" t="s">
        <v>23</v>
      </c>
      <c r="B22" s="16" t="s">
        <v>24</v>
      </c>
      <c r="C22" s="19">
        <v>21500000</v>
      </c>
      <c r="D22" s="19">
        <v>34191600</v>
      </c>
      <c r="E22" s="34">
        <f t="shared" si="0"/>
        <v>0.31220260044851517</v>
      </c>
      <c r="F22" s="40">
        <f t="shared" si="1"/>
        <v>12691600</v>
      </c>
      <c r="G22" s="34">
        <f t="shared" si="2"/>
        <v>59.030697674418604</v>
      </c>
      <c r="H22" s="43">
        <v>35319600</v>
      </c>
      <c r="I22" s="40">
        <f t="shared" si="7"/>
        <v>1128000</v>
      </c>
      <c r="J22" s="34">
        <f t="shared" si="8"/>
        <v>3.2990559084687447</v>
      </c>
      <c r="K22" s="43">
        <v>29319600</v>
      </c>
      <c r="L22" s="40">
        <f t="shared" si="3"/>
        <v>-6000000</v>
      </c>
      <c r="M22" s="34">
        <f t="shared" si="4"/>
        <v>-16.987734855434383</v>
      </c>
      <c r="N22" s="40">
        <f t="shared" si="5"/>
        <v>7819600</v>
      </c>
      <c r="O22" s="34">
        <f t="shared" si="6"/>
        <v>36.370232558139548</v>
      </c>
    </row>
    <row r="23" spans="1:15" x14ac:dyDescent="0.25">
      <c r="A23" s="15" t="s">
        <v>98</v>
      </c>
      <c r="B23" s="16" t="s">
        <v>97</v>
      </c>
      <c r="C23" s="19">
        <v>1883100</v>
      </c>
      <c r="D23" s="19">
        <v>0</v>
      </c>
      <c r="E23" s="34">
        <f t="shared" si="0"/>
        <v>0</v>
      </c>
      <c r="F23" s="40">
        <f t="shared" si="1"/>
        <v>-1883100</v>
      </c>
      <c r="G23" s="34">
        <f t="shared" si="2"/>
        <v>-100</v>
      </c>
      <c r="H23" s="43">
        <v>0</v>
      </c>
      <c r="I23" s="40">
        <f t="shared" si="7"/>
        <v>0</v>
      </c>
      <c r="J23" s="34">
        <v>0</v>
      </c>
      <c r="K23" s="43">
        <v>0</v>
      </c>
      <c r="L23" s="40">
        <f t="shared" si="3"/>
        <v>0</v>
      </c>
      <c r="M23" s="34">
        <v>0</v>
      </c>
      <c r="N23" s="40">
        <f t="shared" si="5"/>
        <v>-1883100</v>
      </c>
      <c r="O23" s="34">
        <f t="shared" si="6"/>
        <v>-100</v>
      </c>
    </row>
    <row r="24" spans="1:15" x14ac:dyDescent="0.25">
      <c r="A24" s="15" t="s">
        <v>25</v>
      </c>
      <c r="B24" s="16" t="s">
        <v>26</v>
      </c>
      <c r="C24" s="19">
        <v>10236400</v>
      </c>
      <c r="D24" s="19">
        <v>10091800</v>
      </c>
      <c r="E24" s="34">
        <f t="shared" si="0"/>
        <v>9.2147960411514102E-2</v>
      </c>
      <c r="F24" s="40">
        <f t="shared" si="1"/>
        <v>-144600</v>
      </c>
      <c r="G24" s="34">
        <f t="shared" si="2"/>
        <v>-1.4126059942948643</v>
      </c>
      <c r="H24" s="43">
        <v>10091800</v>
      </c>
      <c r="I24" s="40">
        <f t="shared" si="7"/>
        <v>0</v>
      </c>
      <c r="J24" s="34">
        <f t="shared" si="8"/>
        <v>0</v>
      </c>
      <c r="K24" s="43">
        <v>10091800</v>
      </c>
      <c r="L24" s="40">
        <f t="shared" si="3"/>
        <v>0</v>
      </c>
      <c r="M24" s="34">
        <f t="shared" si="4"/>
        <v>0</v>
      </c>
      <c r="N24" s="40">
        <f t="shared" si="5"/>
        <v>-144600</v>
      </c>
      <c r="O24" s="34">
        <f t="shared" si="6"/>
        <v>-1.4126059942948643</v>
      </c>
    </row>
    <row r="25" spans="1:15" x14ac:dyDescent="0.25">
      <c r="A25" s="15" t="s">
        <v>54</v>
      </c>
      <c r="B25" s="16" t="s">
        <v>55</v>
      </c>
      <c r="C25" s="19">
        <v>1674300</v>
      </c>
      <c r="D25" s="19">
        <v>689200</v>
      </c>
      <c r="E25" s="34">
        <f t="shared" si="0"/>
        <v>6.2930670758056554E-3</v>
      </c>
      <c r="F25" s="40">
        <f t="shared" si="1"/>
        <v>-985100</v>
      </c>
      <c r="G25" s="34">
        <f t="shared" si="2"/>
        <v>-58.836528698560592</v>
      </c>
      <c r="H25" s="43">
        <v>724200</v>
      </c>
      <c r="I25" s="40">
        <f t="shared" si="7"/>
        <v>35000</v>
      </c>
      <c r="J25" s="34">
        <f t="shared" si="8"/>
        <v>5.0783517121300008</v>
      </c>
      <c r="K25" s="43">
        <v>759100</v>
      </c>
      <c r="L25" s="40">
        <f t="shared" si="3"/>
        <v>34900</v>
      </c>
      <c r="M25" s="34">
        <f t="shared" si="4"/>
        <v>4.8191107428886966</v>
      </c>
      <c r="N25" s="40">
        <f t="shared" si="5"/>
        <v>-915200</v>
      </c>
      <c r="O25" s="34">
        <f t="shared" si="6"/>
        <v>-54.661649644627609</v>
      </c>
    </row>
    <row r="26" spans="1:15" x14ac:dyDescent="0.25">
      <c r="A26" s="15" t="s">
        <v>27</v>
      </c>
      <c r="B26" s="16" t="s">
        <v>28</v>
      </c>
      <c r="C26" s="19">
        <v>8842000</v>
      </c>
      <c r="D26" s="19">
        <v>8717400</v>
      </c>
      <c r="E26" s="34">
        <f t="shared" si="0"/>
        <v>7.9598350154713046E-2</v>
      </c>
      <c r="F26" s="40">
        <f t="shared" si="1"/>
        <v>-124600</v>
      </c>
      <c r="G26" s="34">
        <f t="shared" si="2"/>
        <v>-1.4091834426600371</v>
      </c>
      <c r="H26" s="43">
        <v>8717400</v>
      </c>
      <c r="I26" s="40">
        <f t="shared" si="7"/>
        <v>0</v>
      </c>
      <c r="J26" s="34">
        <f t="shared" si="8"/>
        <v>0</v>
      </c>
      <c r="K26" s="43">
        <v>8717400</v>
      </c>
      <c r="L26" s="40">
        <f t="shared" si="3"/>
        <v>0</v>
      </c>
      <c r="M26" s="34">
        <f t="shared" si="4"/>
        <v>0</v>
      </c>
      <c r="N26" s="40">
        <f t="shared" si="5"/>
        <v>-124600</v>
      </c>
      <c r="O26" s="34">
        <f t="shared" si="6"/>
        <v>-1.4091834426600371</v>
      </c>
    </row>
    <row r="27" spans="1:15" ht="15.75" customHeight="1" x14ac:dyDescent="0.25">
      <c r="A27" s="15" t="s">
        <v>106</v>
      </c>
      <c r="B27" s="16" t="s">
        <v>39</v>
      </c>
      <c r="C27" s="19">
        <v>22752800</v>
      </c>
      <c r="D27" s="19">
        <v>22742800</v>
      </c>
      <c r="E27" s="34">
        <f t="shared" si="0"/>
        <v>0.20766390872262461</v>
      </c>
      <c r="F27" s="40">
        <f t="shared" si="1"/>
        <v>-10000</v>
      </c>
      <c r="G27" s="34">
        <v>0</v>
      </c>
      <c r="H27" s="43">
        <v>22569300</v>
      </c>
      <c r="I27" s="40">
        <f t="shared" si="7"/>
        <v>-173500</v>
      </c>
      <c r="J27" s="34">
        <f t="shared" si="8"/>
        <v>-0.76287880120301566</v>
      </c>
      <c r="K27" s="43">
        <v>18170300</v>
      </c>
      <c r="L27" s="40">
        <f t="shared" si="3"/>
        <v>-4399000</v>
      </c>
      <c r="M27" s="34">
        <f t="shared" si="4"/>
        <v>-19.491078589056826</v>
      </c>
      <c r="N27" s="40">
        <f t="shared" si="5"/>
        <v>-4582500</v>
      </c>
      <c r="O27" s="34">
        <v>0</v>
      </c>
    </row>
    <row r="28" spans="1:15" ht="15.75" customHeight="1" x14ac:dyDescent="0.25">
      <c r="A28" s="15" t="s">
        <v>107</v>
      </c>
      <c r="B28" s="16" t="s">
        <v>63</v>
      </c>
      <c r="C28" s="19">
        <v>38059100</v>
      </c>
      <c r="D28" s="19">
        <v>38477000</v>
      </c>
      <c r="E28" s="34">
        <f t="shared" si="0"/>
        <v>0.35133247515347393</v>
      </c>
      <c r="F28" s="40">
        <f t="shared" si="1"/>
        <v>417900</v>
      </c>
      <c r="G28" s="34">
        <v>0</v>
      </c>
      <c r="H28" s="43">
        <v>38477000</v>
      </c>
      <c r="I28" s="40">
        <f t="shared" si="7"/>
        <v>0</v>
      </c>
      <c r="J28" s="34">
        <f t="shared" si="8"/>
        <v>0</v>
      </c>
      <c r="K28" s="43">
        <v>38477000</v>
      </c>
      <c r="L28" s="40">
        <f t="shared" si="3"/>
        <v>0</v>
      </c>
      <c r="M28" s="34">
        <f t="shared" si="4"/>
        <v>0</v>
      </c>
      <c r="N28" s="40">
        <f t="shared" si="5"/>
        <v>417900</v>
      </c>
      <c r="O28" s="34">
        <v>0</v>
      </c>
    </row>
    <row r="29" spans="1:15" x14ac:dyDescent="0.25">
      <c r="A29" s="15" t="s">
        <v>29</v>
      </c>
      <c r="B29" s="16" t="s">
        <v>30</v>
      </c>
      <c r="C29" s="19">
        <v>16063100</v>
      </c>
      <c r="D29" s="19">
        <v>16125400</v>
      </c>
      <c r="E29" s="34">
        <f t="shared" si="0"/>
        <v>0.14724060334329153</v>
      </c>
      <c r="F29" s="40">
        <f t="shared" si="1"/>
        <v>62300</v>
      </c>
      <c r="G29" s="34">
        <f t="shared" si="2"/>
        <v>0.38784543456742426</v>
      </c>
      <c r="H29" s="43">
        <v>15638400</v>
      </c>
      <c r="I29" s="40">
        <f t="shared" si="7"/>
        <v>-487000</v>
      </c>
      <c r="J29" s="34">
        <f t="shared" si="8"/>
        <v>-3.0200801220434954</v>
      </c>
      <c r="K29" s="43">
        <v>16125400</v>
      </c>
      <c r="L29" s="40">
        <f t="shared" si="3"/>
        <v>487000</v>
      </c>
      <c r="M29" s="34">
        <f t="shared" si="4"/>
        <v>3.114129322692861</v>
      </c>
      <c r="N29" s="40">
        <f t="shared" si="5"/>
        <v>62300</v>
      </c>
      <c r="O29" s="34">
        <f t="shared" si="6"/>
        <v>0.38784543456742426</v>
      </c>
    </row>
    <row r="30" spans="1:15" x14ac:dyDescent="0.25">
      <c r="A30" s="12" t="s">
        <v>31</v>
      </c>
      <c r="B30" s="13"/>
      <c r="C30" s="26">
        <f>SUM(C31:C35)</f>
        <v>74386800</v>
      </c>
      <c r="D30" s="26">
        <f>SUM(D31:D35)</f>
        <v>90062400</v>
      </c>
      <c r="E30" s="33">
        <f t="shared" si="0"/>
        <v>0.82235740598961016</v>
      </c>
      <c r="F30" s="36">
        <f t="shared" si="1"/>
        <v>15675600</v>
      </c>
      <c r="G30" s="33">
        <f t="shared" si="2"/>
        <v>21.073093613383008</v>
      </c>
      <c r="H30" s="26">
        <f>SUM(H31:H35)</f>
        <v>183137000</v>
      </c>
      <c r="I30" s="36">
        <f t="shared" si="7"/>
        <v>93074600</v>
      </c>
      <c r="J30" s="33">
        <f t="shared" si="8"/>
        <v>103.34456998703124</v>
      </c>
      <c r="K30" s="26">
        <f>SUM(K31:K35)</f>
        <v>303252600</v>
      </c>
      <c r="L30" s="36">
        <f t="shared" si="3"/>
        <v>120115600</v>
      </c>
      <c r="M30" s="33">
        <f t="shared" si="4"/>
        <v>65.587838612623329</v>
      </c>
      <c r="N30" s="36">
        <f t="shared" si="5"/>
        <v>228865800</v>
      </c>
      <c r="O30" s="33">
        <f t="shared" si="6"/>
        <v>307.6699091774347</v>
      </c>
    </row>
    <row r="31" spans="1:15" ht="31.5" x14ac:dyDescent="0.25">
      <c r="A31" s="15" t="s">
        <v>10</v>
      </c>
      <c r="B31" s="16" t="s">
        <v>11</v>
      </c>
      <c r="C31" s="19">
        <v>59905900</v>
      </c>
      <c r="D31" s="19">
        <v>69623000</v>
      </c>
      <c r="E31" s="34">
        <f t="shared" si="0"/>
        <v>0.63572578209346664</v>
      </c>
      <c r="F31" s="40">
        <f t="shared" si="1"/>
        <v>9717100</v>
      </c>
      <c r="G31" s="34">
        <f t="shared" si="2"/>
        <v>16.220605983717789</v>
      </c>
      <c r="H31" s="43">
        <v>65137000</v>
      </c>
      <c r="I31" s="40">
        <f t="shared" si="7"/>
        <v>-4486000</v>
      </c>
      <c r="J31" s="34">
        <f t="shared" si="8"/>
        <v>-6.4432730563175937</v>
      </c>
      <c r="K31" s="43">
        <v>66252600</v>
      </c>
      <c r="L31" s="40">
        <f t="shared" si="3"/>
        <v>1115600</v>
      </c>
      <c r="M31" s="34">
        <f t="shared" si="4"/>
        <v>1.7126978522191649</v>
      </c>
      <c r="N31" s="40">
        <f t="shared" si="5"/>
        <v>6346700</v>
      </c>
      <c r="O31" s="34">
        <f t="shared" si="6"/>
        <v>10.594448960786835</v>
      </c>
    </row>
    <row r="32" spans="1:15" x14ac:dyDescent="0.25">
      <c r="A32" s="15" t="s">
        <v>32</v>
      </c>
      <c r="B32" s="16" t="s">
        <v>33</v>
      </c>
      <c r="C32" s="19">
        <v>5000000</v>
      </c>
      <c r="D32" s="19">
        <v>5000000</v>
      </c>
      <c r="E32" s="34">
        <f t="shared" si="0"/>
        <v>4.5654868512809463E-2</v>
      </c>
      <c r="F32" s="40">
        <f t="shared" si="1"/>
        <v>0</v>
      </c>
      <c r="G32" s="34">
        <f t="shared" si="2"/>
        <v>0</v>
      </c>
      <c r="H32" s="43">
        <v>5000000</v>
      </c>
      <c r="I32" s="40">
        <f t="shared" si="7"/>
        <v>0</v>
      </c>
      <c r="J32" s="34">
        <f t="shared" si="8"/>
        <v>0</v>
      </c>
      <c r="K32" s="43">
        <v>5000000</v>
      </c>
      <c r="L32" s="40">
        <f t="shared" si="3"/>
        <v>0</v>
      </c>
      <c r="M32" s="34">
        <f t="shared" si="4"/>
        <v>0</v>
      </c>
      <c r="N32" s="40">
        <f t="shared" si="5"/>
        <v>0</v>
      </c>
      <c r="O32" s="34">
        <f t="shared" si="6"/>
        <v>0</v>
      </c>
    </row>
    <row r="33" spans="1:15" x14ac:dyDescent="0.25">
      <c r="A33" s="15" t="s">
        <v>12</v>
      </c>
      <c r="B33" s="16" t="s">
        <v>13</v>
      </c>
      <c r="C33" s="19">
        <v>0</v>
      </c>
      <c r="D33" s="19">
        <v>14297400</v>
      </c>
      <c r="E33" s="34">
        <f t="shared" si="0"/>
        <v>0.1305491834150084</v>
      </c>
      <c r="F33" s="40">
        <f t="shared" si="1"/>
        <v>14297400</v>
      </c>
      <c r="G33" s="34">
        <v>0</v>
      </c>
      <c r="H33" s="43">
        <v>110000000</v>
      </c>
      <c r="I33" s="40">
        <f t="shared" si="7"/>
        <v>95702600</v>
      </c>
      <c r="J33" s="34">
        <v>0</v>
      </c>
      <c r="K33" s="43">
        <v>220000000</v>
      </c>
      <c r="L33" s="40">
        <f t="shared" si="3"/>
        <v>110000000</v>
      </c>
      <c r="M33" s="34">
        <f t="shared" si="4"/>
        <v>100</v>
      </c>
      <c r="N33" s="40">
        <f t="shared" si="5"/>
        <v>220000000</v>
      </c>
      <c r="O33" s="34">
        <v>0</v>
      </c>
    </row>
    <row r="34" spans="1:15" x14ac:dyDescent="0.25">
      <c r="A34" s="15" t="s">
        <v>98</v>
      </c>
      <c r="B34" s="16" t="s">
        <v>97</v>
      </c>
      <c r="C34" s="19">
        <v>7861900</v>
      </c>
      <c r="D34" s="19">
        <v>0</v>
      </c>
      <c r="E34" s="34">
        <f t="shared" si="0"/>
        <v>0</v>
      </c>
      <c r="F34" s="40">
        <f t="shared" si="1"/>
        <v>-7861900</v>
      </c>
      <c r="G34" s="34">
        <f t="shared" si="2"/>
        <v>-100</v>
      </c>
      <c r="H34" s="43">
        <v>0</v>
      </c>
      <c r="I34" s="40">
        <f t="shared" si="7"/>
        <v>0</v>
      </c>
      <c r="J34" s="34">
        <v>0</v>
      </c>
      <c r="K34" s="43">
        <v>0</v>
      </c>
      <c r="L34" s="40">
        <f t="shared" si="3"/>
        <v>0</v>
      </c>
      <c r="M34" s="34">
        <v>0</v>
      </c>
      <c r="N34" s="40">
        <f t="shared" si="5"/>
        <v>-7861900</v>
      </c>
      <c r="O34" s="34">
        <f t="shared" si="6"/>
        <v>-100</v>
      </c>
    </row>
    <row r="35" spans="1:15" x14ac:dyDescent="0.25">
      <c r="A35" s="15" t="s">
        <v>110</v>
      </c>
      <c r="B35" s="16" t="s">
        <v>89</v>
      </c>
      <c r="C35" s="19">
        <v>1619000</v>
      </c>
      <c r="D35" s="19">
        <v>1142000</v>
      </c>
      <c r="E35" s="34">
        <f t="shared" si="0"/>
        <v>1.042757196832568E-2</v>
      </c>
      <c r="F35" s="40">
        <f t="shared" si="1"/>
        <v>-477000</v>
      </c>
      <c r="G35" s="34">
        <v>0</v>
      </c>
      <c r="H35" s="43">
        <v>3000000</v>
      </c>
      <c r="I35" s="40">
        <f t="shared" si="7"/>
        <v>1858000</v>
      </c>
      <c r="J35" s="34">
        <v>0</v>
      </c>
      <c r="K35" s="43">
        <v>12000000</v>
      </c>
      <c r="L35" s="40">
        <f t="shared" si="3"/>
        <v>9000000</v>
      </c>
      <c r="M35" s="34">
        <f t="shared" si="4"/>
        <v>300</v>
      </c>
      <c r="N35" s="40">
        <f t="shared" si="5"/>
        <v>10381000</v>
      </c>
      <c r="O35" s="34">
        <v>0</v>
      </c>
    </row>
    <row r="36" spans="1:15" ht="31.5" x14ac:dyDescent="0.25">
      <c r="A36" s="20" t="s">
        <v>99</v>
      </c>
      <c r="B36" s="13"/>
      <c r="C36" s="26">
        <f>SUM(C37:C41)</f>
        <v>1470040100</v>
      </c>
      <c r="D36" s="26">
        <f>SUM(D37:D41)</f>
        <v>1566364900</v>
      </c>
      <c r="E36" s="33">
        <f t="shared" si="0"/>
        <v>14.302436710515989</v>
      </c>
      <c r="F36" s="36">
        <f t="shared" si="1"/>
        <v>96324800</v>
      </c>
      <c r="G36" s="33">
        <f t="shared" si="2"/>
        <v>6.5525287371412446</v>
      </c>
      <c r="H36" s="26">
        <f>SUM(H37:H41)</f>
        <v>1011746100</v>
      </c>
      <c r="I36" s="36">
        <f t="shared" si="7"/>
        <v>-554618800</v>
      </c>
      <c r="J36" s="33">
        <f t="shared" si="8"/>
        <v>-35.408020187377801</v>
      </c>
      <c r="K36" s="26">
        <f>SUM(K37:K41)</f>
        <v>1312239800</v>
      </c>
      <c r="L36" s="36">
        <f t="shared" si="3"/>
        <v>300493700</v>
      </c>
      <c r="M36" s="33">
        <f t="shared" si="4"/>
        <v>29.700504899401153</v>
      </c>
      <c r="N36" s="36">
        <f t="shared" si="5"/>
        <v>-157800300</v>
      </c>
      <c r="O36" s="33">
        <f t="shared" si="6"/>
        <v>-10.73442146238051</v>
      </c>
    </row>
    <row r="37" spans="1:15" ht="19.5" customHeight="1" x14ac:dyDescent="0.25">
      <c r="A37" s="15" t="s">
        <v>12</v>
      </c>
      <c r="B37" s="16" t="s">
        <v>13</v>
      </c>
      <c r="C37" s="19">
        <v>52250300</v>
      </c>
      <c r="D37" s="19">
        <v>53441900</v>
      </c>
      <c r="E37" s="34">
        <f t="shared" si="0"/>
        <v>0.48797658351494239</v>
      </c>
      <c r="F37" s="40">
        <f t="shared" si="1"/>
        <v>1191600</v>
      </c>
      <c r="G37" s="34">
        <f t="shared" si="2"/>
        <v>2.2805610685488773</v>
      </c>
      <c r="H37" s="43">
        <v>52829800</v>
      </c>
      <c r="I37" s="40">
        <f t="shared" si="7"/>
        <v>-612100</v>
      </c>
      <c r="J37" s="34">
        <f t="shared" si="8"/>
        <v>-1.1453559847235937</v>
      </c>
      <c r="K37" s="43">
        <v>53442700</v>
      </c>
      <c r="L37" s="40">
        <f t="shared" si="3"/>
        <v>612900</v>
      </c>
      <c r="M37" s="34">
        <f t="shared" si="4"/>
        <v>1.1601406781778394</v>
      </c>
      <c r="N37" s="40">
        <f t="shared" si="5"/>
        <v>1192400</v>
      </c>
      <c r="O37" s="34">
        <f t="shared" si="6"/>
        <v>2.2820921602364024</v>
      </c>
    </row>
    <row r="38" spans="1:15" ht="19.5" customHeight="1" x14ac:dyDescent="0.25">
      <c r="A38" s="15" t="s">
        <v>98</v>
      </c>
      <c r="B38" s="16" t="s">
        <v>97</v>
      </c>
      <c r="C38" s="19">
        <v>1195300</v>
      </c>
      <c r="D38" s="19">
        <v>0</v>
      </c>
      <c r="E38" s="34">
        <f t="shared" si="0"/>
        <v>0</v>
      </c>
      <c r="F38" s="40">
        <f t="shared" si="1"/>
        <v>-1195300</v>
      </c>
      <c r="G38" s="34">
        <f t="shared" si="2"/>
        <v>-100</v>
      </c>
      <c r="H38" s="43">
        <v>0</v>
      </c>
      <c r="I38" s="40">
        <f t="shared" si="7"/>
        <v>0</v>
      </c>
      <c r="J38" s="34">
        <v>0</v>
      </c>
      <c r="K38" s="43">
        <v>0</v>
      </c>
      <c r="L38" s="40">
        <f t="shared" si="3"/>
        <v>0</v>
      </c>
      <c r="M38" s="34">
        <v>0</v>
      </c>
      <c r="N38" s="40">
        <f t="shared" si="5"/>
        <v>-1195300</v>
      </c>
      <c r="O38" s="34">
        <f t="shared" si="6"/>
        <v>-100</v>
      </c>
    </row>
    <row r="39" spans="1:15" x14ac:dyDescent="0.25">
      <c r="A39" s="17" t="s">
        <v>34</v>
      </c>
      <c r="B39" s="18" t="s">
        <v>35</v>
      </c>
      <c r="C39" s="19">
        <v>1353535800</v>
      </c>
      <c r="D39" s="19">
        <v>1447615400</v>
      </c>
      <c r="E39" s="34">
        <f t="shared" si="0"/>
        <v>13.218138148823616</v>
      </c>
      <c r="F39" s="40">
        <f t="shared" si="1"/>
        <v>94079600</v>
      </c>
      <c r="G39" s="34">
        <f t="shared" si="2"/>
        <v>6.9506547222467248</v>
      </c>
      <c r="H39" s="43">
        <v>892685200</v>
      </c>
      <c r="I39" s="40">
        <f t="shared" si="7"/>
        <v>-554930200</v>
      </c>
      <c r="J39" s="34">
        <f t="shared" si="8"/>
        <v>-38.334090670767942</v>
      </c>
      <c r="K39" s="43">
        <v>1189717800</v>
      </c>
      <c r="L39" s="40">
        <f t="shared" si="3"/>
        <v>297032600</v>
      </c>
      <c r="M39" s="34">
        <f t="shared" si="4"/>
        <v>33.274058985183132</v>
      </c>
      <c r="N39" s="40">
        <f t="shared" si="5"/>
        <v>-163818000</v>
      </c>
      <c r="O39" s="34">
        <f t="shared" si="6"/>
        <v>-12.102967649618137</v>
      </c>
    </row>
    <row r="40" spans="1:15" x14ac:dyDescent="0.25">
      <c r="A40" s="15" t="s">
        <v>38</v>
      </c>
      <c r="B40" s="16" t="s">
        <v>39</v>
      </c>
      <c r="C40" s="19">
        <v>39821800</v>
      </c>
      <c r="D40" s="19">
        <v>41675300</v>
      </c>
      <c r="E40" s="34">
        <f t="shared" si="0"/>
        <v>0.38053606834637765</v>
      </c>
      <c r="F40" s="40">
        <f t="shared" si="1"/>
        <v>1853500</v>
      </c>
      <c r="G40" s="34">
        <f t="shared" si="2"/>
        <v>4.6544857339447105</v>
      </c>
      <c r="H40" s="43">
        <v>43569600</v>
      </c>
      <c r="I40" s="40">
        <f t="shared" si="7"/>
        <v>1894300</v>
      </c>
      <c r="J40" s="34">
        <f t="shared" si="8"/>
        <v>4.5453781976374472</v>
      </c>
      <c r="K40" s="43">
        <v>45464000</v>
      </c>
      <c r="L40" s="40">
        <f t="shared" si="3"/>
        <v>1894400</v>
      </c>
      <c r="M40" s="34">
        <f t="shared" si="4"/>
        <v>4.3479857515331872</v>
      </c>
      <c r="N40" s="40">
        <f t="shared" si="5"/>
        <v>5642200</v>
      </c>
      <c r="O40" s="34">
        <f t="shared" si="6"/>
        <v>14.168621207479333</v>
      </c>
    </row>
    <row r="41" spans="1:15" x14ac:dyDescent="0.25">
      <c r="A41" s="15" t="s">
        <v>40</v>
      </c>
      <c r="B41" s="16" t="s">
        <v>41</v>
      </c>
      <c r="C41" s="19">
        <v>23236900</v>
      </c>
      <c r="D41" s="19">
        <v>23632300</v>
      </c>
      <c r="E41" s="34">
        <f t="shared" si="0"/>
        <v>0.21578590983105339</v>
      </c>
      <c r="F41" s="40">
        <f t="shared" si="1"/>
        <v>395400</v>
      </c>
      <c r="G41" s="34">
        <f t="shared" si="2"/>
        <v>1.7016039144636323</v>
      </c>
      <c r="H41" s="43">
        <v>22661500</v>
      </c>
      <c r="I41" s="40">
        <f t="shared" si="7"/>
        <v>-970800</v>
      </c>
      <c r="J41" s="34">
        <f t="shared" si="8"/>
        <v>-4.1079370184027795</v>
      </c>
      <c r="K41" s="43">
        <v>23615300</v>
      </c>
      <c r="L41" s="40">
        <f t="shared" si="3"/>
        <v>953800</v>
      </c>
      <c r="M41" s="34">
        <f t="shared" si="4"/>
        <v>4.2089005582154755</v>
      </c>
      <c r="N41" s="40">
        <f t="shared" si="5"/>
        <v>378400</v>
      </c>
      <c r="O41" s="34">
        <f t="shared" si="6"/>
        <v>1.6284444138417768</v>
      </c>
    </row>
    <row r="42" spans="1:15" ht="31.5" x14ac:dyDescent="0.25">
      <c r="A42" s="20" t="s">
        <v>42</v>
      </c>
      <c r="B42" s="13"/>
      <c r="C42" s="26">
        <f>SUM(C43:C50)</f>
        <v>4432679872</v>
      </c>
      <c r="D42" s="26">
        <f>SUM(D43:D50)</f>
        <v>4540288441</v>
      </c>
      <c r="E42" s="33">
        <f t="shared" si="0"/>
        <v>41.457254356816733</v>
      </c>
      <c r="F42" s="36">
        <f t="shared" si="1"/>
        <v>107608569</v>
      </c>
      <c r="G42" s="33">
        <f t="shared" si="2"/>
        <v>2.4276187793242912</v>
      </c>
      <c r="H42" s="26">
        <f>SUM(H43:H50)</f>
        <v>4507443341</v>
      </c>
      <c r="I42" s="36">
        <f t="shared" si="7"/>
        <v>-32845100</v>
      </c>
      <c r="J42" s="33">
        <f t="shared" si="8"/>
        <v>-0.72341439154834575</v>
      </c>
      <c r="K42" s="26">
        <f>SUM(K43:K50)</f>
        <v>4530736271</v>
      </c>
      <c r="L42" s="36">
        <f t="shared" si="3"/>
        <v>23292930</v>
      </c>
      <c r="M42" s="33">
        <f t="shared" si="4"/>
        <v>0.51676589671411932</v>
      </c>
      <c r="N42" s="36">
        <f t="shared" si="5"/>
        <v>98056399</v>
      </c>
      <c r="O42" s="33">
        <f t="shared" si="6"/>
        <v>2.2121245348529328</v>
      </c>
    </row>
    <row r="43" spans="1:15" x14ac:dyDescent="0.25">
      <c r="A43" s="15" t="s">
        <v>43</v>
      </c>
      <c r="B43" s="16" t="s">
        <v>44</v>
      </c>
      <c r="C43" s="19">
        <v>3501500</v>
      </c>
      <c r="D43" s="19">
        <v>3428800</v>
      </c>
      <c r="E43" s="34">
        <f t="shared" si="0"/>
        <v>3.1308282631344213E-2</v>
      </c>
      <c r="F43" s="40">
        <f t="shared" si="1"/>
        <v>-72700</v>
      </c>
      <c r="G43" s="34">
        <f t="shared" si="2"/>
        <v>-2.0762530344138241</v>
      </c>
      <c r="H43" s="43">
        <v>3163900</v>
      </c>
      <c r="I43" s="40">
        <f t="shared" si="7"/>
        <v>-264900</v>
      </c>
      <c r="J43" s="34">
        <f t="shared" si="8"/>
        <v>-7.7257349510032753</v>
      </c>
      <c r="K43" s="43">
        <v>2709200</v>
      </c>
      <c r="L43" s="40">
        <f t="shared" si="3"/>
        <v>-454700</v>
      </c>
      <c r="M43" s="34">
        <f t="shared" si="4"/>
        <v>-14.371503524131612</v>
      </c>
      <c r="N43" s="40">
        <f t="shared" si="5"/>
        <v>-792300</v>
      </c>
      <c r="O43" s="34">
        <f t="shared" si="6"/>
        <v>-22.627445380551194</v>
      </c>
    </row>
    <row r="44" spans="1:15" x14ac:dyDescent="0.25">
      <c r="A44" s="15" t="s">
        <v>98</v>
      </c>
      <c r="B44" s="16" t="s">
        <v>97</v>
      </c>
      <c r="C44" s="19">
        <v>634800</v>
      </c>
      <c r="D44" s="19">
        <v>0</v>
      </c>
      <c r="E44" s="34">
        <f t="shared" si="0"/>
        <v>0</v>
      </c>
      <c r="F44" s="40">
        <f t="shared" si="1"/>
        <v>-634800</v>
      </c>
      <c r="G44" s="34">
        <f t="shared" si="2"/>
        <v>-100</v>
      </c>
      <c r="H44" s="43">
        <v>0</v>
      </c>
      <c r="I44" s="40">
        <f t="shared" si="7"/>
        <v>0</v>
      </c>
      <c r="J44" s="34">
        <v>0</v>
      </c>
      <c r="K44" s="43">
        <v>0</v>
      </c>
      <c r="L44" s="40">
        <f t="shared" si="3"/>
        <v>0</v>
      </c>
      <c r="M44" s="34">
        <v>0</v>
      </c>
      <c r="N44" s="40">
        <f t="shared" si="5"/>
        <v>-634800</v>
      </c>
      <c r="O44" s="34">
        <f t="shared" si="6"/>
        <v>-100</v>
      </c>
    </row>
    <row r="45" spans="1:15" x14ac:dyDescent="0.25">
      <c r="A45" s="15" t="s">
        <v>45</v>
      </c>
      <c r="B45" s="16" t="s">
        <v>46</v>
      </c>
      <c r="C45" s="19">
        <v>1362333480</v>
      </c>
      <c r="D45" s="19">
        <v>1323964570</v>
      </c>
      <c r="E45" s="34">
        <f t="shared" si="0"/>
        <v>12.089085671793663</v>
      </c>
      <c r="F45" s="40">
        <f t="shared" si="1"/>
        <v>-38368910</v>
      </c>
      <c r="G45" s="34">
        <f t="shared" si="2"/>
        <v>-2.8164110009246741</v>
      </c>
      <c r="H45" s="43">
        <v>1325710770</v>
      </c>
      <c r="I45" s="40">
        <f t="shared" si="7"/>
        <v>1746200</v>
      </c>
      <c r="J45" s="34">
        <f t="shared" si="8"/>
        <v>0.13189174692189454</v>
      </c>
      <c r="K45" s="43">
        <v>1323328870</v>
      </c>
      <c r="L45" s="40">
        <f t="shared" si="3"/>
        <v>-2381900</v>
      </c>
      <c r="M45" s="34">
        <f t="shared" si="4"/>
        <v>-0.17966965750757424</v>
      </c>
      <c r="N45" s="40">
        <f t="shared" si="5"/>
        <v>-39004610</v>
      </c>
      <c r="O45" s="34">
        <f t="shared" si="6"/>
        <v>-2.8630735845969184</v>
      </c>
    </row>
    <row r="46" spans="1:15" x14ac:dyDescent="0.25">
      <c r="A46" s="15" t="s">
        <v>47</v>
      </c>
      <c r="B46" s="16" t="s">
        <v>48</v>
      </c>
      <c r="C46" s="19">
        <v>2567903020</v>
      </c>
      <c r="D46" s="19">
        <v>2700669390</v>
      </c>
      <c r="E46" s="34">
        <f t="shared" si="0"/>
        <v>24.65974117940387</v>
      </c>
      <c r="F46" s="40">
        <f t="shared" si="1"/>
        <v>132766370</v>
      </c>
      <c r="G46" s="34">
        <f t="shared" si="2"/>
        <v>5.1702252369328221</v>
      </c>
      <c r="H46" s="43">
        <v>2669490290</v>
      </c>
      <c r="I46" s="40">
        <f t="shared" si="7"/>
        <v>-31179100</v>
      </c>
      <c r="J46" s="34">
        <f t="shared" si="8"/>
        <v>-1.1544952564519662</v>
      </c>
      <c r="K46" s="43">
        <v>2695751520</v>
      </c>
      <c r="L46" s="40">
        <f t="shared" si="3"/>
        <v>26261230</v>
      </c>
      <c r="M46" s="34">
        <f t="shared" si="4"/>
        <v>0.98375446797373911</v>
      </c>
      <c r="N46" s="40">
        <f t="shared" si="5"/>
        <v>127848500</v>
      </c>
      <c r="O46" s="34">
        <f t="shared" si="6"/>
        <v>4.9787121633588782</v>
      </c>
    </row>
    <row r="47" spans="1:15" x14ac:dyDescent="0.25">
      <c r="A47" s="15" t="s">
        <v>95</v>
      </c>
      <c r="B47" s="16" t="s">
        <v>90</v>
      </c>
      <c r="C47" s="19">
        <v>161794270</v>
      </c>
      <c r="D47" s="19">
        <v>151611820</v>
      </c>
      <c r="E47" s="34">
        <f t="shared" si="0"/>
        <v>1.3843635414175472</v>
      </c>
      <c r="F47" s="40">
        <f t="shared" si="1"/>
        <v>-10182450</v>
      </c>
      <c r="G47" s="34">
        <f t="shared" si="2"/>
        <v>-6.2934552626616522</v>
      </c>
      <c r="H47" s="43">
        <v>151379620</v>
      </c>
      <c r="I47" s="40">
        <f t="shared" si="7"/>
        <v>-232200</v>
      </c>
      <c r="J47" s="34">
        <f t="shared" si="8"/>
        <v>-0.15315428572785095</v>
      </c>
      <c r="K47" s="43">
        <v>151826320</v>
      </c>
      <c r="L47" s="40">
        <f t="shared" si="3"/>
        <v>446700</v>
      </c>
      <c r="M47" s="34">
        <f t="shared" si="4"/>
        <v>0.29508595674900562</v>
      </c>
      <c r="N47" s="40">
        <f t="shared" si="5"/>
        <v>-9967950</v>
      </c>
      <c r="O47" s="34">
        <f t="shared" si="6"/>
        <v>-6.1608794922094603</v>
      </c>
    </row>
    <row r="48" spans="1:15" x14ac:dyDescent="0.25">
      <c r="A48" s="15" t="s">
        <v>108</v>
      </c>
      <c r="B48" s="16" t="s">
        <v>49</v>
      </c>
      <c r="C48" s="19">
        <v>119655802</v>
      </c>
      <c r="D48" s="19">
        <v>126099761</v>
      </c>
      <c r="E48" s="34">
        <f t="shared" si="0"/>
        <v>1.1514136015903398</v>
      </c>
      <c r="F48" s="40">
        <f t="shared" si="1"/>
        <v>6443959</v>
      </c>
      <c r="G48" s="34">
        <f t="shared" si="2"/>
        <v>5.3854129029196542</v>
      </c>
      <c r="H48" s="43">
        <v>124576761</v>
      </c>
      <c r="I48" s="40">
        <f t="shared" si="7"/>
        <v>-1523000</v>
      </c>
      <c r="J48" s="34">
        <f t="shared" si="8"/>
        <v>-1.2077738989529081</v>
      </c>
      <c r="K48" s="43">
        <v>122794761</v>
      </c>
      <c r="L48" s="40">
        <f t="shared" si="3"/>
        <v>-1782000</v>
      </c>
      <c r="M48" s="34">
        <f t="shared" si="4"/>
        <v>-1.4304433553221116</v>
      </c>
      <c r="N48" s="40">
        <f t="shared" si="5"/>
        <v>3138959</v>
      </c>
      <c r="O48" s="34">
        <f t="shared" si="6"/>
        <v>2.6233236897279681</v>
      </c>
    </row>
    <row r="49" spans="1:15" x14ac:dyDescent="0.25">
      <c r="A49" s="15" t="s">
        <v>50</v>
      </c>
      <c r="B49" s="16" t="s">
        <v>51</v>
      </c>
      <c r="C49" s="19">
        <v>131850200</v>
      </c>
      <c r="D49" s="19">
        <v>133838400</v>
      </c>
      <c r="E49" s="34">
        <f t="shared" si="0"/>
        <v>1.2220749107929596</v>
      </c>
      <c r="F49" s="40">
        <f t="shared" si="1"/>
        <v>1988200</v>
      </c>
      <c r="G49" s="34">
        <f t="shared" si="2"/>
        <v>1.5079233857817371</v>
      </c>
      <c r="H49" s="43">
        <v>132226600</v>
      </c>
      <c r="I49" s="40">
        <f t="shared" si="7"/>
        <v>-1611800</v>
      </c>
      <c r="J49" s="34">
        <f t="shared" si="8"/>
        <v>-1.2042881564633205</v>
      </c>
      <c r="K49" s="43">
        <v>133457500</v>
      </c>
      <c r="L49" s="40">
        <f t="shared" si="3"/>
        <v>1230900</v>
      </c>
      <c r="M49" s="34">
        <f t="shared" si="4"/>
        <v>0.93090195164965905</v>
      </c>
      <c r="N49" s="40">
        <f t="shared" si="5"/>
        <v>1607300</v>
      </c>
      <c r="O49" s="34">
        <f t="shared" si="6"/>
        <v>1.2190349351005807</v>
      </c>
    </row>
    <row r="50" spans="1:15" x14ac:dyDescent="0.25">
      <c r="A50" s="15" t="s">
        <v>38</v>
      </c>
      <c r="B50" s="16" t="s">
        <v>39</v>
      </c>
      <c r="C50" s="19">
        <v>85006800</v>
      </c>
      <c r="D50" s="19">
        <v>100675700</v>
      </c>
      <c r="E50" s="34">
        <f t="shared" si="0"/>
        <v>0.91926716918701024</v>
      </c>
      <c r="F50" s="40">
        <f t="shared" si="1"/>
        <v>15668900</v>
      </c>
      <c r="G50" s="34">
        <f t="shared" si="2"/>
        <v>18.432525397968163</v>
      </c>
      <c r="H50" s="43">
        <v>100895400</v>
      </c>
      <c r="I50" s="40">
        <f t="shared" si="7"/>
        <v>219700</v>
      </c>
      <c r="J50" s="34">
        <f t="shared" si="8"/>
        <v>0.21822545063008647</v>
      </c>
      <c r="K50" s="43">
        <v>100868100</v>
      </c>
      <c r="L50" s="40">
        <f t="shared" si="3"/>
        <v>-27300</v>
      </c>
      <c r="M50" s="34">
        <f t="shared" si="4"/>
        <v>-2.7057725129196797E-2</v>
      </c>
      <c r="N50" s="40">
        <f t="shared" si="5"/>
        <v>15861300</v>
      </c>
      <c r="O50" s="34">
        <f t="shared" si="6"/>
        <v>18.658860232357881</v>
      </c>
    </row>
    <row r="51" spans="1:15" x14ac:dyDescent="0.25">
      <c r="A51" s="12" t="s">
        <v>101</v>
      </c>
      <c r="B51" s="13"/>
      <c r="C51" s="26">
        <f>SUM(C52:C55)</f>
        <v>638703875</v>
      </c>
      <c r="D51" s="26">
        <f>SUM(D52:D55)</f>
        <v>695323173</v>
      </c>
      <c r="E51" s="33">
        <f t="shared" si="0"/>
        <v>6.3489776074448931</v>
      </c>
      <c r="F51" s="36">
        <f t="shared" si="1"/>
        <v>56619298</v>
      </c>
      <c r="G51" s="33">
        <f t="shared" si="2"/>
        <v>8.864718098038793</v>
      </c>
      <c r="H51" s="26">
        <f>SUM(H52:H55)</f>
        <v>656073980</v>
      </c>
      <c r="I51" s="36">
        <f t="shared" si="7"/>
        <v>-39249193</v>
      </c>
      <c r="J51" s="33">
        <f t="shared" si="8"/>
        <v>-5.6447411109078587</v>
      </c>
      <c r="K51" s="26">
        <f>SUM(K52:K55)</f>
        <v>658664217</v>
      </c>
      <c r="L51" s="40">
        <f t="shared" si="3"/>
        <v>2590237</v>
      </c>
      <c r="M51" s="34">
        <f t="shared" si="4"/>
        <v>0.39480867691170829</v>
      </c>
      <c r="N51" s="40">
        <f t="shared" si="5"/>
        <v>19960342</v>
      </c>
      <c r="O51" s="34">
        <f t="shared" si="6"/>
        <v>3.1251324410706047</v>
      </c>
    </row>
    <row r="52" spans="1:15" x14ac:dyDescent="0.25">
      <c r="A52" s="15" t="s">
        <v>98</v>
      </c>
      <c r="B52" s="23" t="s">
        <v>97</v>
      </c>
      <c r="C52" s="19">
        <v>530600</v>
      </c>
      <c r="D52" s="19">
        <v>0</v>
      </c>
      <c r="E52" s="34">
        <f t="shared" si="0"/>
        <v>0</v>
      </c>
      <c r="F52" s="40">
        <f t="shared" si="1"/>
        <v>-530600</v>
      </c>
      <c r="G52" s="34">
        <f t="shared" si="2"/>
        <v>-100</v>
      </c>
      <c r="H52" s="19">
        <v>0</v>
      </c>
      <c r="I52" s="40">
        <f t="shared" si="7"/>
        <v>0</v>
      </c>
      <c r="J52" s="34">
        <v>0</v>
      </c>
      <c r="K52" s="19">
        <v>0</v>
      </c>
      <c r="L52" s="40">
        <f t="shared" si="3"/>
        <v>0</v>
      </c>
      <c r="M52" s="34">
        <v>0</v>
      </c>
      <c r="N52" s="40">
        <f t="shared" si="5"/>
        <v>-530600</v>
      </c>
      <c r="O52" s="34">
        <f t="shared" si="6"/>
        <v>-100</v>
      </c>
    </row>
    <row r="53" spans="1:15" x14ac:dyDescent="0.25">
      <c r="A53" s="15" t="s">
        <v>95</v>
      </c>
      <c r="B53" s="16" t="s">
        <v>90</v>
      </c>
      <c r="C53" s="19">
        <v>189899999</v>
      </c>
      <c r="D53" s="19">
        <v>234300488</v>
      </c>
      <c r="E53" s="34">
        <f t="shared" si="0"/>
        <v>2.139391594425418</v>
      </c>
      <c r="F53" s="40">
        <f t="shared" si="1"/>
        <v>44400489</v>
      </c>
      <c r="G53" s="34">
        <f t="shared" si="2"/>
        <v>23.38098432533431</v>
      </c>
      <c r="H53" s="43">
        <v>198360400</v>
      </c>
      <c r="I53" s="40">
        <f t="shared" si="7"/>
        <v>-35940088</v>
      </c>
      <c r="J53" s="34">
        <f t="shared" si="8"/>
        <v>-15.339314188709679</v>
      </c>
      <c r="K53" s="43">
        <v>198360400</v>
      </c>
      <c r="L53" s="40">
        <f t="shared" si="3"/>
        <v>0</v>
      </c>
      <c r="M53" s="34">
        <f t="shared" si="4"/>
        <v>0</v>
      </c>
      <c r="N53" s="40">
        <f t="shared" si="5"/>
        <v>8460401</v>
      </c>
      <c r="O53" s="34">
        <f t="shared" si="6"/>
        <v>4.4551874905486528</v>
      </c>
    </row>
    <row r="54" spans="1:15" x14ac:dyDescent="0.25">
      <c r="A54" s="15" t="s">
        <v>52</v>
      </c>
      <c r="B54" s="16" t="s">
        <v>53</v>
      </c>
      <c r="C54" s="19">
        <v>422863076</v>
      </c>
      <c r="D54" s="19">
        <v>435230785</v>
      </c>
      <c r="E54" s="34">
        <f t="shared" si="0"/>
        <v>3.9740808523803692</v>
      </c>
      <c r="F54" s="40">
        <f t="shared" si="1"/>
        <v>12367709</v>
      </c>
      <c r="G54" s="34">
        <f t="shared" si="2"/>
        <v>2.9247550098226043</v>
      </c>
      <c r="H54" s="43">
        <v>431737280</v>
      </c>
      <c r="I54" s="40">
        <f t="shared" si="7"/>
        <v>-3493505</v>
      </c>
      <c r="J54" s="34">
        <f t="shared" si="8"/>
        <v>-0.80267874433560849</v>
      </c>
      <c r="K54" s="43">
        <v>434599817</v>
      </c>
      <c r="L54" s="40">
        <f t="shared" si="3"/>
        <v>2862537</v>
      </c>
      <c r="M54" s="34">
        <f t="shared" si="4"/>
        <v>0.66302752451676383</v>
      </c>
      <c r="N54" s="40">
        <f t="shared" si="5"/>
        <v>11736741</v>
      </c>
      <c r="O54" s="34">
        <f t="shared" si="6"/>
        <v>2.7755416980412804</v>
      </c>
    </row>
    <row r="55" spans="1:15" x14ac:dyDescent="0.25">
      <c r="A55" s="15" t="s">
        <v>54</v>
      </c>
      <c r="B55" s="16" t="s">
        <v>55</v>
      </c>
      <c r="C55" s="19">
        <v>25410200</v>
      </c>
      <c r="D55" s="19">
        <v>25791900</v>
      </c>
      <c r="E55" s="34">
        <f t="shared" si="0"/>
        <v>0.23550516063910606</v>
      </c>
      <c r="F55" s="40">
        <f t="shared" si="1"/>
        <v>381700</v>
      </c>
      <c r="G55" s="34">
        <f t="shared" si="2"/>
        <v>1.5021526788455049</v>
      </c>
      <c r="H55" s="43">
        <v>25976300</v>
      </c>
      <c r="I55" s="40">
        <f t="shared" si="7"/>
        <v>184400</v>
      </c>
      <c r="J55" s="34">
        <f t="shared" si="8"/>
        <v>0.71495314420417344</v>
      </c>
      <c r="K55" s="43">
        <v>25704000</v>
      </c>
      <c r="L55" s="40">
        <f t="shared" si="3"/>
        <v>-272300</v>
      </c>
      <c r="M55" s="34">
        <f t="shared" si="4"/>
        <v>-1.0482632245546881</v>
      </c>
      <c r="N55" s="40">
        <f t="shared" si="5"/>
        <v>293800</v>
      </c>
      <c r="O55" s="34">
        <f t="shared" si="6"/>
        <v>1.1562286011129288</v>
      </c>
    </row>
    <row r="56" spans="1:15" ht="31.5" x14ac:dyDescent="0.25">
      <c r="A56" s="20" t="s">
        <v>56</v>
      </c>
      <c r="B56" s="13"/>
      <c r="C56" s="26">
        <f>SUM(C57:C62)</f>
        <v>602193186</v>
      </c>
      <c r="D56" s="26">
        <f>SUM(D57:D62)</f>
        <v>628865928</v>
      </c>
      <c r="E56" s="33">
        <f t="shared" si="0"/>
        <v>5.742158251005181</v>
      </c>
      <c r="F56" s="36">
        <f t="shared" si="1"/>
        <v>26672742</v>
      </c>
      <c r="G56" s="33">
        <f t="shared" si="2"/>
        <v>4.4292666572949315</v>
      </c>
      <c r="H56" s="26">
        <f>SUM(H57:H62)</f>
        <v>606985578</v>
      </c>
      <c r="I56" s="36">
        <f t="shared" si="7"/>
        <v>-21880350</v>
      </c>
      <c r="J56" s="33">
        <f t="shared" si="8"/>
        <v>-3.4793346285410394</v>
      </c>
      <c r="K56" s="26">
        <f>SUM(K57:K62)</f>
        <v>611605499</v>
      </c>
      <c r="L56" s="36">
        <f t="shared" si="3"/>
        <v>4619921</v>
      </c>
      <c r="M56" s="33">
        <f t="shared" si="4"/>
        <v>0.76112533270107008</v>
      </c>
      <c r="N56" s="36">
        <f t="shared" si="5"/>
        <v>9412313</v>
      </c>
      <c r="O56" s="33">
        <f t="shared" si="6"/>
        <v>1.5630055634671294</v>
      </c>
    </row>
    <row r="57" spans="1:15" x14ac:dyDescent="0.25">
      <c r="A57" s="15" t="s">
        <v>98</v>
      </c>
      <c r="B57" s="23" t="s">
        <v>97</v>
      </c>
      <c r="C57" s="19">
        <v>444900</v>
      </c>
      <c r="D57" s="19">
        <v>0</v>
      </c>
      <c r="E57" s="34">
        <f t="shared" si="0"/>
        <v>0</v>
      </c>
      <c r="F57" s="40">
        <f t="shared" si="1"/>
        <v>-444900</v>
      </c>
      <c r="G57" s="34">
        <f t="shared" si="2"/>
        <v>-100</v>
      </c>
      <c r="H57" s="19">
        <v>0</v>
      </c>
      <c r="I57" s="40">
        <f t="shared" si="7"/>
        <v>0</v>
      </c>
      <c r="J57" s="34">
        <v>0</v>
      </c>
      <c r="K57" s="19">
        <v>0</v>
      </c>
      <c r="L57" s="40">
        <f t="shared" si="3"/>
        <v>0</v>
      </c>
      <c r="M57" s="34">
        <v>0</v>
      </c>
      <c r="N57" s="40">
        <f t="shared" si="5"/>
        <v>-444900</v>
      </c>
      <c r="O57" s="34">
        <f t="shared" si="6"/>
        <v>-100</v>
      </c>
    </row>
    <row r="58" spans="1:15" x14ac:dyDescent="0.25">
      <c r="A58" s="15" t="s">
        <v>96</v>
      </c>
      <c r="B58" s="16" t="s">
        <v>49</v>
      </c>
      <c r="C58" s="19">
        <v>2765108</v>
      </c>
      <c r="D58" s="19">
        <v>3112039</v>
      </c>
      <c r="E58" s="34">
        <f t="shared" si="0"/>
        <v>2.8415946270347006E-2</v>
      </c>
      <c r="F58" s="40">
        <f t="shared" si="1"/>
        <v>346931</v>
      </c>
      <c r="G58" s="34">
        <f t="shared" si="2"/>
        <v>12.546743201350537</v>
      </c>
      <c r="H58" s="43">
        <v>3112039</v>
      </c>
      <c r="I58" s="40">
        <f t="shared" si="7"/>
        <v>0</v>
      </c>
      <c r="J58" s="34">
        <f t="shared" si="8"/>
        <v>0</v>
      </c>
      <c r="K58" s="43">
        <v>3112039</v>
      </c>
      <c r="L58" s="40">
        <f t="shared" si="3"/>
        <v>0</v>
      </c>
      <c r="M58" s="34">
        <f t="shared" si="4"/>
        <v>0</v>
      </c>
      <c r="N58" s="40">
        <f t="shared" si="5"/>
        <v>346931</v>
      </c>
      <c r="O58" s="34">
        <f t="shared" si="6"/>
        <v>12.546743201350537</v>
      </c>
    </row>
    <row r="59" spans="1:15" x14ac:dyDescent="0.25">
      <c r="A59" s="15" t="s">
        <v>57</v>
      </c>
      <c r="B59" s="16" t="s">
        <v>58</v>
      </c>
      <c r="C59" s="19">
        <v>571810758</v>
      </c>
      <c r="D59" s="19">
        <v>595654507</v>
      </c>
      <c r="E59" s="34">
        <f t="shared" si="0"/>
        <v>5.4389056392294686</v>
      </c>
      <c r="F59" s="40">
        <f t="shared" si="1"/>
        <v>23843749</v>
      </c>
      <c r="G59" s="34">
        <f t="shared" si="2"/>
        <v>4.1698671573436883</v>
      </c>
      <c r="H59" s="43">
        <v>573824736</v>
      </c>
      <c r="I59" s="40">
        <f t="shared" si="7"/>
        <v>-21829771</v>
      </c>
      <c r="J59" s="34">
        <f t="shared" si="8"/>
        <v>-3.6648377110323764</v>
      </c>
      <c r="K59" s="43">
        <v>578305657</v>
      </c>
      <c r="L59" s="40">
        <f t="shared" si="3"/>
        <v>4480921</v>
      </c>
      <c r="M59" s="34">
        <f t="shared" si="4"/>
        <v>0.78088669220421991</v>
      </c>
      <c r="N59" s="40">
        <f t="shared" si="5"/>
        <v>6494899</v>
      </c>
      <c r="O59" s="34">
        <f t="shared" si="6"/>
        <v>1.135847639998417</v>
      </c>
    </row>
    <row r="60" spans="1:15" x14ac:dyDescent="0.25">
      <c r="A60" s="15" t="s">
        <v>59</v>
      </c>
      <c r="B60" s="16" t="s">
        <v>60</v>
      </c>
      <c r="C60" s="19">
        <v>6479320</v>
      </c>
      <c r="D60" s="19">
        <v>7596976</v>
      </c>
      <c r="E60" s="34">
        <f t="shared" si="0"/>
        <v>6.936778807499383E-2</v>
      </c>
      <c r="F60" s="40">
        <f t="shared" si="1"/>
        <v>1117656</v>
      </c>
      <c r="G60" s="34">
        <f t="shared" si="2"/>
        <v>17.249587919719971</v>
      </c>
      <c r="H60" s="43">
        <v>7596976</v>
      </c>
      <c r="I60" s="40">
        <f t="shared" si="7"/>
        <v>0</v>
      </c>
      <c r="J60" s="34">
        <f t="shared" si="8"/>
        <v>0</v>
      </c>
      <c r="K60" s="43">
        <v>7596976</v>
      </c>
      <c r="L60" s="40">
        <f t="shared" si="3"/>
        <v>0</v>
      </c>
      <c r="M60" s="34">
        <f t="shared" si="4"/>
        <v>0</v>
      </c>
      <c r="N60" s="40">
        <f t="shared" si="5"/>
        <v>1117656</v>
      </c>
      <c r="O60" s="34">
        <f t="shared" si="6"/>
        <v>17.249587919719971</v>
      </c>
    </row>
    <row r="61" spans="1:15" ht="16.5" customHeight="1" x14ac:dyDescent="0.25">
      <c r="A61" s="15" t="s">
        <v>122</v>
      </c>
      <c r="B61" s="16" t="s">
        <v>121</v>
      </c>
      <c r="C61" s="19"/>
      <c r="D61" s="19">
        <v>1328106</v>
      </c>
      <c r="E61" s="34">
        <f t="shared" si="0"/>
        <v>1.2126900960214664E-2</v>
      </c>
      <c r="F61" s="40">
        <f t="shared" ref="F61" si="11">D61-C61</f>
        <v>1328106</v>
      </c>
      <c r="G61" s="34">
        <v>0</v>
      </c>
      <c r="H61" s="43">
        <v>1406527</v>
      </c>
      <c r="I61" s="40">
        <f t="shared" si="7"/>
        <v>78421</v>
      </c>
      <c r="J61" s="34">
        <f t="shared" si="8"/>
        <v>5.9047244722936227</v>
      </c>
      <c r="K61" s="43">
        <v>1406527</v>
      </c>
      <c r="L61" s="40">
        <f t="shared" si="3"/>
        <v>0</v>
      </c>
      <c r="M61" s="34">
        <f t="shared" ref="M61:M62" si="12">(K61/H61*100)-100</f>
        <v>0</v>
      </c>
      <c r="N61" s="40">
        <f t="shared" ref="N61:N62" si="13">K61-C61</f>
        <v>1406527</v>
      </c>
      <c r="O61" s="34">
        <v>0</v>
      </c>
    </row>
    <row r="62" spans="1:15" x14ac:dyDescent="0.25">
      <c r="A62" s="15" t="s">
        <v>61</v>
      </c>
      <c r="B62" s="16" t="s">
        <v>62</v>
      </c>
      <c r="C62" s="19">
        <v>20693100</v>
      </c>
      <c r="D62" s="19">
        <v>21174300</v>
      </c>
      <c r="E62" s="34">
        <f t="shared" si="0"/>
        <v>0.19334197647015627</v>
      </c>
      <c r="F62" s="40">
        <f t="shared" si="1"/>
        <v>481200</v>
      </c>
      <c r="G62" s="34">
        <f t="shared" si="2"/>
        <v>2.3254128187656846</v>
      </c>
      <c r="H62" s="43">
        <v>21045300</v>
      </c>
      <c r="I62" s="40">
        <f t="shared" si="7"/>
        <v>-129000</v>
      </c>
      <c r="J62" s="34">
        <f t="shared" si="8"/>
        <v>-0.60922911265070923</v>
      </c>
      <c r="K62" s="43">
        <v>21184300</v>
      </c>
      <c r="L62" s="40">
        <f t="shared" si="3"/>
        <v>139000</v>
      </c>
      <c r="M62" s="34">
        <f t="shared" si="12"/>
        <v>0.66048001216422847</v>
      </c>
      <c r="N62" s="40">
        <f t="shared" si="13"/>
        <v>491200</v>
      </c>
      <c r="O62" s="34">
        <f t="shared" ref="O62" si="14">(K62/C62*100)-100</f>
        <v>2.3737381059386991</v>
      </c>
    </row>
    <row r="63" spans="1:15" ht="31.5" x14ac:dyDescent="0.25">
      <c r="A63" s="20" t="s">
        <v>100</v>
      </c>
      <c r="B63" s="13"/>
      <c r="C63" s="26">
        <f>SUM(C64:C70)</f>
        <v>773156593</v>
      </c>
      <c r="D63" s="26">
        <f>SUM(D64:D71)</f>
        <v>1197738346</v>
      </c>
      <c r="E63" s="33">
        <f t="shared" si="0"/>
        <v>10.936517339875977</v>
      </c>
      <c r="F63" s="36">
        <f t="shared" si="1"/>
        <v>424581753</v>
      </c>
      <c r="G63" s="33">
        <f t="shared" si="2"/>
        <v>54.915363439188837</v>
      </c>
      <c r="H63" s="26">
        <f>SUM(H64:H71)</f>
        <v>997641167</v>
      </c>
      <c r="I63" s="36">
        <f t="shared" si="7"/>
        <v>-200097179</v>
      </c>
      <c r="J63" s="33">
        <f t="shared" si="8"/>
        <v>-16.706251383555511</v>
      </c>
      <c r="K63" s="26">
        <f>SUM(K64:K71)</f>
        <v>454256900</v>
      </c>
      <c r="L63" s="36">
        <f t="shared" si="3"/>
        <v>-543384267</v>
      </c>
      <c r="M63" s="33">
        <f t="shared" si="4"/>
        <v>-54.466905032999705</v>
      </c>
      <c r="N63" s="36">
        <f t="shared" si="5"/>
        <v>-318899693</v>
      </c>
      <c r="O63" s="33">
        <f t="shared" si="6"/>
        <v>-41.246455878052636</v>
      </c>
    </row>
    <row r="64" spans="1:15" x14ac:dyDescent="0.25">
      <c r="A64" s="15" t="s">
        <v>12</v>
      </c>
      <c r="B64" s="16" t="s">
        <v>13</v>
      </c>
      <c r="C64" s="19">
        <v>75312100</v>
      </c>
      <c r="D64" s="19">
        <v>78421900</v>
      </c>
      <c r="E64" s="34">
        <f t="shared" si="0"/>
        <v>0.71606830660493848</v>
      </c>
      <c r="F64" s="40">
        <f t="shared" si="1"/>
        <v>3109800</v>
      </c>
      <c r="G64" s="34">
        <f t="shared" si="2"/>
        <v>4.1292169518576571</v>
      </c>
      <c r="H64" s="43">
        <v>74997500</v>
      </c>
      <c r="I64" s="40">
        <f t="shared" si="7"/>
        <v>-3424400</v>
      </c>
      <c r="J64" s="34">
        <f t="shared" si="8"/>
        <v>-4.3666373806296406</v>
      </c>
      <c r="K64" s="43">
        <v>78413500</v>
      </c>
      <c r="L64" s="40">
        <f t="shared" si="3"/>
        <v>3416000</v>
      </c>
      <c r="M64" s="34">
        <f t="shared" si="4"/>
        <v>4.55481849394981</v>
      </c>
      <c r="N64" s="40">
        <f t="shared" si="5"/>
        <v>3101400</v>
      </c>
      <c r="O64" s="34">
        <f t="shared" si="6"/>
        <v>4.1180633656477568</v>
      </c>
    </row>
    <row r="65" spans="1:15" x14ac:dyDescent="0.25">
      <c r="A65" s="15" t="s">
        <v>98</v>
      </c>
      <c r="B65" s="16" t="s">
        <v>97</v>
      </c>
      <c r="C65" s="19">
        <v>1185300</v>
      </c>
      <c r="D65" s="19">
        <v>0</v>
      </c>
      <c r="E65" s="34">
        <f t="shared" si="0"/>
        <v>0</v>
      </c>
      <c r="F65" s="40">
        <f t="shared" si="1"/>
        <v>-1185300</v>
      </c>
      <c r="G65" s="34">
        <f t="shared" si="2"/>
        <v>-100</v>
      </c>
      <c r="H65" s="43">
        <v>0</v>
      </c>
      <c r="I65" s="40">
        <f t="shared" si="7"/>
        <v>0</v>
      </c>
      <c r="J65" s="34">
        <v>0</v>
      </c>
      <c r="K65" s="43">
        <v>0</v>
      </c>
      <c r="L65" s="40">
        <f t="shared" si="3"/>
        <v>0</v>
      </c>
      <c r="M65" s="34">
        <v>0</v>
      </c>
      <c r="N65" s="40">
        <f t="shared" si="5"/>
        <v>-1185300</v>
      </c>
      <c r="O65" s="34">
        <f t="shared" si="6"/>
        <v>-100</v>
      </c>
    </row>
    <row r="66" spans="1:15" x14ac:dyDescent="0.25">
      <c r="A66" s="15" t="s">
        <v>25</v>
      </c>
      <c r="B66" s="16" t="s">
        <v>26</v>
      </c>
      <c r="C66" s="19">
        <v>51926260</v>
      </c>
      <c r="D66" s="19">
        <v>53912522</v>
      </c>
      <c r="E66" s="34">
        <f t="shared" si="0"/>
        <v>0.4922738206207895</v>
      </c>
      <c r="F66" s="40">
        <f t="shared" si="1"/>
        <v>1986262</v>
      </c>
      <c r="G66" s="34">
        <f t="shared" si="2"/>
        <v>3.8251589850684269</v>
      </c>
      <c r="H66" s="43">
        <v>46289292</v>
      </c>
      <c r="I66" s="40">
        <f t="shared" si="7"/>
        <v>-7623230</v>
      </c>
      <c r="J66" s="34">
        <f t="shared" si="8"/>
        <v>-14.139998867053563</v>
      </c>
      <c r="K66" s="43">
        <v>47650800</v>
      </c>
      <c r="L66" s="40">
        <f t="shared" si="3"/>
        <v>1361508</v>
      </c>
      <c r="M66" s="34">
        <f t="shared" si="4"/>
        <v>2.9413022778572753</v>
      </c>
      <c r="N66" s="40">
        <f t="shared" si="5"/>
        <v>-4275460</v>
      </c>
      <c r="O66" s="34">
        <f t="shared" si="6"/>
        <v>-8.2337145020650553</v>
      </c>
    </row>
    <row r="67" spans="1:15" x14ac:dyDescent="0.25">
      <c r="A67" s="15" t="s">
        <v>66</v>
      </c>
      <c r="B67" s="16" t="s">
        <v>67</v>
      </c>
      <c r="C67" s="19">
        <v>0</v>
      </c>
      <c r="D67" s="19">
        <v>409997924</v>
      </c>
      <c r="E67" s="34">
        <f t="shared" si="0"/>
        <v>3.7436802621489691</v>
      </c>
      <c r="F67" s="40">
        <f t="shared" si="1"/>
        <v>409997924</v>
      </c>
      <c r="G67" s="34">
        <v>0</v>
      </c>
      <c r="H67" s="43">
        <v>222513000</v>
      </c>
      <c r="I67" s="40">
        <f t="shared" si="7"/>
        <v>-187484924</v>
      </c>
      <c r="J67" s="34">
        <v>0</v>
      </c>
      <c r="K67" s="43">
        <v>0</v>
      </c>
      <c r="L67" s="40">
        <f t="shared" si="3"/>
        <v>-222513000</v>
      </c>
      <c r="M67" s="34">
        <f t="shared" si="4"/>
        <v>-100</v>
      </c>
      <c r="N67" s="40">
        <f t="shared" si="5"/>
        <v>0</v>
      </c>
      <c r="O67" s="34">
        <v>0</v>
      </c>
    </row>
    <row r="68" spans="1:15" x14ac:dyDescent="0.25">
      <c r="A68" s="15" t="s">
        <v>73</v>
      </c>
      <c r="B68" s="16" t="s">
        <v>74</v>
      </c>
      <c r="C68" s="19">
        <v>142926053</v>
      </c>
      <c r="D68" s="19">
        <v>0</v>
      </c>
      <c r="E68" s="34">
        <f t="shared" si="0"/>
        <v>0</v>
      </c>
      <c r="F68" s="40">
        <f t="shared" si="1"/>
        <v>-142926053</v>
      </c>
      <c r="G68" s="34">
        <f t="shared" si="2"/>
        <v>-100</v>
      </c>
      <c r="H68" s="43">
        <v>92483000</v>
      </c>
      <c r="I68" s="40">
        <f t="shared" si="7"/>
        <v>92483000</v>
      </c>
      <c r="J68" s="34">
        <v>0</v>
      </c>
      <c r="K68" s="43">
        <v>22577200</v>
      </c>
      <c r="L68" s="40">
        <f t="shared" si="3"/>
        <v>-69905800</v>
      </c>
      <c r="M68" s="34">
        <f t="shared" si="4"/>
        <v>-75.587729636798116</v>
      </c>
      <c r="N68" s="40">
        <f t="shared" si="5"/>
        <v>-120348853</v>
      </c>
      <c r="O68" s="34">
        <f t="shared" si="6"/>
        <v>-84.203579735039625</v>
      </c>
    </row>
    <row r="69" spans="1:15" x14ac:dyDescent="0.25">
      <c r="A69" s="15" t="s">
        <v>47</v>
      </c>
      <c r="B69" s="16" t="s">
        <v>48</v>
      </c>
      <c r="C69" s="19">
        <v>83006880</v>
      </c>
      <c r="D69" s="19">
        <v>214466900</v>
      </c>
      <c r="E69" s="34">
        <f t="shared" ref="E69:E88" si="15">D69/10951734531*100</f>
        <v>1.958291623969971</v>
      </c>
      <c r="F69" s="40">
        <f t="shared" ref="F69:F88" si="16">D69-C69</f>
        <v>131460020</v>
      </c>
      <c r="G69" s="34">
        <v>0</v>
      </c>
      <c r="H69" s="43">
        <v>214466900</v>
      </c>
      <c r="I69" s="40">
        <f t="shared" ref="I69:I89" si="17">H69-D69</f>
        <v>0</v>
      </c>
      <c r="J69" s="34">
        <f t="shared" ref="J69:J89" si="18">(H69/D69*100)-100</f>
        <v>0</v>
      </c>
      <c r="K69" s="43">
        <v>305615400</v>
      </c>
      <c r="L69" s="40">
        <f t="shared" ref="L69:L89" si="19">K69-H69</f>
        <v>91148500</v>
      </c>
      <c r="M69" s="34">
        <f t="shared" ref="M69:M89" si="20">(K69/H69*100)-100</f>
        <v>42.500031473388219</v>
      </c>
      <c r="N69" s="40">
        <f t="shared" ref="N69:N89" si="21">K69-C69</f>
        <v>222608520</v>
      </c>
      <c r="O69" s="34">
        <f t="shared" ref="O69:O70" si="22">(K69/C69*100)-100</f>
        <v>268.18080621750869</v>
      </c>
    </row>
    <row r="70" spans="1:15" ht="21" customHeight="1" x14ac:dyDescent="0.25">
      <c r="A70" s="15" t="s">
        <v>109</v>
      </c>
      <c r="B70" s="16" t="s">
        <v>58</v>
      </c>
      <c r="C70" s="19">
        <v>418800000</v>
      </c>
      <c r="D70" s="19">
        <v>0</v>
      </c>
      <c r="E70" s="34">
        <f t="shared" si="15"/>
        <v>0</v>
      </c>
      <c r="F70" s="40">
        <f t="shared" si="16"/>
        <v>-418800000</v>
      </c>
      <c r="G70" s="34">
        <v>0</v>
      </c>
      <c r="H70" s="43">
        <v>0</v>
      </c>
      <c r="I70" s="40">
        <f t="shared" si="17"/>
        <v>0</v>
      </c>
      <c r="J70" s="34">
        <v>0</v>
      </c>
      <c r="K70" s="43">
        <v>0</v>
      </c>
      <c r="L70" s="40">
        <f t="shared" si="19"/>
        <v>0</v>
      </c>
      <c r="M70" s="34">
        <v>0</v>
      </c>
      <c r="N70" s="40">
        <f t="shared" si="21"/>
        <v>-418800000</v>
      </c>
      <c r="O70" s="34">
        <f t="shared" si="22"/>
        <v>-100</v>
      </c>
    </row>
    <row r="71" spans="1:15" ht="21" customHeight="1" x14ac:dyDescent="0.25">
      <c r="A71" s="15" t="s">
        <v>59</v>
      </c>
      <c r="B71" s="16" t="s">
        <v>60</v>
      </c>
      <c r="C71" s="19"/>
      <c r="D71" s="19">
        <v>440939100</v>
      </c>
      <c r="E71" s="34">
        <f t="shared" si="15"/>
        <v>4.0262033265313084</v>
      </c>
      <c r="F71" s="40">
        <f t="shared" ref="F71" si="23">D71-C71</f>
        <v>440939100</v>
      </c>
      <c r="G71" s="34">
        <v>1</v>
      </c>
      <c r="H71" s="43">
        <v>346891475</v>
      </c>
      <c r="I71" s="40">
        <f t="shared" si="17"/>
        <v>-94047625</v>
      </c>
      <c r="J71" s="34">
        <f t="shared" si="18"/>
        <v>-21.328937488192807</v>
      </c>
      <c r="K71" s="43">
        <v>0</v>
      </c>
      <c r="L71" s="40">
        <f t="shared" si="19"/>
        <v>-346891475</v>
      </c>
      <c r="M71" s="34">
        <f t="shared" ref="M71" si="24">(K71/H71*100)-100</f>
        <v>-100</v>
      </c>
      <c r="N71" s="40">
        <f t="shared" ref="N71" si="25">K71-C71</f>
        <v>0</v>
      </c>
      <c r="O71" s="34">
        <v>0</v>
      </c>
    </row>
    <row r="72" spans="1:15" ht="31.5" x14ac:dyDescent="0.25">
      <c r="A72" s="20" t="s">
        <v>68</v>
      </c>
      <c r="B72" s="13"/>
      <c r="C72" s="26">
        <f>SUM(C73:C88)</f>
        <v>1345466589</v>
      </c>
      <c r="D72" s="26">
        <f>SUM(D73:D88)</f>
        <v>1669877740</v>
      </c>
      <c r="E72" s="33">
        <f t="shared" si="15"/>
        <v>15.247609730433483</v>
      </c>
      <c r="F72" s="36">
        <f t="shared" si="16"/>
        <v>324411151</v>
      </c>
      <c r="G72" s="33">
        <f t="shared" ref="G72:G88" si="26">(D72/C72*100)-100</f>
        <v>24.111423773154712</v>
      </c>
      <c r="H72" s="26">
        <f>SUM(H73:H88)</f>
        <v>1637172300</v>
      </c>
      <c r="I72" s="36">
        <f t="shared" si="17"/>
        <v>-32705440</v>
      </c>
      <c r="J72" s="33">
        <f t="shared" si="18"/>
        <v>-1.9585529656799991</v>
      </c>
      <c r="K72" s="26">
        <f>SUM(K73:K88)</f>
        <v>1376656900</v>
      </c>
      <c r="L72" s="36">
        <f t="shared" si="19"/>
        <v>-260515400</v>
      </c>
      <c r="M72" s="33">
        <f t="shared" si="20"/>
        <v>-15.912521852464764</v>
      </c>
      <c r="N72" s="36">
        <f t="shared" si="21"/>
        <v>31190311</v>
      </c>
      <c r="O72" s="33">
        <f t="shared" ref="O72:O89" si="27">(K72/C72*100)-100</f>
        <v>2.318178039871043</v>
      </c>
    </row>
    <row r="73" spans="1:15" x14ac:dyDescent="0.25">
      <c r="A73" s="15" t="s">
        <v>12</v>
      </c>
      <c r="B73" s="16" t="s">
        <v>13</v>
      </c>
      <c r="C73" s="19">
        <v>104259000</v>
      </c>
      <c r="D73" s="19">
        <v>106703100</v>
      </c>
      <c r="E73" s="34">
        <f t="shared" si="15"/>
        <v>0.9743032000818318</v>
      </c>
      <c r="F73" s="40">
        <f t="shared" si="16"/>
        <v>2444100</v>
      </c>
      <c r="G73" s="34">
        <f t="shared" si="26"/>
        <v>2.3442580496647878</v>
      </c>
      <c r="H73" s="43">
        <v>105813200</v>
      </c>
      <c r="I73" s="40">
        <f t="shared" si="17"/>
        <v>-889900</v>
      </c>
      <c r="J73" s="34">
        <f t="shared" si="18"/>
        <v>-0.83399638810868737</v>
      </c>
      <c r="K73" s="43">
        <v>106587700</v>
      </c>
      <c r="L73" s="40">
        <f t="shared" si="19"/>
        <v>774500</v>
      </c>
      <c r="M73" s="34">
        <f t="shared" si="20"/>
        <v>0.73195026707442423</v>
      </c>
      <c r="N73" s="40">
        <f t="shared" si="21"/>
        <v>2328700</v>
      </c>
      <c r="O73" s="34">
        <f t="shared" si="27"/>
        <v>2.2335721616359336</v>
      </c>
    </row>
    <row r="74" spans="1:15" ht="31.5" x14ac:dyDescent="0.25">
      <c r="A74" s="15" t="s">
        <v>19</v>
      </c>
      <c r="B74" s="16" t="s">
        <v>20</v>
      </c>
      <c r="C74" s="19">
        <v>27126600</v>
      </c>
      <c r="D74" s="19">
        <v>0</v>
      </c>
      <c r="E74" s="34">
        <f t="shared" si="15"/>
        <v>0</v>
      </c>
      <c r="F74" s="40">
        <f t="shared" si="16"/>
        <v>-27126600</v>
      </c>
      <c r="G74" s="34">
        <f t="shared" si="26"/>
        <v>-100</v>
      </c>
      <c r="H74" s="43">
        <v>0</v>
      </c>
      <c r="I74" s="40">
        <f t="shared" si="17"/>
        <v>0</v>
      </c>
      <c r="J74" s="34">
        <v>0</v>
      </c>
      <c r="K74" s="43">
        <v>0</v>
      </c>
      <c r="L74" s="40">
        <f t="shared" si="19"/>
        <v>0</v>
      </c>
      <c r="M74" s="34">
        <v>0</v>
      </c>
      <c r="N74" s="40">
        <f t="shared" si="21"/>
        <v>-27126600</v>
      </c>
      <c r="O74" s="34">
        <f t="shared" si="27"/>
        <v>-100</v>
      </c>
    </row>
    <row r="75" spans="1:15" ht="37.5" customHeight="1" x14ac:dyDescent="0.25">
      <c r="A75" s="15" t="s">
        <v>120</v>
      </c>
      <c r="B75" s="16" t="s">
        <v>119</v>
      </c>
      <c r="C75" s="19"/>
      <c r="D75" s="19">
        <v>27814700</v>
      </c>
      <c r="E75" s="34">
        <f t="shared" si="15"/>
        <v>0.25397529424464826</v>
      </c>
      <c r="F75" s="40">
        <f t="shared" ref="F75" si="28">D75-C75</f>
        <v>27814700</v>
      </c>
      <c r="G75" s="34">
        <v>0</v>
      </c>
      <c r="H75" s="43">
        <v>26888500</v>
      </c>
      <c r="I75" s="40">
        <f t="shared" si="17"/>
        <v>-926200</v>
      </c>
      <c r="J75" s="34">
        <f t="shared" si="18"/>
        <v>-3.3298939050214358</v>
      </c>
      <c r="K75" s="43">
        <v>27808100</v>
      </c>
      <c r="L75" s="40">
        <f t="shared" si="19"/>
        <v>919600</v>
      </c>
      <c r="M75" s="34">
        <f t="shared" ref="M75" si="29">(K75/H75*100)-100</f>
        <v>3.4200494635253023</v>
      </c>
      <c r="N75" s="40">
        <f t="shared" ref="N75" si="30">K75-C75</f>
        <v>27808100</v>
      </c>
      <c r="O75" s="34">
        <v>0</v>
      </c>
    </row>
    <row r="76" spans="1:15" ht="31.5" x14ac:dyDescent="0.25">
      <c r="A76" s="15" t="s">
        <v>21</v>
      </c>
      <c r="B76" s="16" t="s">
        <v>22</v>
      </c>
      <c r="C76" s="19">
        <v>3051000</v>
      </c>
      <c r="D76" s="19">
        <v>3051000</v>
      </c>
      <c r="E76" s="34">
        <f t="shared" si="15"/>
        <v>2.7858600766516337E-2</v>
      </c>
      <c r="F76" s="40">
        <f t="shared" si="16"/>
        <v>0</v>
      </c>
      <c r="G76" s="34">
        <f t="shared" si="26"/>
        <v>0</v>
      </c>
      <c r="H76" s="43">
        <v>3051000</v>
      </c>
      <c r="I76" s="40">
        <f t="shared" si="17"/>
        <v>0</v>
      </c>
      <c r="J76" s="34">
        <f t="shared" si="18"/>
        <v>0</v>
      </c>
      <c r="K76" s="43">
        <v>3051000</v>
      </c>
      <c r="L76" s="40">
        <f t="shared" si="19"/>
        <v>0</v>
      </c>
      <c r="M76" s="34">
        <f t="shared" si="20"/>
        <v>0</v>
      </c>
      <c r="N76" s="40">
        <f t="shared" si="21"/>
        <v>0</v>
      </c>
      <c r="O76" s="34">
        <f t="shared" si="27"/>
        <v>0</v>
      </c>
    </row>
    <row r="77" spans="1:15" x14ac:dyDescent="0.25">
      <c r="A77" s="17" t="s">
        <v>23</v>
      </c>
      <c r="B77" s="18" t="s">
        <v>24</v>
      </c>
      <c r="C77" s="19">
        <v>5295700</v>
      </c>
      <c r="D77" s="19">
        <v>5416800</v>
      </c>
      <c r="E77" s="34">
        <f t="shared" si="15"/>
        <v>4.9460658352037265E-2</v>
      </c>
      <c r="F77" s="40">
        <f t="shared" si="16"/>
        <v>121100</v>
      </c>
      <c r="G77" s="34">
        <f t="shared" si="26"/>
        <v>2.2867609570028407</v>
      </c>
      <c r="H77" s="43">
        <v>5466900</v>
      </c>
      <c r="I77" s="40">
        <f t="shared" si="17"/>
        <v>50100</v>
      </c>
      <c r="J77" s="34">
        <f t="shared" si="18"/>
        <v>0.92490031014619944</v>
      </c>
      <c r="K77" s="43">
        <v>5495500</v>
      </c>
      <c r="L77" s="40">
        <f t="shared" si="19"/>
        <v>28600</v>
      </c>
      <c r="M77" s="34">
        <f t="shared" si="20"/>
        <v>0.52314840220235226</v>
      </c>
      <c r="N77" s="40">
        <f t="shared" si="21"/>
        <v>199800</v>
      </c>
      <c r="O77" s="34">
        <f t="shared" si="27"/>
        <v>3.7728723303812615</v>
      </c>
    </row>
    <row r="78" spans="1:15" x14ac:dyDescent="0.25">
      <c r="A78" s="15" t="s">
        <v>69</v>
      </c>
      <c r="B78" s="16" t="s">
        <v>70</v>
      </c>
      <c r="C78" s="19">
        <v>263685932</v>
      </c>
      <c r="D78" s="19">
        <v>280299200</v>
      </c>
      <c r="E78" s="34">
        <f t="shared" si="15"/>
        <v>2.5594046240491366</v>
      </c>
      <c r="F78" s="40">
        <f t="shared" si="16"/>
        <v>16613268</v>
      </c>
      <c r="G78" s="34">
        <f t="shared" si="26"/>
        <v>6.3003998256532014</v>
      </c>
      <c r="H78" s="43">
        <v>280299200</v>
      </c>
      <c r="I78" s="40">
        <f t="shared" si="17"/>
        <v>0</v>
      </c>
      <c r="J78" s="34">
        <f t="shared" si="18"/>
        <v>0</v>
      </c>
      <c r="K78" s="43">
        <v>281617600</v>
      </c>
      <c r="L78" s="40">
        <f t="shared" si="19"/>
        <v>1318400</v>
      </c>
      <c r="M78" s="34">
        <f t="shared" si="20"/>
        <v>0.47035453543927019</v>
      </c>
      <c r="N78" s="40">
        <f t="shared" si="21"/>
        <v>17931668</v>
      </c>
      <c r="O78" s="34">
        <f t="shared" si="27"/>
        <v>6.8003885774232486</v>
      </c>
    </row>
    <row r="79" spans="1:15" x14ac:dyDescent="0.25">
      <c r="A79" s="15" t="s">
        <v>64</v>
      </c>
      <c r="B79" s="16" t="s">
        <v>65</v>
      </c>
      <c r="C79" s="19">
        <v>224943200</v>
      </c>
      <c r="D79" s="19">
        <v>236382900</v>
      </c>
      <c r="E79" s="34">
        <f t="shared" si="15"/>
        <v>2.1584060436353174</v>
      </c>
      <c r="F79" s="40">
        <f t="shared" si="16"/>
        <v>11439700</v>
      </c>
      <c r="G79" s="34">
        <f t="shared" si="26"/>
        <v>5.0855949413007409</v>
      </c>
      <c r="H79" s="43">
        <v>234382300</v>
      </c>
      <c r="I79" s="40">
        <f t="shared" si="17"/>
        <v>-2000600</v>
      </c>
      <c r="J79" s="34">
        <f t="shared" si="18"/>
        <v>-0.84633871570235897</v>
      </c>
      <c r="K79" s="43">
        <v>234382300</v>
      </c>
      <c r="L79" s="40">
        <f t="shared" si="19"/>
        <v>0</v>
      </c>
      <c r="M79" s="34">
        <f t="shared" si="20"/>
        <v>0</v>
      </c>
      <c r="N79" s="40">
        <f t="shared" si="21"/>
        <v>9439100</v>
      </c>
      <c r="O79" s="34">
        <f t="shared" si="27"/>
        <v>4.196214866686347</v>
      </c>
    </row>
    <row r="80" spans="1:15" x14ac:dyDescent="0.25">
      <c r="A80" s="15" t="s">
        <v>98</v>
      </c>
      <c r="B80" s="16" t="s">
        <v>97</v>
      </c>
      <c r="C80" s="19">
        <v>1093700</v>
      </c>
      <c r="D80" s="19">
        <v>0</v>
      </c>
      <c r="E80" s="34">
        <f t="shared" si="15"/>
        <v>0</v>
      </c>
      <c r="F80" s="40">
        <f t="shared" si="16"/>
        <v>-1093700</v>
      </c>
      <c r="G80" s="34">
        <f t="shared" si="26"/>
        <v>-100</v>
      </c>
      <c r="H80" s="43">
        <v>0</v>
      </c>
      <c r="I80" s="40">
        <f t="shared" si="17"/>
        <v>0</v>
      </c>
      <c r="J80" s="34">
        <v>0</v>
      </c>
      <c r="K80" s="43">
        <v>0</v>
      </c>
      <c r="L80" s="40">
        <f t="shared" si="19"/>
        <v>0</v>
      </c>
      <c r="M80" s="34">
        <v>0</v>
      </c>
      <c r="N80" s="40">
        <f t="shared" si="21"/>
        <v>-1093700</v>
      </c>
      <c r="O80" s="34">
        <f t="shared" si="27"/>
        <v>-100</v>
      </c>
    </row>
    <row r="81" spans="1:15" x14ac:dyDescent="0.25">
      <c r="A81" s="15" t="s">
        <v>34</v>
      </c>
      <c r="B81" s="16" t="s">
        <v>35</v>
      </c>
      <c r="C81" s="19">
        <v>27270100</v>
      </c>
      <c r="D81" s="19">
        <v>41553600</v>
      </c>
      <c r="E81" s="34">
        <f t="shared" si="15"/>
        <v>0.37942482884677586</v>
      </c>
      <c r="F81" s="40">
        <f t="shared" si="16"/>
        <v>14283500</v>
      </c>
      <c r="G81" s="34">
        <f t="shared" si="26"/>
        <v>52.377879069016984</v>
      </c>
      <c r="H81" s="43">
        <v>62404900</v>
      </c>
      <c r="I81" s="40">
        <f t="shared" si="17"/>
        <v>20851300</v>
      </c>
      <c r="J81" s="34">
        <f t="shared" si="18"/>
        <v>50.179286511878644</v>
      </c>
      <c r="K81" s="43">
        <v>71550800</v>
      </c>
      <c r="L81" s="40">
        <f t="shared" si="19"/>
        <v>9145900</v>
      </c>
      <c r="M81" s="34">
        <f t="shared" si="20"/>
        <v>14.655740174249132</v>
      </c>
      <c r="N81" s="40">
        <f t="shared" si="21"/>
        <v>44280700</v>
      </c>
      <c r="O81" s="34">
        <f t="shared" si="27"/>
        <v>162.37820910081007</v>
      </c>
    </row>
    <row r="82" spans="1:15" x14ac:dyDescent="0.25">
      <c r="A82" s="15" t="s">
        <v>66</v>
      </c>
      <c r="B82" s="16" t="s">
        <v>67</v>
      </c>
      <c r="C82" s="19">
        <v>56852300</v>
      </c>
      <c r="D82" s="19">
        <v>44774600</v>
      </c>
      <c r="E82" s="34">
        <f t="shared" si="15"/>
        <v>0.40883569514272766</v>
      </c>
      <c r="F82" s="40">
        <f t="shared" si="16"/>
        <v>-12077700</v>
      </c>
      <c r="G82" s="34">
        <f t="shared" si="26"/>
        <v>-21.243995405638827</v>
      </c>
      <c r="H82" s="43">
        <v>27946000</v>
      </c>
      <c r="I82" s="40">
        <f t="shared" si="17"/>
        <v>-16828600</v>
      </c>
      <c r="J82" s="34">
        <f t="shared" si="18"/>
        <v>-37.585148722713328</v>
      </c>
      <c r="K82" s="43">
        <v>19995800</v>
      </c>
      <c r="L82" s="40">
        <f t="shared" si="19"/>
        <v>-7950200</v>
      </c>
      <c r="M82" s="34">
        <f t="shared" si="20"/>
        <v>-28.448436269949184</v>
      </c>
      <c r="N82" s="40">
        <f t="shared" si="21"/>
        <v>-36856500</v>
      </c>
      <c r="O82" s="34">
        <f t="shared" si="27"/>
        <v>-64.828511775249197</v>
      </c>
    </row>
    <row r="83" spans="1:15" x14ac:dyDescent="0.25">
      <c r="A83" s="15" t="s">
        <v>71</v>
      </c>
      <c r="B83" s="16" t="s">
        <v>72</v>
      </c>
      <c r="C83" s="19">
        <v>260331607</v>
      </c>
      <c r="D83" s="19">
        <v>255856540</v>
      </c>
      <c r="E83" s="34">
        <f t="shared" si="15"/>
        <v>2.3362193383684748</v>
      </c>
      <c r="F83" s="40">
        <f t="shared" si="16"/>
        <v>-4475067</v>
      </c>
      <c r="G83" s="34">
        <f t="shared" si="26"/>
        <v>-1.7189871992761852</v>
      </c>
      <c r="H83" s="43">
        <v>240582700</v>
      </c>
      <c r="I83" s="40">
        <f t="shared" si="17"/>
        <v>-15273840</v>
      </c>
      <c r="J83" s="34">
        <f t="shared" si="18"/>
        <v>-5.9696891078101828</v>
      </c>
      <c r="K83" s="43">
        <v>240582700</v>
      </c>
      <c r="L83" s="40">
        <f t="shared" si="19"/>
        <v>0</v>
      </c>
      <c r="M83" s="34">
        <f t="shared" si="20"/>
        <v>0</v>
      </c>
      <c r="N83" s="40">
        <f t="shared" si="21"/>
        <v>-19748907</v>
      </c>
      <c r="O83" s="34">
        <f t="shared" si="27"/>
        <v>-7.586058115486523</v>
      </c>
    </row>
    <row r="84" spans="1:15" x14ac:dyDescent="0.25">
      <c r="A84" s="15" t="s">
        <v>73</v>
      </c>
      <c r="B84" s="16" t="s">
        <v>74</v>
      </c>
      <c r="C84" s="19">
        <v>144304450</v>
      </c>
      <c r="D84" s="19">
        <v>145635300</v>
      </c>
      <c r="E84" s="34">
        <f t="shared" si="15"/>
        <v>1.3297920944647121</v>
      </c>
      <c r="F84" s="40">
        <f t="shared" si="16"/>
        <v>1330850</v>
      </c>
      <c r="G84" s="34">
        <f t="shared" si="26"/>
        <v>0.92225153139769134</v>
      </c>
      <c r="H84" s="43">
        <v>142559700</v>
      </c>
      <c r="I84" s="40">
        <f t="shared" si="17"/>
        <v>-3075600</v>
      </c>
      <c r="J84" s="34">
        <f t="shared" si="18"/>
        <v>-2.1118506296207045</v>
      </c>
      <c r="K84" s="43">
        <v>145623600</v>
      </c>
      <c r="L84" s="40">
        <f t="shared" si="19"/>
        <v>3063900</v>
      </c>
      <c r="M84" s="34">
        <f t="shared" si="20"/>
        <v>2.1492048594378304</v>
      </c>
      <c r="N84" s="40">
        <f t="shared" si="21"/>
        <v>1319150</v>
      </c>
      <c r="O84" s="34">
        <f t="shared" si="27"/>
        <v>0.91414367332400559</v>
      </c>
    </row>
    <row r="85" spans="1:15" x14ac:dyDescent="0.25">
      <c r="A85" s="15" t="s">
        <v>94</v>
      </c>
      <c r="B85" s="16" t="s">
        <v>93</v>
      </c>
      <c r="C85" s="19">
        <v>168960400</v>
      </c>
      <c r="D85" s="19">
        <v>265221000</v>
      </c>
      <c r="E85" s="34">
        <f t="shared" si="15"/>
        <v>2.4217259763671675</v>
      </c>
      <c r="F85" s="40">
        <f t="shared" si="16"/>
        <v>96260600</v>
      </c>
      <c r="G85" s="34">
        <f t="shared" si="26"/>
        <v>56.972284630007977</v>
      </c>
      <c r="H85" s="43">
        <v>265221000</v>
      </c>
      <c r="I85" s="40">
        <f t="shared" si="17"/>
        <v>0</v>
      </c>
      <c r="J85" s="34">
        <f t="shared" si="18"/>
        <v>0</v>
      </c>
      <c r="K85" s="43">
        <v>221000</v>
      </c>
      <c r="L85" s="40">
        <f t="shared" si="19"/>
        <v>-265000000</v>
      </c>
      <c r="M85" s="34">
        <f t="shared" si="20"/>
        <v>-99.916673264937543</v>
      </c>
      <c r="N85" s="40">
        <f t="shared" si="21"/>
        <v>-168739400</v>
      </c>
      <c r="O85" s="34">
        <f t="shared" si="27"/>
        <v>-99.869200120264864</v>
      </c>
    </row>
    <row r="86" spans="1:15" x14ac:dyDescent="0.25">
      <c r="A86" s="15" t="s">
        <v>92</v>
      </c>
      <c r="B86" s="16" t="s">
        <v>91</v>
      </c>
      <c r="C86" s="19">
        <v>7566800</v>
      </c>
      <c r="D86" s="19">
        <v>7566800</v>
      </c>
      <c r="E86" s="34">
        <f t="shared" si="15"/>
        <v>6.909225181254533E-2</v>
      </c>
      <c r="F86" s="40">
        <f t="shared" si="16"/>
        <v>0</v>
      </c>
      <c r="G86" s="34">
        <f t="shared" si="26"/>
        <v>0</v>
      </c>
      <c r="H86" s="43">
        <v>7566800</v>
      </c>
      <c r="I86" s="40">
        <f t="shared" si="17"/>
        <v>0</v>
      </c>
      <c r="J86" s="34">
        <f t="shared" si="18"/>
        <v>0</v>
      </c>
      <c r="K86" s="43">
        <v>7566800</v>
      </c>
      <c r="L86" s="40">
        <f t="shared" si="19"/>
        <v>0</v>
      </c>
      <c r="M86" s="34">
        <f t="shared" si="20"/>
        <v>0</v>
      </c>
      <c r="N86" s="40">
        <f t="shared" si="21"/>
        <v>0</v>
      </c>
      <c r="O86" s="34">
        <f t="shared" si="27"/>
        <v>0</v>
      </c>
    </row>
    <row r="87" spans="1:15" x14ac:dyDescent="0.25">
      <c r="A87" s="15" t="s">
        <v>36</v>
      </c>
      <c r="B87" s="16" t="s">
        <v>37</v>
      </c>
      <c r="C87" s="19">
        <v>50036200</v>
      </c>
      <c r="D87" s="19">
        <v>249602200</v>
      </c>
      <c r="E87" s="34">
        <f t="shared" si="15"/>
        <v>2.2791111243015938</v>
      </c>
      <c r="F87" s="40">
        <f t="shared" si="16"/>
        <v>199566000</v>
      </c>
      <c r="G87" s="34">
        <f t="shared" si="26"/>
        <v>398.84323749605289</v>
      </c>
      <c r="H87" s="43">
        <v>232840200</v>
      </c>
      <c r="I87" s="40">
        <f t="shared" si="17"/>
        <v>-16762000</v>
      </c>
      <c r="J87" s="34">
        <f t="shared" si="18"/>
        <v>-6.7154856808153198</v>
      </c>
      <c r="K87" s="43">
        <v>231695100</v>
      </c>
      <c r="L87" s="40">
        <f t="shared" si="19"/>
        <v>-1145100</v>
      </c>
      <c r="M87" s="34">
        <f t="shared" si="20"/>
        <v>-0.49179651967314442</v>
      </c>
      <c r="N87" s="40">
        <f t="shared" si="21"/>
        <v>181658900</v>
      </c>
      <c r="O87" s="34">
        <f t="shared" si="27"/>
        <v>363.05494821749056</v>
      </c>
    </row>
    <row r="88" spans="1:15" x14ac:dyDescent="0.25">
      <c r="A88" s="15" t="s">
        <v>38</v>
      </c>
      <c r="B88" s="16" t="s">
        <v>39</v>
      </c>
      <c r="C88" s="19">
        <v>689600</v>
      </c>
      <c r="D88" s="19">
        <v>0</v>
      </c>
      <c r="E88" s="34">
        <f t="shared" si="15"/>
        <v>0</v>
      </c>
      <c r="F88" s="40">
        <f t="shared" si="16"/>
        <v>-689600</v>
      </c>
      <c r="G88" s="34">
        <f t="shared" si="26"/>
        <v>-100</v>
      </c>
      <c r="H88" s="43">
        <v>2149900</v>
      </c>
      <c r="I88" s="40">
        <f t="shared" si="17"/>
        <v>2149900</v>
      </c>
      <c r="J88" s="34">
        <v>0</v>
      </c>
      <c r="K88" s="43">
        <v>478900</v>
      </c>
      <c r="L88" s="40">
        <f t="shared" si="19"/>
        <v>-1671000</v>
      </c>
      <c r="M88" s="34">
        <v>0</v>
      </c>
      <c r="N88" s="40">
        <f t="shared" si="21"/>
        <v>-210700</v>
      </c>
      <c r="O88" s="34">
        <f t="shared" si="27"/>
        <v>-30.553944315545252</v>
      </c>
    </row>
    <row r="89" spans="1:15" x14ac:dyDescent="0.25">
      <c r="A89" s="21" t="s">
        <v>77</v>
      </c>
      <c r="B89" s="22"/>
      <c r="C89" s="26">
        <f>C7+C12+C30+C36+C42+C51+C56+C63+C72</f>
        <v>9907792615</v>
      </c>
      <c r="D89" s="26">
        <f>D7+D12+D30+D36+D42+D51+D56+D63+D72</f>
        <v>10952876531</v>
      </c>
      <c r="E89" s="36">
        <f>E7+E12+E30+E36+E42+E51+E56+E63+E72</f>
        <v>100.01042757196832</v>
      </c>
      <c r="F89" s="36">
        <f t="shared" ref="F89" si="31">D89-C89</f>
        <v>1045083916</v>
      </c>
      <c r="G89" s="33">
        <f t="shared" ref="G89" si="32">(D89/C89*100)-100</f>
        <v>10.548100435790147</v>
      </c>
      <c r="H89" s="26">
        <f>H7+H12+H30+H36+H42+H51+H56+H63+H72</f>
        <v>10135231666</v>
      </c>
      <c r="I89" s="36">
        <f t="shared" si="17"/>
        <v>-817644865</v>
      </c>
      <c r="J89" s="33">
        <f t="shared" si="18"/>
        <v>-7.4651153300762161</v>
      </c>
      <c r="K89" s="26">
        <f>K7+K12+K30+K36+K42+K51+K56+K63+K72</f>
        <v>9773462887</v>
      </c>
      <c r="L89" s="36">
        <f t="shared" si="19"/>
        <v>-361768779</v>
      </c>
      <c r="M89" s="33">
        <f t="shared" si="20"/>
        <v>-3.569417956311753</v>
      </c>
      <c r="N89" s="36">
        <f t="shared" si="21"/>
        <v>-134329728</v>
      </c>
      <c r="O89" s="33">
        <f t="shared" si="27"/>
        <v>-1.3557987456926668</v>
      </c>
    </row>
    <row r="92" spans="1:15" x14ac:dyDescent="0.25">
      <c r="F92" s="41"/>
      <c r="I92" s="32"/>
      <c r="L92" s="32"/>
      <c r="N92" s="32"/>
    </row>
  </sheetData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5" fitToHeight="2" orientation="landscape" r:id="rId1"/>
  <headerFooter>
    <oddHeader>&amp;C&amp;P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5" sqref="E5"/>
    </sheetView>
  </sheetViews>
  <sheetFormatPr defaultRowHeight="15" x14ac:dyDescent="0.25"/>
  <cols>
    <col min="1" max="1" width="35.7109375" customWidth="1"/>
    <col min="3" max="3" width="19.28515625" customWidth="1"/>
    <col min="5" max="5" width="20.5703125" customWidth="1"/>
    <col min="7" max="7" width="20.85546875" customWidth="1"/>
  </cols>
  <sheetData>
    <row r="1" spans="1:7" ht="18.75" x14ac:dyDescent="0.3">
      <c r="C1" s="8">
        <v>2014</v>
      </c>
      <c r="D1" s="8"/>
      <c r="E1" s="8">
        <v>2015</v>
      </c>
      <c r="F1" s="8"/>
      <c r="G1" s="8">
        <v>2016</v>
      </c>
    </row>
    <row r="3" spans="1:7" ht="18.75" x14ac:dyDescent="0.3">
      <c r="A3" s="4" t="s">
        <v>80</v>
      </c>
      <c r="B3" s="4"/>
      <c r="C3" s="5">
        <v>6471406249</v>
      </c>
      <c r="D3" s="4"/>
      <c r="E3" s="6">
        <v>6409331174</v>
      </c>
      <c r="F3" s="4"/>
      <c r="G3" s="6">
        <v>6235592978</v>
      </c>
    </row>
    <row r="4" spans="1:7" ht="18.75" x14ac:dyDescent="0.3">
      <c r="A4" s="4"/>
      <c r="B4" s="4"/>
      <c r="C4" s="5"/>
      <c r="D4" s="4"/>
      <c r="E4" s="6"/>
      <c r="F4" s="4"/>
      <c r="G4" s="6"/>
    </row>
    <row r="5" spans="1:7" ht="56.25" x14ac:dyDescent="0.3">
      <c r="A5" s="3" t="s">
        <v>82</v>
      </c>
      <c r="B5" s="4"/>
      <c r="C5" s="1">
        <v>2784132500</v>
      </c>
      <c r="D5" s="4"/>
      <c r="E5" s="1"/>
      <c r="F5" s="4"/>
      <c r="G5" s="1"/>
    </row>
    <row r="6" spans="1:7" ht="37.5" x14ac:dyDescent="0.3">
      <c r="A6" s="3" t="s">
        <v>78</v>
      </c>
      <c r="B6" s="4"/>
      <c r="C6" s="2">
        <v>3588048200</v>
      </c>
      <c r="D6" s="4"/>
      <c r="E6" s="2">
        <v>3421318400</v>
      </c>
      <c r="F6" s="4"/>
      <c r="G6" s="2">
        <v>3022529500</v>
      </c>
    </row>
    <row r="7" spans="1:7" ht="18.75" x14ac:dyDescent="0.3">
      <c r="A7" s="4" t="s">
        <v>79</v>
      </c>
      <c r="B7" s="4"/>
      <c r="C7" s="7">
        <f>SUM(C5:C6)</f>
        <v>6372180700</v>
      </c>
      <c r="D7" s="4"/>
      <c r="E7" s="7">
        <f>SUM(E5:E6)</f>
        <v>3421318400</v>
      </c>
      <c r="F7" s="4"/>
      <c r="G7" s="7">
        <f>SUM(G5:G6)</f>
        <v>3022529500</v>
      </c>
    </row>
    <row r="8" spans="1:7" ht="18.75" x14ac:dyDescent="0.3">
      <c r="A8" s="4"/>
      <c r="B8" s="4"/>
      <c r="C8" s="4"/>
      <c r="D8" s="4"/>
      <c r="E8" s="4"/>
      <c r="F8" s="4"/>
      <c r="G8" s="4"/>
    </row>
    <row r="9" spans="1:7" ht="18.75" x14ac:dyDescent="0.3">
      <c r="A9" s="4" t="s">
        <v>81</v>
      </c>
      <c r="B9" s="4"/>
      <c r="C9" s="7">
        <f>C3-C7</f>
        <v>99225549</v>
      </c>
      <c r="D9" s="4"/>
      <c r="E9" s="7">
        <f>E3-E7</f>
        <v>2988012774</v>
      </c>
      <c r="F9" s="4"/>
      <c r="G9" s="7">
        <f>G3-G7</f>
        <v>3213063478</v>
      </c>
    </row>
    <row r="12" spans="1:7" ht="28.5" customHeight="1" x14ac:dyDescent="0.25">
      <c r="A12" t="s">
        <v>83</v>
      </c>
      <c r="C12" s="57" t="s">
        <v>84</v>
      </c>
      <c r="D12" s="57"/>
      <c r="E12" s="57"/>
      <c r="F12" s="57"/>
      <c r="G12" s="57"/>
    </row>
    <row r="15" spans="1:7" x14ac:dyDescent="0.25">
      <c r="C15" s="9" t="s">
        <v>85</v>
      </c>
    </row>
    <row r="17" spans="3:5" x14ac:dyDescent="0.25">
      <c r="C17" t="s">
        <v>86</v>
      </c>
      <c r="E17" t="s">
        <v>87</v>
      </c>
    </row>
  </sheetData>
  <mergeCells count="1">
    <mergeCell ref="C12:G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2020-12-15T08:23:56Z</cp:lastPrinted>
  <dcterms:created xsi:type="dcterms:W3CDTF">2013-11-26T13:36:57Z</dcterms:created>
  <dcterms:modified xsi:type="dcterms:W3CDTF">2020-12-15T08:30:04Z</dcterms:modified>
</cp:coreProperties>
</file>