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05" windowWidth="14805" windowHeight="7410"/>
  </bookViews>
  <sheets>
    <sheet name="Лист1" sheetId="1" r:id="rId1"/>
  </sheets>
  <definedNames>
    <definedName name="_xlnm._FilterDatabase" localSheetId="0" hidden="1">Лист1!$A$7:$N$80</definedName>
    <definedName name="_xlnm.Print_Titles" localSheetId="0">Лист1!$5:$7</definedName>
  </definedNames>
  <calcPr calcId="152511"/>
</workbook>
</file>

<file path=xl/calcChain.xml><?xml version="1.0" encoding="utf-8"?>
<calcChain xmlns="http://schemas.openxmlformats.org/spreadsheetml/2006/main">
  <c r="K10" i="1" l="1"/>
  <c r="L10" i="1"/>
  <c r="M10" i="1"/>
  <c r="N10" i="1"/>
  <c r="K12" i="1"/>
  <c r="L12" i="1"/>
  <c r="M12" i="1"/>
  <c r="N12" i="1"/>
  <c r="K14" i="1"/>
  <c r="L14" i="1"/>
  <c r="M14" i="1"/>
  <c r="N14" i="1"/>
  <c r="K15" i="1"/>
  <c r="M15" i="1"/>
  <c r="N15" i="1"/>
  <c r="K16" i="1"/>
  <c r="L16" i="1"/>
  <c r="M16" i="1"/>
  <c r="N16" i="1"/>
  <c r="K17" i="1"/>
  <c r="L17" i="1"/>
  <c r="M17" i="1"/>
  <c r="N17" i="1"/>
  <c r="K20" i="1"/>
  <c r="L20" i="1"/>
  <c r="M20" i="1"/>
  <c r="K22" i="1"/>
  <c r="L22" i="1"/>
  <c r="M22" i="1"/>
  <c r="K23" i="1"/>
  <c r="L23" i="1"/>
  <c r="M23" i="1"/>
  <c r="K25" i="1"/>
  <c r="L25" i="1"/>
  <c r="M25" i="1"/>
  <c r="K26" i="1"/>
  <c r="L26" i="1"/>
  <c r="M26" i="1"/>
  <c r="K28" i="1"/>
  <c r="L28" i="1"/>
  <c r="M28" i="1"/>
  <c r="N28" i="1"/>
  <c r="K29" i="1"/>
  <c r="L29" i="1"/>
  <c r="M29" i="1"/>
  <c r="N29" i="1"/>
  <c r="K33" i="1"/>
  <c r="L33" i="1"/>
  <c r="M33" i="1"/>
  <c r="K35" i="1"/>
  <c r="L35" i="1"/>
  <c r="M35" i="1"/>
  <c r="K36" i="1"/>
  <c r="L36" i="1"/>
  <c r="M36" i="1"/>
  <c r="K37" i="1"/>
  <c r="L37" i="1"/>
  <c r="M37" i="1"/>
  <c r="K38" i="1"/>
  <c r="L38" i="1"/>
  <c r="M38" i="1"/>
  <c r="K40" i="1"/>
  <c r="L40" i="1"/>
  <c r="M40" i="1"/>
  <c r="K42" i="1"/>
  <c r="L42" i="1"/>
  <c r="M42" i="1"/>
  <c r="K44" i="1"/>
  <c r="L44" i="1"/>
  <c r="M44" i="1"/>
  <c r="N44" i="1"/>
  <c r="K47" i="1"/>
  <c r="L47" i="1"/>
  <c r="M47" i="1"/>
  <c r="K49" i="1"/>
  <c r="L49" i="1"/>
  <c r="M49" i="1"/>
  <c r="K52" i="1"/>
  <c r="L52" i="1"/>
  <c r="M52" i="1"/>
  <c r="K53" i="1"/>
  <c r="L53" i="1"/>
  <c r="M53" i="1"/>
  <c r="N53" i="1"/>
  <c r="K54" i="1"/>
  <c r="L54" i="1"/>
  <c r="M54" i="1"/>
  <c r="N54" i="1"/>
  <c r="K57" i="1"/>
  <c r="L57" i="1"/>
  <c r="M57" i="1"/>
  <c r="K58" i="1"/>
  <c r="L58" i="1"/>
  <c r="M58" i="1"/>
  <c r="K59" i="1"/>
  <c r="L59" i="1"/>
  <c r="M59" i="1"/>
  <c r="K60" i="1"/>
  <c r="L60" i="1"/>
  <c r="M60" i="1"/>
  <c r="K61" i="1"/>
  <c r="L61" i="1"/>
  <c r="M61" i="1"/>
  <c r="K62" i="1"/>
  <c r="L62" i="1"/>
  <c r="M62" i="1"/>
  <c r="K63" i="1"/>
  <c r="L63" i="1"/>
  <c r="M63" i="1"/>
  <c r="N63" i="1"/>
  <c r="K64" i="1"/>
  <c r="L64" i="1"/>
  <c r="M64" i="1"/>
  <c r="K65" i="1"/>
  <c r="L65" i="1"/>
  <c r="M65" i="1"/>
  <c r="K66" i="1"/>
  <c r="L66" i="1"/>
  <c r="M66" i="1"/>
  <c r="K67" i="1"/>
  <c r="L67" i="1"/>
  <c r="M67" i="1"/>
  <c r="K68" i="1"/>
  <c r="L68" i="1"/>
  <c r="M68" i="1"/>
  <c r="K69" i="1"/>
  <c r="L69" i="1"/>
  <c r="M69" i="1"/>
  <c r="N69" i="1"/>
  <c r="K70" i="1"/>
  <c r="L70" i="1"/>
  <c r="M70" i="1"/>
  <c r="N70" i="1"/>
  <c r="K71" i="1"/>
  <c r="L71" i="1"/>
  <c r="M71" i="1"/>
  <c r="N71" i="1"/>
  <c r="K72" i="1"/>
  <c r="L72" i="1"/>
  <c r="M72" i="1"/>
  <c r="N72" i="1"/>
  <c r="K74" i="1"/>
  <c r="L74" i="1"/>
  <c r="M74" i="1"/>
  <c r="N74" i="1"/>
  <c r="K75" i="1"/>
  <c r="L75" i="1"/>
  <c r="M75" i="1"/>
  <c r="N75" i="1"/>
  <c r="K76" i="1"/>
  <c r="L76" i="1"/>
  <c r="M76" i="1"/>
  <c r="N76" i="1"/>
  <c r="K77" i="1"/>
  <c r="L77" i="1"/>
  <c r="M77" i="1"/>
  <c r="N77" i="1"/>
  <c r="K78" i="1"/>
  <c r="M78" i="1"/>
  <c r="N78" i="1"/>
  <c r="K79" i="1"/>
  <c r="M79" i="1"/>
  <c r="N79" i="1"/>
  <c r="H10" i="1"/>
  <c r="I10" i="1"/>
  <c r="H12" i="1"/>
  <c r="I12" i="1"/>
  <c r="H14" i="1"/>
  <c r="I14" i="1"/>
  <c r="H15" i="1"/>
  <c r="H16" i="1"/>
  <c r="I16" i="1"/>
  <c r="H17" i="1"/>
  <c r="I17" i="1"/>
  <c r="H20" i="1"/>
  <c r="I20" i="1"/>
  <c r="H22" i="1"/>
  <c r="I22" i="1"/>
  <c r="H23" i="1"/>
  <c r="I23" i="1"/>
  <c r="H25" i="1"/>
  <c r="I25" i="1"/>
  <c r="H26" i="1"/>
  <c r="I26" i="1"/>
  <c r="H28" i="1"/>
  <c r="I28" i="1"/>
  <c r="H29" i="1"/>
  <c r="I29" i="1"/>
  <c r="H33" i="1"/>
  <c r="I33" i="1"/>
  <c r="H35" i="1"/>
  <c r="I35" i="1"/>
  <c r="H36" i="1"/>
  <c r="I36" i="1"/>
  <c r="H37" i="1"/>
  <c r="I37" i="1"/>
  <c r="H38" i="1"/>
  <c r="I38" i="1"/>
  <c r="H40" i="1"/>
  <c r="I40" i="1"/>
  <c r="H42" i="1"/>
  <c r="I42" i="1"/>
  <c r="H44" i="1"/>
  <c r="I44" i="1"/>
  <c r="H47" i="1"/>
  <c r="I47" i="1"/>
  <c r="H49" i="1"/>
  <c r="I49" i="1"/>
  <c r="H52" i="1"/>
  <c r="I52" i="1"/>
  <c r="H53" i="1"/>
  <c r="I53" i="1"/>
  <c r="H54" i="1"/>
  <c r="I54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4" i="1"/>
  <c r="I74" i="1"/>
  <c r="H75" i="1"/>
  <c r="I75" i="1"/>
  <c r="H76" i="1"/>
  <c r="I76" i="1"/>
  <c r="H77" i="1"/>
  <c r="I77" i="1"/>
  <c r="H78" i="1"/>
  <c r="I78" i="1"/>
  <c r="H79" i="1"/>
  <c r="E10" i="1"/>
  <c r="F10" i="1"/>
  <c r="E12" i="1"/>
  <c r="F12" i="1"/>
  <c r="E14" i="1"/>
  <c r="F14" i="1"/>
  <c r="E15" i="1"/>
  <c r="F15" i="1"/>
  <c r="E16" i="1"/>
  <c r="F16" i="1"/>
  <c r="E17" i="1"/>
  <c r="F17" i="1"/>
  <c r="E20" i="1"/>
  <c r="E22" i="1"/>
  <c r="E23" i="1"/>
  <c r="E25" i="1"/>
  <c r="E26" i="1"/>
  <c r="E28" i="1"/>
  <c r="F28" i="1"/>
  <c r="E29" i="1"/>
  <c r="F29" i="1"/>
  <c r="E33" i="1"/>
  <c r="E35" i="1"/>
  <c r="E36" i="1"/>
  <c r="E37" i="1"/>
  <c r="E38" i="1"/>
  <c r="E40" i="1"/>
  <c r="E42" i="1"/>
  <c r="E44" i="1"/>
  <c r="F44" i="1"/>
  <c r="E47" i="1"/>
  <c r="E49" i="1"/>
  <c r="E52" i="1"/>
  <c r="E53" i="1"/>
  <c r="F53" i="1"/>
  <c r="E54" i="1"/>
  <c r="F54" i="1"/>
  <c r="E57" i="1"/>
  <c r="E58" i="1"/>
  <c r="E59" i="1"/>
  <c r="E60" i="1"/>
  <c r="E61" i="1"/>
  <c r="E62" i="1"/>
  <c r="E63" i="1"/>
  <c r="F63" i="1"/>
  <c r="E64" i="1"/>
  <c r="E65" i="1"/>
  <c r="E66" i="1"/>
  <c r="E67" i="1"/>
  <c r="E68" i="1"/>
  <c r="E69" i="1"/>
  <c r="F69" i="1"/>
  <c r="E70" i="1"/>
  <c r="F70" i="1"/>
  <c r="E71" i="1"/>
  <c r="F71" i="1"/>
  <c r="E72" i="1"/>
  <c r="F72" i="1"/>
  <c r="E74" i="1"/>
  <c r="F74" i="1"/>
  <c r="E75" i="1"/>
  <c r="F75" i="1"/>
  <c r="E76" i="1"/>
  <c r="F76" i="1"/>
  <c r="E77" i="1"/>
  <c r="F77" i="1"/>
  <c r="E78" i="1"/>
  <c r="F78" i="1"/>
  <c r="E79" i="1"/>
  <c r="F79" i="1"/>
  <c r="C56" i="1" l="1"/>
  <c r="G32" i="1" l="1"/>
  <c r="J32" i="1"/>
  <c r="J73" i="1"/>
  <c r="J56" i="1"/>
  <c r="J55" i="1"/>
  <c r="J51" i="1"/>
  <c r="J50" i="1"/>
  <c r="J48" i="1"/>
  <c r="J46" i="1"/>
  <c r="J43" i="1"/>
  <c r="J41" i="1"/>
  <c r="J39" i="1"/>
  <c r="J34" i="1"/>
  <c r="J27" i="1"/>
  <c r="J24" i="1"/>
  <c r="J21" i="1"/>
  <c r="J19" i="1"/>
  <c r="J13" i="1"/>
  <c r="J11" i="1"/>
  <c r="G73" i="1"/>
  <c r="G56" i="1"/>
  <c r="G55" i="1"/>
  <c r="G51" i="1"/>
  <c r="G48" i="1"/>
  <c r="G46" i="1"/>
  <c r="G43" i="1"/>
  <c r="G41" i="1"/>
  <c r="G39" i="1"/>
  <c r="G34" i="1"/>
  <c r="G27" i="1"/>
  <c r="G24" i="1"/>
  <c r="G21" i="1"/>
  <c r="G19" i="1"/>
  <c r="G13" i="1"/>
  <c r="G11" i="1"/>
  <c r="D19" i="1"/>
  <c r="D39" i="1"/>
  <c r="D73" i="1"/>
  <c r="C73" i="1"/>
  <c r="D56" i="1"/>
  <c r="D55" i="1"/>
  <c r="D51" i="1"/>
  <c r="D48" i="1"/>
  <c r="D46" i="1"/>
  <c r="D41" i="1"/>
  <c r="D34" i="1"/>
  <c r="D32" i="1"/>
  <c r="D24" i="1"/>
  <c r="F24" i="1" l="1"/>
  <c r="E24" i="1"/>
  <c r="E46" i="1"/>
  <c r="F46" i="1"/>
  <c r="E19" i="1"/>
  <c r="F19" i="1"/>
  <c r="H39" i="1"/>
  <c r="I39" i="1"/>
  <c r="I48" i="1"/>
  <c r="H48" i="1"/>
  <c r="K21" i="1"/>
  <c r="L21" i="1"/>
  <c r="M21" i="1"/>
  <c r="N21" i="1"/>
  <c r="K56" i="1"/>
  <c r="N56" i="1"/>
  <c r="L56" i="1"/>
  <c r="M56" i="1"/>
  <c r="F32" i="1"/>
  <c r="E32" i="1"/>
  <c r="F48" i="1"/>
  <c r="E48" i="1"/>
  <c r="I24" i="1"/>
  <c r="H24" i="1"/>
  <c r="H51" i="1"/>
  <c r="I51" i="1"/>
  <c r="K11" i="1"/>
  <c r="L11" i="1"/>
  <c r="K41" i="1"/>
  <c r="L41" i="1"/>
  <c r="N41" i="1"/>
  <c r="M41" i="1"/>
  <c r="K73" i="1"/>
  <c r="L73" i="1"/>
  <c r="N73" i="1"/>
  <c r="M73" i="1"/>
  <c r="E51" i="1"/>
  <c r="F51" i="1"/>
  <c r="H55" i="1"/>
  <c r="I55" i="1"/>
  <c r="K13" i="1"/>
  <c r="L13" i="1"/>
  <c r="K27" i="1"/>
  <c r="L27" i="1"/>
  <c r="K43" i="1"/>
  <c r="L43" i="1"/>
  <c r="K51" i="1"/>
  <c r="L51" i="1"/>
  <c r="M51" i="1"/>
  <c r="N51" i="1"/>
  <c r="K32" i="1"/>
  <c r="L32" i="1"/>
  <c r="M32" i="1"/>
  <c r="N32" i="1"/>
  <c r="F56" i="1"/>
  <c r="E56" i="1"/>
  <c r="H73" i="1"/>
  <c r="I73" i="1"/>
  <c r="K39" i="1"/>
  <c r="L39" i="1"/>
  <c r="N39" i="1"/>
  <c r="M39" i="1"/>
  <c r="K48" i="1"/>
  <c r="L48" i="1"/>
  <c r="N48" i="1"/>
  <c r="M48" i="1"/>
  <c r="H41" i="1"/>
  <c r="I41" i="1"/>
  <c r="K24" i="1"/>
  <c r="L24" i="1"/>
  <c r="M24" i="1"/>
  <c r="N24" i="1"/>
  <c r="E34" i="1"/>
  <c r="F34" i="1"/>
  <c r="E73" i="1"/>
  <c r="F73" i="1"/>
  <c r="E41" i="1"/>
  <c r="F41" i="1"/>
  <c r="E55" i="1"/>
  <c r="E39" i="1"/>
  <c r="F39" i="1"/>
  <c r="H19" i="1"/>
  <c r="I19" i="1"/>
  <c r="I34" i="1"/>
  <c r="H34" i="1"/>
  <c r="G45" i="1"/>
  <c r="H46" i="1"/>
  <c r="I46" i="1"/>
  <c r="I56" i="1"/>
  <c r="H56" i="1"/>
  <c r="K19" i="1"/>
  <c r="L19" i="1"/>
  <c r="M19" i="1"/>
  <c r="N19" i="1"/>
  <c r="J18" i="1"/>
  <c r="J9" i="1" s="1"/>
  <c r="K34" i="1"/>
  <c r="L34" i="1"/>
  <c r="M34" i="1"/>
  <c r="N34" i="1"/>
  <c r="K46" i="1"/>
  <c r="L46" i="1"/>
  <c r="N46" i="1"/>
  <c r="M46" i="1"/>
  <c r="K55" i="1"/>
  <c r="L55" i="1"/>
  <c r="M55" i="1"/>
  <c r="I32" i="1"/>
  <c r="H32" i="1"/>
  <c r="J45" i="1"/>
  <c r="D31" i="1"/>
  <c r="G50" i="1"/>
  <c r="L50" i="1" s="1"/>
  <c r="G31" i="1"/>
  <c r="J31" i="1"/>
  <c r="G18" i="1"/>
  <c r="D21" i="1"/>
  <c r="H21" i="1" s="1"/>
  <c r="C50" i="1"/>
  <c r="N50" i="1" s="1"/>
  <c r="C45" i="1"/>
  <c r="C43" i="1"/>
  <c r="M43" i="1" s="1"/>
  <c r="C31" i="1"/>
  <c r="C27" i="1"/>
  <c r="M27" i="1" s="1"/>
  <c r="C18" i="1"/>
  <c r="C13" i="1"/>
  <c r="M13" i="1" s="1"/>
  <c r="C11" i="1"/>
  <c r="M11" i="1" s="1"/>
  <c r="N13" i="1" l="1"/>
  <c r="N27" i="1"/>
  <c r="N43" i="1"/>
  <c r="H31" i="1"/>
  <c r="I31" i="1"/>
  <c r="I21" i="1"/>
  <c r="E31" i="1"/>
  <c r="F31" i="1"/>
  <c r="K18" i="1"/>
  <c r="L18" i="1"/>
  <c r="M18" i="1"/>
  <c r="N18" i="1"/>
  <c r="M50" i="1"/>
  <c r="N11" i="1"/>
  <c r="E21" i="1"/>
  <c r="F21" i="1"/>
  <c r="G9" i="1"/>
  <c r="K9" i="1" s="1"/>
  <c r="K50" i="1"/>
  <c r="K31" i="1"/>
  <c r="L31" i="1"/>
  <c r="M31" i="1"/>
  <c r="N31" i="1"/>
  <c r="K45" i="1"/>
  <c r="L45" i="1"/>
  <c r="M45" i="1"/>
  <c r="N45" i="1"/>
  <c r="D18" i="1"/>
  <c r="H18" i="1" s="1"/>
  <c r="G30" i="1"/>
  <c r="J30" i="1"/>
  <c r="C30" i="1"/>
  <c r="C9" i="1"/>
  <c r="C8" i="1" s="1"/>
  <c r="C80" i="1" s="1"/>
  <c r="M9" i="1" l="1"/>
  <c r="G8" i="1"/>
  <c r="G80" i="1" s="1"/>
  <c r="K30" i="1"/>
  <c r="L30" i="1"/>
  <c r="M30" i="1"/>
  <c r="N30" i="1"/>
  <c r="L9" i="1"/>
  <c r="F18" i="1"/>
  <c r="E18" i="1"/>
  <c r="I18" i="1"/>
  <c r="N9" i="1"/>
  <c r="J8" i="1"/>
  <c r="J80" i="1" s="1"/>
  <c r="D45" i="1"/>
  <c r="D13" i="1"/>
  <c r="E45" i="1" l="1"/>
  <c r="F45" i="1"/>
  <c r="I45" i="1"/>
  <c r="H45" i="1"/>
  <c r="K80" i="1"/>
  <c r="L80" i="1"/>
  <c r="M80" i="1"/>
  <c r="N80" i="1"/>
  <c r="E13" i="1"/>
  <c r="F13" i="1"/>
  <c r="H13" i="1"/>
  <c r="I13" i="1"/>
  <c r="D11" i="1"/>
  <c r="E11" i="1" l="1"/>
  <c r="F11" i="1"/>
  <c r="H11" i="1"/>
  <c r="I11" i="1"/>
  <c r="D27" i="1"/>
  <c r="E27" i="1" l="1"/>
  <c r="F27" i="1"/>
  <c r="I27" i="1"/>
  <c r="H27" i="1"/>
  <c r="D9" i="1"/>
  <c r="D50" i="1"/>
  <c r="D43" i="1"/>
  <c r="E43" i="1" l="1"/>
  <c r="F43" i="1"/>
  <c r="H43" i="1"/>
  <c r="I43" i="1"/>
  <c r="F50" i="1"/>
  <c r="E50" i="1"/>
  <c r="H50" i="1"/>
  <c r="I50" i="1"/>
  <c r="E9" i="1"/>
  <c r="F9" i="1"/>
  <c r="I9" i="1"/>
  <c r="H9" i="1"/>
  <c r="D30" i="1"/>
  <c r="F30" i="1" l="1"/>
  <c r="E30" i="1"/>
  <c r="H30" i="1"/>
  <c r="I30" i="1"/>
  <c r="D8" i="1"/>
  <c r="D80" i="1" s="1"/>
  <c r="F80" i="1" l="1"/>
  <c r="E80" i="1"/>
  <c r="I80" i="1"/>
  <c r="H80" i="1"/>
  <c r="N8" i="1"/>
  <c r="M8" i="1"/>
  <c r="L8" i="1"/>
  <c r="K8" i="1"/>
  <c r="H8" i="1"/>
  <c r="I8" i="1"/>
  <c r="E8" i="1"/>
  <c r="F8" i="1"/>
</calcChain>
</file>

<file path=xl/sharedStrings.xml><?xml version="1.0" encoding="utf-8"?>
<sst xmlns="http://schemas.openxmlformats.org/spreadsheetml/2006/main" count="165" uniqueCount="159">
  <si>
    <t>Код бюджетной классификации</t>
  </si>
  <si>
    <t xml:space="preserve">Наименование </t>
  </si>
  <si>
    <t>%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</si>
  <si>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</si>
  <si>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</si>
  <si>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</si>
  <si>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</si>
  <si>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</si>
  <si>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</si>
  <si>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</si>
  <si>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</si>
  <si>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</si>
  <si>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</si>
  <si>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</si>
  <si>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</si>
  <si>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</si>
  <si>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</si>
  <si>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</si>
  <si>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</si>
  <si>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</si>
  <si>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</si>
  <si>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</si>
  <si>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</si>
  <si>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</si>
  <si>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</si>
  <si>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</si>
  <si>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</si>
  <si>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</si>
  <si>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</si>
  <si>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</si>
  <si>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</si>
  <si>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</si>
  <si>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</si>
  <si>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</si>
  <si>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</si>
  <si>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</si>
  <si>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</si>
  <si>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</si>
  <si>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000 2 02 01000 00 0000 151</t>
  </si>
  <si>
    <t>000 2 02 02000 00 0000 151</t>
  </si>
  <si>
    <t>Субсидии бюджетам бюджетной системы Российской Федерации (межбюджетные субсидии)</t>
  </si>
  <si>
    <t>000 2 02 03000 00 0000 151</t>
  </si>
  <si>
    <t>000 2 02 04000 00 0000 151</t>
  </si>
  <si>
    <t>Иные межбюджетные трансферты</t>
  </si>
  <si>
    <t>ИТОГО ДОХОДОВ</t>
  </si>
  <si>
    <t>Приложение № 1</t>
  </si>
  <si>
    <t>сумма</t>
  </si>
  <si>
    <t>4</t>
  </si>
  <si>
    <t>Налог, взимаемый в связи с применением патентной системы налогообложения</t>
  </si>
  <si>
    <t>000 1 05 04000 02 0000 110</t>
  </si>
  <si>
    <t>000 1 05 02000 02 0000 110</t>
  </si>
  <si>
    <t>000 1 06 01000 00 0000 110</t>
  </si>
  <si>
    <t>Налог на имущество физических лиц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</si>
  <si>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</si>
  <si>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</si>
  <si>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</si>
  <si>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</si>
  <si>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</si>
  <si>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</si>
  <si>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</si>
  <si>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</si>
  <si>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</si>
  <si>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000 1 11 07000 00 0000 120</t>
  </si>
  <si>
    <t>000 1 11 09000 00 0000 120</t>
  </si>
  <si>
    <t>000 1 13 01000 00 0000 130</t>
  </si>
  <si>
    <t>000 1 13 02000 00 0000 130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</si>
  <si>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</si>
  <si>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</si>
  <si>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</si>
  <si>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</si>
  <si>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</si>
  <si>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</si>
  <si>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000 1 05 03000 01 0000 110</t>
  </si>
  <si>
    <t>000 1 14 01000 00 0000 410</t>
  </si>
  <si>
    <t>Отклонение 2021 от 2020 года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</si>
  <si>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</si>
  <si>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</si>
  <si>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</si>
  <si>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</si>
  <si>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</si>
  <si>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 2022 год (проект)</t>
  </si>
  <si>
    <t>Отклонение 2022 от 2021 года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</si>
  <si>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</si>
  <si>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</si>
  <si>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</si>
  <si>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</si>
  <si>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</si>
  <si>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</si>
  <si>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</si>
  <si>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</si>
  <si>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</si>
  <si>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</si>
  <si>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</si>
  <si>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</si>
  <si>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</si>
  <si>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</si>
  <si>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Проект на 2020 год </t>
  </si>
  <si>
    <t xml:space="preserve">Сравнение проекта бюджета по доходам на 2021 год и плановый период с планом на 2020 год </t>
  </si>
  <si>
    <t>3</t>
  </si>
  <si>
    <t xml:space="preserve">Проект на 2021 год </t>
  </si>
  <si>
    <t xml:space="preserve"> 2023 год (проект)</t>
  </si>
  <si>
    <t>Отклонение 2023 от 2022 года</t>
  </si>
  <si>
    <t>Отклонение 2023 от 2020 года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</si>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</sst>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4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2" applyNumberFormat="1" applyFont="1" applyFill="1" applyBorder="1" applyAlignment="1">
      <alignment vertical="center" wrapText="1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64" fontId="3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2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view="pageBreakPreview" zoomScaleNormal="100" zoomScaleSheetLayoutView="100" zoomScalePageLayoutView="90" workbookViewId="0">
      <selection activeCell="E14" sqref="E14"/>
    </sheetView>
  </sheetViews>
  <sheetFormatPr defaultRowHeight="12.75" x14ac:dyDescent="0.2"/>
  <cols>
    <col min="1" max="1" width="24.28515625" style="26" customWidth="1"/>
    <col min="2" max="2" width="64.85546875" style="27" customWidth="1"/>
    <col min="3" max="4" width="14" style="17" customWidth="1"/>
    <col min="5" max="5" width="14.28515625" style="17" customWidth="1"/>
    <col min="6" max="6" width="7.5703125" style="17" customWidth="1"/>
    <col min="7" max="7" width="13.5703125" style="17" customWidth="1"/>
    <col min="8" max="8" width="14.140625" style="17" customWidth="1"/>
    <col min="9" max="9" width="8.5703125" style="17" customWidth="1"/>
    <col min="10" max="10" width="14.42578125" style="17" customWidth="1"/>
    <col min="11" max="11" width="14.140625" style="28" customWidth="1"/>
    <col min="12" max="12" width="8.42578125" style="34" customWidth="1"/>
    <col min="13" max="13" width="12.140625" style="34" customWidth="1"/>
    <col min="14" max="14" width="8.5703125" style="34" customWidth="1"/>
    <col min="15" max="16384" width="9.140625" style="18"/>
  </cols>
  <sheetData>
    <row r="1" spans="1:14" x14ac:dyDescent="0.2">
      <c r="L1" s="17" t="s">
        <v>45</v>
      </c>
    </row>
    <row r="3" spans="1:14" x14ac:dyDescent="0.2">
      <c r="A3" s="42" t="s">
        <v>97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5" spans="1:14" s="29" customFormat="1" ht="27" customHeight="1" x14ac:dyDescent="0.2">
      <c r="A5" s="44" t="s">
        <v>0</v>
      </c>
      <c r="B5" s="46" t="s">
        <v>1</v>
      </c>
      <c r="C5" s="44" t="s">
        <v>96</v>
      </c>
      <c r="D5" s="44" t="s">
        <v>99</v>
      </c>
      <c r="E5" s="40" t="s">
        <v>74</v>
      </c>
      <c r="F5" s="41"/>
      <c r="G5" s="47" t="s">
        <v>80</v>
      </c>
      <c r="H5" s="40" t="s">
        <v>81</v>
      </c>
      <c r="I5" s="41"/>
      <c r="J5" s="47" t="s">
        <v>100</v>
      </c>
      <c r="K5" s="40" t="s">
        <v>101</v>
      </c>
      <c r="L5" s="41"/>
      <c r="M5" s="40" t="s">
        <v>102</v>
      </c>
      <c r="N5" s="41"/>
    </row>
    <row r="6" spans="1:14" s="29" customFormat="1" ht="17.25" customHeight="1" x14ac:dyDescent="0.2">
      <c r="A6" s="45"/>
      <c r="B6" s="45"/>
      <c r="C6" s="45"/>
      <c r="D6" s="45"/>
      <c r="E6" s="19" t="s">
        <v>46</v>
      </c>
      <c r="F6" s="20" t="s">
        <v>2</v>
      </c>
      <c r="G6" s="48"/>
      <c r="H6" s="19" t="s">
        <v>46</v>
      </c>
      <c r="I6" s="20" t="s">
        <v>2</v>
      </c>
      <c r="J6" s="48"/>
      <c r="K6" s="19" t="s">
        <v>46</v>
      </c>
      <c r="L6" s="20" t="s">
        <v>2</v>
      </c>
      <c r="M6" s="19" t="s">
        <v>46</v>
      </c>
      <c r="N6" s="20" t="s">
        <v>2</v>
      </c>
    </row>
    <row r="7" spans="1:14" s="29" customFormat="1" x14ac:dyDescent="0.2">
      <c r="A7" s="2">
        <v>1</v>
      </c>
      <c r="B7" s="2">
        <v>2</v>
      </c>
      <c r="C7" s="25" t="s">
        <v>98</v>
      </c>
      <c r="D7" s="25" t="s">
        <v>47</v>
      </c>
      <c r="E7" s="21">
        <v>5</v>
      </c>
      <c r="F7" s="1">
        <v>6</v>
      </c>
      <c r="G7" s="1">
        <v>7</v>
      </c>
      <c r="H7" s="21">
        <v>8</v>
      </c>
      <c r="I7" s="1">
        <v>9</v>
      </c>
      <c r="J7" s="1">
        <v>10</v>
      </c>
      <c r="K7" s="21">
        <v>11</v>
      </c>
      <c r="L7" s="1">
        <v>12</v>
      </c>
      <c r="M7" s="1">
        <v>13</v>
      </c>
      <c r="N7" s="21">
        <v>14</v>
      </c>
    </row>
    <row r="8" spans="1:14" s="29" customFormat="1" ht="20.100000000000001" customHeight="1" x14ac:dyDescent="0.2">
      <c r="A8" s="3" t="s">
        <v>3</v>
      </c>
      <c r="B8" s="4" t="s">
        <v>4</v>
      </c>
      <c r="C8" s="5">
        <f>C9+C30</f>
        <v>3003649074</v>
      </c>
      <c r="D8" s="5">
        <f>D9+D30</f>
        <v>3035329437</v>
      </c>
      <c r="E8" s="5">
        <f>D8-C8</f>
        <v>31680363</v>
      </c>
      <c r="F8" s="22">
        <f>D8/C8*100</f>
        <v>101.05472917173412</v>
      </c>
      <c r="G8" s="5">
        <f>G9+G30</f>
        <v>3111885087</v>
      </c>
      <c r="H8" s="5">
        <f>G8-D8</f>
        <v>76555650</v>
      </c>
      <c r="I8" s="22">
        <f>G8/D8*100</f>
        <v>102.52215291911327</v>
      </c>
      <c r="J8" s="5">
        <f>J9+J30</f>
        <v>3193873987</v>
      </c>
      <c r="K8" s="5">
        <f>J8-G8</f>
        <v>81988900</v>
      </c>
      <c r="L8" s="30">
        <f>J8/G8*100</f>
        <v>102.63470204418894</v>
      </c>
      <c r="M8" s="5">
        <f>J8-C8</f>
        <v>190224913</v>
      </c>
      <c r="N8" s="30">
        <f>J8/C8*100</f>
        <v>106.33312708354026</v>
      </c>
    </row>
    <row r="9" spans="1:14" s="29" customFormat="1" ht="20.100000000000001" customHeight="1" x14ac:dyDescent="0.2">
      <c r="A9" s="3"/>
      <c r="B9" s="6" t="s">
        <v>5</v>
      </c>
      <c r="C9" s="5">
        <f>C10+C13+C18+C27+C11</f>
        <v>2614317900</v>
      </c>
      <c r="D9" s="5">
        <f>D10+D13+D18+D27+D11</f>
        <v>2628929400</v>
      </c>
      <c r="E9" s="5">
        <f t="shared" ref="E9:E72" si="0">D9-C9</f>
        <v>14611500</v>
      </c>
      <c r="F9" s="22">
        <f t="shared" ref="F9:F72" si="1">D9/C9*100</f>
        <v>100.55890295514558</v>
      </c>
      <c r="G9" s="5">
        <f>G10+G13+G18+G27+G11</f>
        <v>2714331400</v>
      </c>
      <c r="H9" s="5">
        <f t="shared" ref="H9:H72" si="2">G9-D9</f>
        <v>85402000</v>
      </c>
      <c r="I9" s="22">
        <f t="shared" ref="I9:I72" si="3">G9/D9*100</f>
        <v>103.24854672780486</v>
      </c>
      <c r="J9" s="5">
        <f>J10+J13+J18+J27+J11</f>
        <v>2804450000</v>
      </c>
      <c r="K9" s="5">
        <f t="shared" ref="K9:K72" si="4">J9-G9</f>
        <v>90118600</v>
      </c>
      <c r="L9" s="30">
        <f t="shared" ref="L9:L72" si="5">J9/G9*100</f>
        <v>103.32010306479158</v>
      </c>
      <c r="M9" s="5">
        <f t="shared" ref="M9:M72" si="6">J9-C9</f>
        <v>190132100</v>
      </c>
      <c r="N9" s="30">
        <f t="shared" ref="N9:N72" si="7">J9/C9*100</f>
        <v>107.27272303035527</v>
      </c>
    </row>
    <row r="10" spans="1:14" ht="20.100000000000001" customHeight="1" x14ac:dyDescent="0.2">
      <c r="A10" s="7" t="s">
        <v>6</v>
      </c>
      <c r="B10" s="8" t="s">
        <v>7</v>
      </c>
      <c r="C10" s="9">
        <v>1962962000</v>
      </c>
      <c r="D10" s="9">
        <v>1973671000</v>
      </c>
      <c r="E10" s="9">
        <f t="shared" si="0"/>
        <v>10709000</v>
      </c>
      <c r="F10" s="23">
        <f t="shared" si="1"/>
        <v>100.5455530978185</v>
      </c>
      <c r="G10" s="9">
        <v>2053817000</v>
      </c>
      <c r="H10" s="9">
        <f t="shared" si="2"/>
        <v>80146000</v>
      </c>
      <c r="I10" s="23">
        <f t="shared" si="3"/>
        <v>104.06075784667253</v>
      </c>
      <c r="J10" s="9">
        <v>2137170000</v>
      </c>
      <c r="K10" s="9">
        <f t="shared" si="4"/>
        <v>83353000</v>
      </c>
      <c r="L10" s="24">
        <f t="shared" si="5"/>
        <v>104.05844337640598</v>
      </c>
      <c r="M10" s="9">
        <f t="shared" si="6"/>
        <v>174208000</v>
      </c>
      <c r="N10" s="24">
        <f t="shared" si="7"/>
        <v>108.87475152346302</v>
      </c>
    </row>
    <row r="11" spans="1:14" ht="26.25" customHeight="1" x14ac:dyDescent="0.2">
      <c r="A11" s="10" t="s">
        <v>8</v>
      </c>
      <c r="B11" s="8" t="s">
        <v>9</v>
      </c>
      <c r="C11" s="9">
        <f>C12</f>
        <v>8192400</v>
      </c>
      <c r="D11" s="9">
        <f>D12</f>
        <v>8192400</v>
      </c>
      <c r="E11" s="9">
        <f t="shared" si="0"/>
        <v>0</v>
      </c>
      <c r="F11" s="23">
        <f t="shared" si="1"/>
        <v>100</v>
      </c>
      <c r="G11" s="9">
        <f>G12</f>
        <v>8192400</v>
      </c>
      <c r="H11" s="9">
        <f t="shared" si="2"/>
        <v>0</v>
      </c>
      <c r="I11" s="23">
        <f t="shared" si="3"/>
        <v>100</v>
      </c>
      <c r="J11" s="9">
        <f>J12</f>
        <v>8192400</v>
      </c>
      <c r="K11" s="9">
        <f t="shared" si="4"/>
        <v>0</v>
      </c>
      <c r="L11" s="24">
        <f t="shared" si="5"/>
        <v>100</v>
      </c>
      <c r="M11" s="9">
        <f t="shared" si="6"/>
        <v>0</v>
      </c>
      <c r="N11" s="24">
        <f t="shared" si="7"/>
        <v>100</v>
      </c>
    </row>
    <row r="12" spans="1:14" ht="27.75" customHeight="1" x14ac:dyDescent="0.2">
      <c r="A12" s="10" t="s">
        <v>10</v>
      </c>
      <c r="B12" s="11" t="s">
        <v>11</v>
      </c>
      <c r="C12" s="9">
        <v>8192400</v>
      </c>
      <c r="D12" s="9">
        <v>8192400</v>
      </c>
      <c r="E12" s="9">
        <f t="shared" si="0"/>
        <v>0</v>
      </c>
      <c r="F12" s="23">
        <f t="shared" si="1"/>
        <v>100</v>
      </c>
      <c r="G12" s="9">
        <v>8192400</v>
      </c>
      <c r="H12" s="9">
        <f t="shared" si="2"/>
        <v>0</v>
      </c>
      <c r="I12" s="23">
        <f t="shared" si="3"/>
        <v>100</v>
      </c>
      <c r="J12" s="9">
        <v>8192400</v>
      </c>
      <c r="K12" s="9">
        <f t="shared" si="4"/>
        <v>0</v>
      </c>
      <c r="L12" s="24">
        <f t="shared" si="5"/>
        <v>100</v>
      </c>
      <c r="M12" s="9">
        <f t="shared" si="6"/>
        <v>0</v>
      </c>
      <c r="N12" s="24">
        <f t="shared" si="7"/>
        <v>100</v>
      </c>
    </row>
    <row r="13" spans="1:14" ht="20.100000000000001" customHeight="1" x14ac:dyDescent="0.2">
      <c r="A13" s="7" t="s">
        <v>12</v>
      </c>
      <c r="B13" s="8" t="s">
        <v>13</v>
      </c>
      <c r="C13" s="9">
        <f>C14+C15+C16+C17</f>
        <v>456960800</v>
      </c>
      <c r="D13" s="9">
        <f>D14+D15+D16+D17</f>
        <v>457740000</v>
      </c>
      <c r="E13" s="9">
        <f t="shared" si="0"/>
        <v>779200</v>
      </c>
      <c r="F13" s="23">
        <f t="shared" si="1"/>
        <v>100.17051790875718</v>
      </c>
      <c r="G13" s="9">
        <f>G14+G15+G16+G17</f>
        <v>457740000</v>
      </c>
      <c r="H13" s="9">
        <f t="shared" si="2"/>
        <v>0</v>
      </c>
      <c r="I13" s="23">
        <f t="shared" si="3"/>
        <v>100</v>
      </c>
      <c r="J13" s="9">
        <f>J14+J15+J16+J17</f>
        <v>457740000</v>
      </c>
      <c r="K13" s="9">
        <f t="shared" si="4"/>
        <v>0</v>
      </c>
      <c r="L13" s="24">
        <f t="shared" si="5"/>
        <v>100</v>
      </c>
      <c r="M13" s="9">
        <f t="shared" si="6"/>
        <v>779200</v>
      </c>
      <c r="N13" s="24">
        <f t="shared" si="7"/>
        <v>100.17051790875718</v>
      </c>
    </row>
    <row r="14" spans="1:14" ht="27" customHeight="1" x14ac:dyDescent="0.2">
      <c r="A14" s="7" t="s">
        <v>14</v>
      </c>
      <c r="B14" s="12" t="s">
        <v>15</v>
      </c>
      <c r="C14" s="9">
        <v>353830000</v>
      </c>
      <c r="D14" s="9">
        <v>430496400</v>
      </c>
      <c r="E14" s="9">
        <f t="shared" si="0"/>
        <v>76666400</v>
      </c>
      <c r="F14" s="23">
        <f t="shared" si="1"/>
        <v>121.66758047650002</v>
      </c>
      <c r="G14" s="9">
        <v>430496400</v>
      </c>
      <c r="H14" s="9">
        <f t="shared" si="2"/>
        <v>0</v>
      </c>
      <c r="I14" s="23">
        <f t="shared" si="3"/>
        <v>100</v>
      </c>
      <c r="J14" s="9">
        <v>430496400</v>
      </c>
      <c r="K14" s="9">
        <f t="shared" si="4"/>
        <v>0</v>
      </c>
      <c r="L14" s="24">
        <f t="shared" si="5"/>
        <v>100</v>
      </c>
      <c r="M14" s="9">
        <f t="shared" si="6"/>
        <v>76666400</v>
      </c>
      <c r="N14" s="24">
        <f t="shared" si="7"/>
        <v>121.66758047650002</v>
      </c>
    </row>
    <row r="15" spans="1:14" ht="20.100000000000001" customHeight="1" x14ac:dyDescent="0.2">
      <c r="A15" s="7" t="s">
        <v>50</v>
      </c>
      <c r="B15" s="12" t="s">
        <v>16</v>
      </c>
      <c r="C15" s="9">
        <v>75887200</v>
      </c>
      <c r="D15" s="9">
        <v>0</v>
      </c>
      <c r="E15" s="9">
        <f t="shared" si="0"/>
        <v>-75887200</v>
      </c>
      <c r="F15" s="23">
        <f t="shared" si="1"/>
        <v>0</v>
      </c>
      <c r="G15" s="9">
        <v>0</v>
      </c>
      <c r="H15" s="9">
        <f t="shared" si="2"/>
        <v>0</v>
      </c>
      <c r="I15" s="23"/>
      <c r="J15" s="9">
        <v>0</v>
      </c>
      <c r="K15" s="9">
        <f t="shared" si="4"/>
        <v>0</v>
      </c>
      <c r="L15" s="24"/>
      <c r="M15" s="9">
        <f t="shared" si="6"/>
        <v>-75887200</v>
      </c>
      <c r="N15" s="24">
        <f t="shared" si="7"/>
        <v>0</v>
      </c>
    </row>
    <row r="16" spans="1:14" ht="20.100000000000001" customHeight="1" x14ac:dyDescent="0.2">
      <c r="A16" s="7" t="s">
        <v>72</v>
      </c>
      <c r="B16" s="12" t="s">
        <v>17</v>
      </c>
      <c r="C16" s="9">
        <v>1243600</v>
      </c>
      <c r="D16" s="9">
        <v>1243600</v>
      </c>
      <c r="E16" s="9">
        <f t="shared" si="0"/>
        <v>0</v>
      </c>
      <c r="F16" s="23">
        <f t="shared" si="1"/>
        <v>100</v>
      </c>
      <c r="G16" s="9">
        <v>1243600</v>
      </c>
      <c r="H16" s="9">
        <f t="shared" si="2"/>
        <v>0</v>
      </c>
      <c r="I16" s="23">
        <f t="shared" si="3"/>
        <v>100</v>
      </c>
      <c r="J16" s="9">
        <v>1243600</v>
      </c>
      <c r="K16" s="9">
        <f t="shared" si="4"/>
        <v>0</v>
      </c>
      <c r="L16" s="24">
        <f t="shared" si="5"/>
        <v>100</v>
      </c>
      <c r="M16" s="9">
        <f t="shared" si="6"/>
        <v>0</v>
      </c>
      <c r="N16" s="24">
        <f t="shared" si="7"/>
        <v>100</v>
      </c>
    </row>
    <row r="17" spans="1:14" ht="20.100000000000001" customHeight="1" x14ac:dyDescent="0.2">
      <c r="A17" s="7" t="s">
        <v>49</v>
      </c>
      <c r="B17" s="12" t="s">
        <v>48</v>
      </c>
      <c r="C17" s="9">
        <v>26000000</v>
      </c>
      <c r="D17" s="9">
        <v>26000000</v>
      </c>
      <c r="E17" s="9">
        <f t="shared" si="0"/>
        <v>0</v>
      </c>
      <c r="F17" s="23">
        <f t="shared" si="1"/>
        <v>100</v>
      </c>
      <c r="G17" s="9">
        <v>26000000</v>
      </c>
      <c r="H17" s="9">
        <f t="shared" si="2"/>
        <v>0</v>
      </c>
      <c r="I17" s="23">
        <f t="shared" si="3"/>
        <v>100</v>
      </c>
      <c r="J17" s="9">
        <v>26000000</v>
      </c>
      <c r="K17" s="9">
        <f t="shared" si="4"/>
        <v>0</v>
      </c>
      <c r="L17" s="24">
        <f t="shared" si="5"/>
        <v>100</v>
      </c>
      <c r="M17" s="9">
        <f t="shared" si="6"/>
        <v>0</v>
      </c>
      <c r="N17" s="24">
        <f t="shared" si="7"/>
        <v>100</v>
      </c>
    </row>
    <row r="18" spans="1:14" ht="20.100000000000001" customHeight="1" x14ac:dyDescent="0.2">
      <c r="A18" s="7" t="s">
        <v>18</v>
      </c>
      <c r="B18" s="12" t="s">
        <v>19</v>
      </c>
      <c r="C18" s="9">
        <f>C19+C24+C21</f>
        <v>164387700</v>
      </c>
      <c r="D18" s="9">
        <f>D19+D24+D21</f>
        <v>167623900</v>
      </c>
      <c r="E18" s="9">
        <f t="shared" si="0"/>
        <v>3236200</v>
      </c>
      <c r="F18" s="23">
        <f t="shared" si="1"/>
        <v>101.96863877285223</v>
      </c>
      <c r="G18" s="9">
        <f>G19+G24+G21</f>
        <v>172868800</v>
      </c>
      <c r="H18" s="9">
        <f t="shared" si="2"/>
        <v>5244900</v>
      </c>
      <c r="I18" s="23">
        <f t="shared" si="3"/>
        <v>103.12896907899172</v>
      </c>
      <c r="J18" s="9">
        <f>J19+J24+J21</f>
        <v>179691600</v>
      </c>
      <c r="K18" s="9">
        <f t="shared" si="4"/>
        <v>6822800</v>
      </c>
      <c r="L18" s="24">
        <f t="shared" si="5"/>
        <v>103.94680821524764</v>
      </c>
      <c r="M18" s="9">
        <f t="shared" si="6"/>
        <v>15303900</v>
      </c>
      <c r="N18" s="24">
        <f t="shared" si="7"/>
        <v>109.30963812986008</v>
      </c>
    </row>
    <row r="19" spans="1:14" ht="20.100000000000001" customHeight="1" x14ac:dyDescent="0.2">
      <c r="A19" s="7" t="s">
        <v>51</v>
      </c>
      <c r="B19" s="13" t="s">
        <v>52</v>
      </c>
      <c r="C19" s="9">
        <v>51000000</v>
      </c>
      <c r="D19" s="9">
        <f>D20</f>
        <v>54000000</v>
      </c>
      <c r="E19" s="9">
        <f t="shared" si="0"/>
        <v>3000000</v>
      </c>
      <c r="F19" s="23">
        <f t="shared" si="1"/>
        <v>105.88235294117648</v>
      </c>
      <c r="G19" s="9">
        <f>G20</f>
        <v>58944100</v>
      </c>
      <c r="H19" s="9">
        <f t="shared" si="2"/>
        <v>4944100</v>
      </c>
      <c r="I19" s="23">
        <f t="shared" si="3"/>
        <v>109.15574074074075</v>
      </c>
      <c r="J19" s="9">
        <f>J20</f>
        <v>66010100</v>
      </c>
      <c r="K19" s="9">
        <f t="shared" si="4"/>
        <v>7066000</v>
      </c>
      <c r="L19" s="24">
        <f t="shared" si="5"/>
        <v>111.98762895692698</v>
      </c>
      <c r="M19" s="9">
        <f t="shared" si="6"/>
        <v>15010100</v>
      </c>
      <c r="N19" s="24">
        <f t="shared" si="7"/>
        <v>129.43156862745099</v>
      </c>
    </row>
    <row r="20" spans="1:14" ht="25.5" x14ac:dyDescent="0.2">
      <c r="A20" s="7" t="s">
        <v>158</v>
      </c>
      <c r="B20" s="13" t="s">
        <v>157</v>
      </c>
      <c r="C20" s="9"/>
      <c r="D20" s="9">
        <v>54000000</v>
      </c>
      <c r="E20" s="9">
        <f t="shared" si="0"/>
        <v>54000000</v>
      </c>
      <c r="F20" s="23"/>
      <c r="G20" s="9">
        <v>58944100</v>
      </c>
      <c r="H20" s="9">
        <f t="shared" si="2"/>
        <v>4944100</v>
      </c>
      <c r="I20" s="23">
        <f t="shared" si="3"/>
        <v>109.15574074074075</v>
      </c>
      <c r="J20" s="9">
        <v>66010100</v>
      </c>
      <c r="K20" s="9">
        <f t="shared" si="4"/>
        <v>7066000</v>
      </c>
      <c r="L20" s="24">
        <f t="shared" si="5"/>
        <v>111.98762895692698</v>
      </c>
      <c r="M20" s="9">
        <f t="shared" si="6"/>
        <v>66010100</v>
      </c>
      <c r="N20" s="24"/>
    </row>
    <row r="21" spans="1:14" ht="20.100000000000001" customHeight="1" x14ac:dyDescent="0.2">
      <c r="A21" s="7" t="s">
        <v>82</v>
      </c>
      <c r="B21" s="13" t="s">
        <v>83</v>
      </c>
      <c r="C21" s="9">
        <v>44943000</v>
      </c>
      <c r="D21" s="9">
        <f>D22+D23</f>
        <v>44943000</v>
      </c>
      <c r="E21" s="9">
        <f t="shared" si="0"/>
        <v>0</v>
      </c>
      <c r="F21" s="23">
        <f t="shared" si="1"/>
        <v>100</v>
      </c>
      <c r="G21" s="9">
        <f>G22+G23</f>
        <v>44943000</v>
      </c>
      <c r="H21" s="9">
        <f t="shared" si="2"/>
        <v>0</v>
      </c>
      <c r="I21" s="23">
        <f t="shared" si="3"/>
        <v>100</v>
      </c>
      <c r="J21" s="9">
        <f>J22+J23</f>
        <v>44943000</v>
      </c>
      <c r="K21" s="9">
        <f t="shared" si="4"/>
        <v>0</v>
      </c>
      <c r="L21" s="24">
        <f t="shared" si="5"/>
        <v>100</v>
      </c>
      <c r="M21" s="9">
        <f t="shared" si="6"/>
        <v>0</v>
      </c>
      <c r="N21" s="24">
        <f t="shared" si="7"/>
        <v>100</v>
      </c>
    </row>
    <row r="22" spans="1:14" ht="20.100000000000001" customHeight="1" x14ac:dyDescent="0.2">
      <c r="A22" s="7" t="s">
        <v>103</v>
      </c>
      <c r="B22" s="13" t="s">
        <v>105</v>
      </c>
      <c r="C22" s="9"/>
      <c r="D22" s="9">
        <v>26900000</v>
      </c>
      <c r="E22" s="9">
        <f t="shared" si="0"/>
        <v>26900000</v>
      </c>
      <c r="F22" s="23"/>
      <c r="G22" s="9">
        <v>26900000</v>
      </c>
      <c r="H22" s="9">
        <f t="shared" si="2"/>
        <v>0</v>
      </c>
      <c r="I22" s="23">
        <f t="shared" si="3"/>
        <v>100</v>
      </c>
      <c r="J22" s="9">
        <v>26900000</v>
      </c>
      <c r="K22" s="9">
        <f t="shared" si="4"/>
        <v>0</v>
      </c>
      <c r="L22" s="24">
        <f t="shared" si="5"/>
        <v>100</v>
      </c>
      <c r="M22" s="9">
        <f t="shared" si="6"/>
        <v>26900000</v>
      </c>
      <c r="N22" s="24"/>
    </row>
    <row r="23" spans="1:14" ht="20.100000000000001" customHeight="1" x14ac:dyDescent="0.2">
      <c r="A23" s="7" t="s">
        <v>104</v>
      </c>
      <c r="B23" s="13" t="s">
        <v>106</v>
      </c>
      <c r="C23" s="9"/>
      <c r="D23" s="9">
        <v>18043000</v>
      </c>
      <c r="E23" s="9">
        <f t="shared" si="0"/>
        <v>18043000</v>
      </c>
      <c r="F23" s="23"/>
      <c r="G23" s="9">
        <v>18043000</v>
      </c>
      <c r="H23" s="9">
        <f t="shared" si="2"/>
        <v>0</v>
      </c>
      <c r="I23" s="23">
        <f t="shared" si="3"/>
        <v>100</v>
      </c>
      <c r="J23" s="9">
        <v>18043000</v>
      </c>
      <c r="K23" s="9">
        <f t="shared" si="4"/>
        <v>0</v>
      </c>
      <c r="L23" s="24">
        <f t="shared" si="5"/>
        <v>100</v>
      </c>
      <c r="M23" s="9">
        <f t="shared" si="6"/>
        <v>18043000</v>
      </c>
      <c r="N23" s="24"/>
    </row>
    <row r="24" spans="1:14" ht="20.100000000000001" customHeight="1" x14ac:dyDescent="0.2">
      <c r="A24" s="7" t="s">
        <v>20</v>
      </c>
      <c r="B24" s="13" t="s">
        <v>21</v>
      </c>
      <c r="C24" s="9">
        <v>68444700</v>
      </c>
      <c r="D24" s="9">
        <f>D25+D26</f>
        <v>68680900</v>
      </c>
      <c r="E24" s="9">
        <f t="shared" si="0"/>
        <v>236200</v>
      </c>
      <c r="F24" s="23">
        <f t="shared" si="1"/>
        <v>100.34509611408919</v>
      </c>
      <c r="G24" s="9">
        <f>G25+G26</f>
        <v>68981700</v>
      </c>
      <c r="H24" s="9">
        <f t="shared" si="2"/>
        <v>300800</v>
      </c>
      <c r="I24" s="23">
        <f t="shared" si="3"/>
        <v>100.4379674698497</v>
      </c>
      <c r="J24" s="9">
        <f>J25+J26</f>
        <v>68738500</v>
      </c>
      <c r="K24" s="9">
        <f t="shared" si="4"/>
        <v>-243200</v>
      </c>
      <c r="L24" s="24">
        <f t="shared" si="5"/>
        <v>99.64744272756397</v>
      </c>
      <c r="M24" s="9">
        <f t="shared" si="6"/>
        <v>293800</v>
      </c>
      <c r="N24" s="24">
        <f t="shared" si="7"/>
        <v>100.42925164402796</v>
      </c>
    </row>
    <row r="25" spans="1:14" ht="27" customHeight="1" x14ac:dyDescent="0.2">
      <c r="A25" s="7" t="s">
        <v>108</v>
      </c>
      <c r="B25" s="13" t="s">
        <v>107</v>
      </c>
      <c r="C25" s="9"/>
      <c r="D25" s="9">
        <v>53416000</v>
      </c>
      <c r="E25" s="9">
        <f t="shared" si="0"/>
        <v>53416000</v>
      </c>
      <c r="F25" s="23"/>
      <c r="G25" s="9">
        <v>53642400</v>
      </c>
      <c r="H25" s="9">
        <f t="shared" si="2"/>
        <v>226400</v>
      </c>
      <c r="I25" s="23">
        <f t="shared" si="3"/>
        <v>100.42384304328291</v>
      </c>
      <c r="J25" s="9">
        <v>53382900</v>
      </c>
      <c r="K25" s="9">
        <f t="shared" si="4"/>
        <v>-259500</v>
      </c>
      <c r="L25" s="24">
        <f t="shared" si="5"/>
        <v>99.51624088407678</v>
      </c>
      <c r="M25" s="9">
        <f t="shared" si="6"/>
        <v>53382900</v>
      </c>
      <c r="N25" s="24"/>
    </row>
    <row r="26" spans="1:14" ht="30" customHeight="1" x14ac:dyDescent="0.2">
      <c r="A26" s="7" t="s">
        <v>110</v>
      </c>
      <c r="B26" s="13" t="s">
        <v>109</v>
      </c>
      <c r="C26" s="9"/>
      <c r="D26" s="9">
        <v>15264900</v>
      </c>
      <c r="E26" s="9">
        <f t="shared" si="0"/>
        <v>15264900</v>
      </c>
      <c r="F26" s="23"/>
      <c r="G26" s="9">
        <v>15339300</v>
      </c>
      <c r="H26" s="9">
        <f t="shared" si="2"/>
        <v>74400</v>
      </c>
      <c r="I26" s="23">
        <f t="shared" si="3"/>
        <v>100.48739264587387</v>
      </c>
      <c r="J26" s="9">
        <v>15355600</v>
      </c>
      <c r="K26" s="9">
        <f t="shared" si="4"/>
        <v>16300</v>
      </c>
      <c r="L26" s="24">
        <f t="shared" si="5"/>
        <v>100.10626299765961</v>
      </c>
      <c r="M26" s="9">
        <f t="shared" si="6"/>
        <v>15355600</v>
      </c>
      <c r="N26" s="24"/>
    </row>
    <row r="27" spans="1:14" ht="20.100000000000001" customHeight="1" x14ac:dyDescent="0.2">
      <c r="A27" s="7" t="s">
        <v>22</v>
      </c>
      <c r="B27" s="13" t="s">
        <v>23</v>
      </c>
      <c r="C27" s="9">
        <f t="shared" ref="C27" si="8">C28+C29</f>
        <v>21815000</v>
      </c>
      <c r="D27" s="9">
        <f t="shared" ref="D27" si="9">D28+D29</f>
        <v>21702100</v>
      </c>
      <c r="E27" s="9">
        <f t="shared" si="0"/>
        <v>-112900</v>
      </c>
      <c r="F27" s="23">
        <f t="shared" si="1"/>
        <v>99.482466192986479</v>
      </c>
      <c r="G27" s="9">
        <f t="shared" ref="G27" si="10">G28+G29</f>
        <v>21713200</v>
      </c>
      <c r="H27" s="9">
        <f t="shared" si="2"/>
        <v>11100</v>
      </c>
      <c r="I27" s="23">
        <f t="shared" si="3"/>
        <v>100.05114712401104</v>
      </c>
      <c r="J27" s="9">
        <f t="shared" ref="J27" si="11">J28+J29</f>
        <v>21656000</v>
      </c>
      <c r="K27" s="9">
        <f t="shared" si="4"/>
        <v>-57200</v>
      </c>
      <c r="L27" s="24">
        <f t="shared" si="5"/>
        <v>99.736565775657198</v>
      </c>
      <c r="M27" s="9">
        <f t="shared" si="6"/>
        <v>-159000</v>
      </c>
      <c r="N27" s="24">
        <f t="shared" si="7"/>
        <v>99.271143708457487</v>
      </c>
    </row>
    <row r="28" spans="1:14" ht="32.25" customHeight="1" x14ac:dyDescent="0.2">
      <c r="A28" s="7" t="s">
        <v>53</v>
      </c>
      <c r="B28" s="13" t="s">
        <v>54</v>
      </c>
      <c r="C28" s="9">
        <v>21700000</v>
      </c>
      <c r="D28" s="9">
        <v>21587100</v>
      </c>
      <c r="E28" s="9">
        <f t="shared" si="0"/>
        <v>-112900</v>
      </c>
      <c r="F28" s="23">
        <f t="shared" si="1"/>
        <v>99.479723502304154</v>
      </c>
      <c r="G28" s="9">
        <v>21598200</v>
      </c>
      <c r="H28" s="9">
        <f t="shared" si="2"/>
        <v>11100</v>
      </c>
      <c r="I28" s="23">
        <f t="shared" si="3"/>
        <v>100.05141959781537</v>
      </c>
      <c r="J28" s="9">
        <v>21541000</v>
      </c>
      <c r="K28" s="9">
        <f t="shared" si="4"/>
        <v>-57200</v>
      </c>
      <c r="L28" s="24">
        <f t="shared" si="5"/>
        <v>99.735163115444806</v>
      </c>
      <c r="M28" s="9">
        <f t="shared" si="6"/>
        <v>-159000</v>
      </c>
      <c r="N28" s="24">
        <f t="shared" si="7"/>
        <v>99.267281105990776</v>
      </c>
    </row>
    <row r="29" spans="1:14" ht="28.5" customHeight="1" x14ac:dyDescent="0.2">
      <c r="A29" s="14" t="s">
        <v>55</v>
      </c>
      <c r="B29" s="15" t="s">
        <v>56</v>
      </c>
      <c r="C29" s="9">
        <v>115000</v>
      </c>
      <c r="D29" s="9">
        <v>115000</v>
      </c>
      <c r="E29" s="9">
        <f t="shared" si="0"/>
        <v>0</v>
      </c>
      <c r="F29" s="23">
        <f t="shared" si="1"/>
        <v>100</v>
      </c>
      <c r="G29" s="9">
        <v>115000</v>
      </c>
      <c r="H29" s="9">
        <f t="shared" si="2"/>
        <v>0</v>
      </c>
      <c r="I29" s="23">
        <f t="shared" si="3"/>
        <v>100</v>
      </c>
      <c r="J29" s="9">
        <v>115000</v>
      </c>
      <c r="K29" s="9">
        <f t="shared" si="4"/>
        <v>0</v>
      </c>
      <c r="L29" s="24">
        <f t="shared" si="5"/>
        <v>100</v>
      </c>
      <c r="M29" s="9">
        <f t="shared" si="6"/>
        <v>0</v>
      </c>
      <c r="N29" s="24">
        <f t="shared" si="7"/>
        <v>100</v>
      </c>
    </row>
    <row r="30" spans="1:14" s="29" customFormat="1" ht="20.100000000000001" customHeight="1" x14ac:dyDescent="0.2">
      <c r="A30" s="3"/>
      <c r="B30" s="4" t="s">
        <v>24</v>
      </c>
      <c r="C30" s="5">
        <f>C31+C43+C45+C50+C56</f>
        <v>389331174</v>
      </c>
      <c r="D30" s="5">
        <f>D31+D43+D45+D50+D56</f>
        <v>406400037</v>
      </c>
      <c r="E30" s="5">
        <f t="shared" si="0"/>
        <v>17068863</v>
      </c>
      <c r="F30" s="22">
        <f t="shared" si="1"/>
        <v>104.38415008606529</v>
      </c>
      <c r="G30" s="5">
        <f>G31+G43+G45+G50+G56</f>
        <v>397553687</v>
      </c>
      <c r="H30" s="5">
        <f t="shared" si="2"/>
        <v>-8846350</v>
      </c>
      <c r="I30" s="22">
        <f t="shared" si="3"/>
        <v>97.823240847785655</v>
      </c>
      <c r="J30" s="5">
        <f>J31+J43+J45+J50+J56</f>
        <v>389423987</v>
      </c>
      <c r="K30" s="5">
        <f t="shared" si="4"/>
        <v>-8129700</v>
      </c>
      <c r="L30" s="30">
        <f t="shared" si="5"/>
        <v>97.95506864460296</v>
      </c>
      <c r="M30" s="5">
        <f t="shared" si="6"/>
        <v>92813</v>
      </c>
      <c r="N30" s="30">
        <f t="shared" si="7"/>
        <v>100.02383908769659</v>
      </c>
    </row>
    <row r="31" spans="1:14" ht="30.75" customHeight="1" x14ac:dyDescent="0.2">
      <c r="A31" s="7" t="s">
        <v>25</v>
      </c>
      <c r="B31" s="12" t="s">
        <v>26</v>
      </c>
      <c r="C31" s="9">
        <f>C32+C39+C41+C34</f>
        <v>334148468</v>
      </c>
      <c r="D31" s="9">
        <f>D32+D39+D41+D34</f>
        <v>353990598</v>
      </c>
      <c r="E31" s="9">
        <f t="shared" si="0"/>
        <v>19842130</v>
      </c>
      <c r="F31" s="23">
        <f t="shared" si="1"/>
        <v>105.93811790272821</v>
      </c>
      <c r="G31" s="9">
        <f>G32+G39+G41+G34</f>
        <v>348758748</v>
      </c>
      <c r="H31" s="9">
        <f t="shared" si="2"/>
        <v>-5231850</v>
      </c>
      <c r="I31" s="23">
        <f t="shared" si="3"/>
        <v>98.522037017491641</v>
      </c>
      <c r="J31" s="9">
        <f>J32+J39+J41+J34</f>
        <v>344327248</v>
      </c>
      <c r="K31" s="9">
        <f t="shared" si="4"/>
        <v>-4431500</v>
      </c>
      <c r="L31" s="24">
        <f t="shared" si="5"/>
        <v>98.729350869214613</v>
      </c>
      <c r="M31" s="9">
        <f t="shared" si="6"/>
        <v>10178780</v>
      </c>
      <c r="N31" s="24">
        <f t="shared" si="7"/>
        <v>103.04618484738945</v>
      </c>
    </row>
    <row r="32" spans="1:14" ht="58.5" customHeight="1" x14ac:dyDescent="0.2">
      <c r="A32" s="7" t="s">
        <v>57</v>
      </c>
      <c r="B32" s="12" t="s">
        <v>58</v>
      </c>
      <c r="C32" s="9">
        <v>2666900</v>
      </c>
      <c r="D32" s="9">
        <f>D33</f>
        <v>2599300</v>
      </c>
      <c r="E32" s="9">
        <f t="shared" si="0"/>
        <v>-67600</v>
      </c>
      <c r="F32" s="23">
        <f t="shared" si="1"/>
        <v>97.465221793093107</v>
      </c>
      <c r="G32" s="9">
        <f>G33</f>
        <v>2633200</v>
      </c>
      <c r="H32" s="9">
        <f t="shared" si="2"/>
        <v>33900</v>
      </c>
      <c r="I32" s="23">
        <f t="shared" si="3"/>
        <v>101.30419728388411</v>
      </c>
      <c r="J32" s="9">
        <f>J33</f>
        <v>2757100</v>
      </c>
      <c r="K32" s="9">
        <f t="shared" si="4"/>
        <v>123900</v>
      </c>
      <c r="L32" s="24">
        <f t="shared" si="5"/>
        <v>104.7053015342549</v>
      </c>
      <c r="M32" s="9">
        <f t="shared" si="6"/>
        <v>90200</v>
      </c>
      <c r="N32" s="24">
        <f t="shared" si="7"/>
        <v>103.382204057145</v>
      </c>
    </row>
    <row r="33" spans="1:14" ht="42" customHeight="1" x14ac:dyDescent="0.2">
      <c r="A33" s="7" t="s">
        <v>112</v>
      </c>
      <c r="B33" s="12" t="s">
        <v>111</v>
      </c>
      <c r="C33" s="9"/>
      <c r="D33" s="9">
        <v>2599300</v>
      </c>
      <c r="E33" s="9">
        <f t="shared" si="0"/>
        <v>2599300</v>
      </c>
      <c r="F33" s="23"/>
      <c r="G33" s="9">
        <v>2633200</v>
      </c>
      <c r="H33" s="9">
        <f t="shared" si="2"/>
        <v>33900</v>
      </c>
      <c r="I33" s="23">
        <f t="shared" si="3"/>
        <v>101.30419728388411</v>
      </c>
      <c r="J33" s="9">
        <v>2757100</v>
      </c>
      <c r="K33" s="9">
        <f t="shared" si="4"/>
        <v>123900</v>
      </c>
      <c r="L33" s="24">
        <f t="shared" si="5"/>
        <v>104.7053015342549</v>
      </c>
      <c r="M33" s="9">
        <f t="shared" si="6"/>
        <v>2757100</v>
      </c>
      <c r="N33" s="24"/>
    </row>
    <row r="34" spans="1:14" ht="72.75" customHeight="1" x14ac:dyDescent="0.2">
      <c r="A34" s="7" t="s">
        <v>59</v>
      </c>
      <c r="B34" s="12" t="s">
        <v>60</v>
      </c>
      <c r="C34" s="9">
        <v>327711568</v>
      </c>
      <c r="D34" s="9">
        <f>D35+D36+D37+D38</f>
        <v>347988548</v>
      </c>
      <c r="E34" s="9">
        <f t="shared" si="0"/>
        <v>20276980</v>
      </c>
      <c r="F34" s="23">
        <f t="shared" si="1"/>
        <v>106.18744712728602</v>
      </c>
      <c r="G34" s="9">
        <f>G35+G36+G37+G38</f>
        <v>342475548</v>
      </c>
      <c r="H34" s="9">
        <f t="shared" si="2"/>
        <v>-5513000</v>
      </c>
      <c r="I34" s="23">
        <f t="shared" si="3"/>
        <v>98.415752463210367</v>
      </c>
      <c r="J34" s="9">
        <f>J35+J36+J37+J38</f>
        <v>337920148</v>
      </c>
      <c r="K34" s="9">
        <f t="shared" si="4"/>
        <v>-4555400</v>
      </c>
      <c r="L34" s="24">
        <f t="shared" si="5"/>
        <v>98.669861242181298</v>
      </c>
      <c r="M34" s="9">
        <f t="shared" si="6"/>
        <v>10208580</v>
      </c>
      <c r="N34" s="24">
        <f t="shared" si="7"/>
        <v>103.11511127370396</v>
      </c>
    </row>
    <row r="35" spans="1:14" ht="51" x14ac:dyDescent="0.2">
      <c r="A35" s="7" t="s">
        <v>113</v>
      </c>
      <c r="B35" s="12" t="s">
        <v>114</v>
      </c>
      <c r="C35" s="9"/>
      <c r="D35" s="9">
        <v>302430000</v>
      </c>
      <c r="E35" s="9">
        <f t="shared" si="0"/>
        <v>302430000</v>
      </c>
      <c r="F35" s="23"/>
      <c r="G35" s="9">
        <v>302430000</v>
      </c>
      <c r="H35" s="9">
        <f t="shared" si="2"/>
        <v>0</v>
      </c>
      <c r="I35" s="23">
        <f t="shared" si="3"/>
        <v>100</v>
      </c>
      <c r="J35" s="9">
        <v>302430000</v>
      </c>
      <c r="K35" s="9">
        <f t="shared" si="4"/>
        <v>0</v>
      </c>
      <c r="L35" s="24">
        <f t="shared" si="5"/>
        <v>100</v>
      </c>
      <c r="M35" s="9">
        <f t="shared" si="6"/>
        <v>302430000</v>
      </c>
      <c r="N35" s="24"/>
    </row>
    <row r="36" spans="1:14" ht="51" x14ac:dyDescent="0.2">
      <c r="A36" s="7" t="s">
        <v>115</v>
      </c>
      <c r="B36" s="12" t="s">
        <v>116</v>
      </c>
      <c r="C36" s="9"/>
      <c r="D36" s="9">
        <v>583700</v>
      </c>
      <c r="E36" s="9">
        <f t="shared" si="0"/>
        <v>583700</v>
      </c>
      <c r="F36" s="23"/>
      <c r="G36" s="9">
        <v>583700</v>
      </c>
      <c r="H36" s="9">
        <f t="shared" si="2"/>
        <v>0</v>
      </c>
      <c r="I36" s="23">
        <f t="shared" si="3"/>
        <v>100</v>
      </c>
      <c r="J36" s="9">
        <v>583700</v>
      </c>
      <c r="K36" s="9">
        <f t="shared" si="4"/>
        <v>0</v>
      </c>
      <c r="L36" s="24">
        <f t="shared" si="5"/>
        <v>100</v>
      </c>
      <c r="M36" s="9">
        <f t="shared" si="6"/>
        <v>583700</v>
      </c>
      <c r="N36" s="24"/>
    </row>
    <row r="37" spans="1:14" ht="51" x14ac:dyDescent="0.2">
      <c r="A37" s="7" t="s">
        <v>117</v>
      </c>
      <c r="B37" s="12" t="s">
        <v>118</v>
      </c>
      <c r="C37" s="9"/>
      <c r="D37" s="9">
        <v>18248</v>
      </c>
      <c r="E37" s="9">
        <f t="shared" si="0"/>
        <v>18248</v>
      </c>
      <c r="F37" s="23"/>
      <c r="G37" s="9">
        <v>18248</v>
      </c>
      <c r="H37" s="9">
        <f t="shared" si="2"/>
        <v>0</v>
      </c>
      <c r="I37" s="23">
        <f t="shared" si="3"/>
        <v>100</v>
      </c>
      <c r="J37" s="9">
        <v>18248</v>
      </c>
      <c r="K37" s="9">
        <f t="shared" si="4"/>
        <v>0</v>
      </c>
      <c r="L37" s="24">
        <f t="shared" si="5"/>
        <v>100</v>
      </c>
      <c r="M37" s="9">
        <f t="shared" si="6"/>
        <v>18248</v>
      </c>
      <c r="N37" s="24"/>
    </row>
    <row r="38" spans="1:14" ht="25.5" x14ac:dyDescent="0.2">
      <c r="A38" s="7" t="s">
        <v>119</v>
      </c>
      <c r="B38" s="12" t="s">
        <v>120</v>
      </c>
      <c r="C38" s="9"/>
      <c r="D38" s="9">
        <v>44956600</v>
      </c>
      <c r="E38" s="9">
        <f t="shared" si="0"/>
        <v>44956600</v>
      </c>
      <c r="F38" s="23"/>
      <c r="G38" s="9">
        <v>39443600</v>
      </c>
      <c r="H38" s="9">
        <f t="shared" si="2"/>
        <v>-5513000</v>
      </c>
      <c r="I38" s="23">
        <f t="shared" si="3"/>
        <v>87.737061966429835</v>
      </c>
      <c r="J38" s="9">
        <v>34888200</v>
      </c>
      <c r="K38" s="9">
        <f t="shared" si="4"/>
        <v>-4555400</v>
      </c>
      <c r="L38" s="24">
        <f t="shared" si="5"/>
        <v>88.450851342169585</v>
      </c>
      <c r="M38" s="9">
        <f t="shared" si="6"/>
        <v>34888200</v>
      </c>
      <c r="N38" s="24"/>
    </row>
    <row r="39" spans="1:14" ht="20.100000000000001" customHeight="1" x14ac:dyDescent="0.2">
      <c r="A39" s="7" t="s">
        <v>62</v>
      </c>
      <c r="B39" s="12" t="s">
        <v>61</v>
      </c>
      <c r="C39" s="9">
        <v>770000</v>
      </c>
      <c r="D39" s="9">
        <f>D40</f>
        <v>402750</v>
      </c>
      <c r="E39" s="9">
        <f t="shared" si="0"/>
        <v>-367250</v>
      </c>
      <c r="F39" s="23">
        <f t="shared" si="1"/>
        <v>52.305194805194809</v>
      </c>
      <c r="G39" s="9">
        <f>G40</f>
        <v>650000</v>
      </c>
      <c r="H39" s="9">
        <f t="shared" si="2"/>
        <v>247250</v>
      </c>
      <c r="I39" s="23">
        <f t="shared" si="3"/>
        <v>161.39044072004967</v>
      </c>
      <c r="J39" s="9">
        <f>J40</f>
        <v>650000</v>
      </c>
      <c r="K39" s="9">
        <f t="shared" si="4"/>
        <v>0</v>
      </c>
      <c r="L39" s="24">
        <f t="shared" si="5"/>
        <v>100</v>
      </c>
      <c r="M39" s="9">
        <f t="shared" si="6"/>
        <v>-120000</v>
      </c>
      <c r="N39" s="24">
        <f t="shared" si="7"/>
        <v>84.415584415584405</v>
      </c>
    </row>
    <row r="40" spans="1:14" ht="38.25" x14ac:dyDescent="0.2">
      <c r="A40" s="7" t="s">
        <v>121</v>
      </c>
      <c r="B40" s="12" t="s">
        <v>122</v>
      </c>
      <c r="C40" s="9"/>
      <c r="D40" s="9">
        <v>402750</v>
      </c>
      <c r="E40" s="9">
        <f t="shared" si="0"/>
        <v>402750</v>
      </c>
      <c r="F40" s="23"/>
      <c r="G40" s="9">
        <v>650000</v>
      </c>
      <c r="H40" s="9">
        <f t="shared" si="2"/>
        <v>247250</v>
      </c>
      <c r="I40" s="23">
        <f t="shared" si="3"/>
        <v>161.39044072004967</v>
      </c>
      <c r="J40" s="9">
        <v>650000</v>
      </c>
      <c r="K40" s="9">
        <f t="shared" si="4"/>
        <v>0</v>
      </c>
      <c r="L40" s="24">
        <f t="shared" si="5"/>
        <v>100</v>
      </c>
      <c r="M40" s="9">
        <f t="shared" si="6"/>
        <v>650000</v>
      </c>
      <c r="N40" s="24"/>
    </row>
    <row r="41" spans="1:14" ht="55.5" customHeight="1" x14ac:dyDescent="0.2">
      <c r="A41" s="7" t="s">
        <v>63</v>
      </c>
      <c r="B41" s="12" t="s">
        <v>71</v>
      </c>
      <c r="C41" s="9">
        <v>3000000</v>
      </c>
      <c r="D41" s="9">
        <f>D42</f>
        <v>3000000</v>
      </c>
      <c r="E41" s="9">
        <f t="shared" si="0"/>
        <v>0</v>
      </c>
      <c r="F41" s="23">
        <f t="shared" si="1"/>
        <v>100</v>
      </c>
      <c r="G41" s="9">
        <f>G42</f>
        <v>3000000</v>
      </c>
      <c r="H41" s="9">
        <f t="shared" si="2"/>
        <v>0</v>
      </c>
      <c r="I41" s="23">
        <f t="shared" si="3"/>
        <v>100</v>
      </c>
      <c r="J41" s="9">
        <f>J42</f>
        <v>3000000</v>
      </c>
      <c r="K41" s="9">
        <f t="shared" si="4"/>
        <v>0</v>
      </c>
      <c r="L41" s="24">
        <f t="shared" si="5"/>
        <v>100</v>
      </c>
      <c r="M41" s="9">
        <f t="shared" si="6"/>
        <v>0</v>
      </c>
      <c r="N41" s="24">
        <f t="shared" si="7"/>
        <v>100</v>
      </c>
    </row>
    <row r="42" spans="1:14" ht="55.5" customHeight="1" x14ac:dyDescent="0.2">
      <c r="A42" s="7" t="s">
        <v>123</v>
      </c>
      <c r="B42" s="12" t="s">
        <v>124</v>
      </c>
      <c r="C42" s="9"/>
      <c r="D42" s="9">
        <v>3000000</v>
      </c>
      <c r="E42" s="9">
        <f t="shared" si="0"/>
        <v>3000000</v>
      </c>
      <c r="F42" s="23"/>
      <c r="G42" s="9">
        <v>3000000</v>
      </c>
      <c r="H42" s="9">
        <f t="shared" si="2"/>
        <v>0</v>
      </c>
      <c r="I42" s="23">
        <f t="shared" si="3"/>
        <v>100</v>
      </c>
      <c r="J42" s="9">
        <v>3000000</v>
      </c>
      <c r="K42" s="9">
        <f t="shared" si="4"/>
        <v>0</v>
      </c>
      <c r="L42" s="24">
        <f t="shared" si="5"/>
        <v>100</v>
      </c>
      <c r="M42" s="9">
        <f t="shared" si="6"/>
        <v>3000000</v>
      </c>
      <c r="N42" s="24"/>
    </row>
    <row r="43" spans="1:14" ht="20.100000000000001" customHeight="1" x14ac:dyDescent="0.2">
      <c r="A43" s="7" t="s">
        <v>27</v>
      </c>
      <c r="B43" s="12" t="s">
        <v>28</v>
      </c>
      <c r="C43" s="9">
        <f>C44</f>
        <v>13821206</v>
      </c>
      <c r="D43" s="9">
        <f>D44</f>
        <v>4835649</v>
      </c>
      <c r="E43" s="9">
        <f t="shared" si="0"/>
        <v>-8985557</v>
      </c>
      <c r="F43" s="23">
        <f t="shared" si="1"/>
        <v>34.987171162921669</v>
      </c>
      <c r="G43" s="9">
        <f>G44</f>
        <v>4835649</v>
      </c>
      <c r="H43" s="9">
        <f t="shared" si="2"/>
        <v>0</v>
      </c>
      <c r="I43" s="23">
        <f t="shared" si="3"/>
        <v>100</v>
      </c>
      <c r="J43" s="9">
        <f>J44</f>
        <v>4835649</v>
      </c>
      <c r="K43" s="9">
        <f t="shared" si="4"/>
        <v>0</v>
      </c>
      <c r="L43" s="24">
        <f t="shared" si="5"/>
        <v>100</v>
      </c>
      <c r="M43" s="9">
        <f t="shared" si="6"/>
        <v>-8985557</v>
      </c>
      <c r="N43" s="24">
        <f t="shared" si="7"/>
        <v>34.987171162921669</v>
      </c>
    </row>
    <row r="44" spans="1:14" ht="20.100000000000001" customHeight="1" x14ac:dyDescent="0.2">
      <c r="A44" s="7" t="s">
        <v>29</v>
      </c>
      <c r="B44" s="12" t="s">
        <v>30</v>
      </c>
      <c r="C44" s="9">
        <v>13821206</v>
      </c>
      <c r="D44" s="9">
        <v>4835649</v>
      </c>
      <c r="E44" s="9">
        <f t="shared" si="0"/>
        <v>-8985557</v>
      </c>
      <c r="F44" s="23">
        <f t="shared" si="1"/>
        <v>34.987171162921669</v>
      </c>
      <c r="G44" s="9">
        <v>4835649</v>
      </c>
      <c r="H44" s="9">
        <f t="shared" si="2"/>
        <v>0</v>
      </c>
      <c r="I44" s="23">
        <f t="shared" si="3"/>
        <v>100</v>
      </c>
      <c r="J44" s="9">
        <v>4835649</v>
      </c>
      <c r="K44" s="9">
        <f t="shared" si="4"/>
        <v>0</v>
      </c>
      <c r="L44" s="24">
        <f t="shared" si="5"/>
        <v>100</v>
      </c>
      <c r="M44" s="9">
        <f t="shared" si="6"/>
        <v>-8985557</v>
      </c>
      <c r="N44" s="24">
        <f t="shared" si="7"/>
        <v>34.987171162921669</v>
      </c>
    </row>
    <row r="45" spans="1:14" ht="20.100000000000001" customHeight="1" x14ac:dyDescent="0.2">
      <c r="A45" s="7" t="s">
        <v>31</v>
      </c>
      <c r="B45" s="12" t="s">
        <v>75</v>
      </c>
      <c r="C45" s="9">
        <f>C46+C48</f>
        <v>8464700</v>
      </c>
      <c r="D45" s="9">
        <f>D46+D48</f>
        <v>8778840</v>
      </c>
      <c r="E45" s="9">
        <f t="shared" si="0"/>
        <v>314140</v>
      </c>
      <c r="F45" s="23">
        <f t="shared" si="1"/>
        <v>103.71117700568242</v>
      </c>
      <c r="G45" s="9">
        <f>G46+G48</f>
        <v>8778840</v>
      </c>
      <c r="H45" s="9">
        <f t="shared" si="2"/>
        <v>0</v>
      </c>
      <c r="I45" s="23">
        <f t="shared" si="3"/>
        <v>100</v>
      </c>
      <c r="J45" s="9">
        <f>J46+J48</f>
        <v>8778840</v>
      </c>
      <c r="K45" s="9">
        <f t="shared" si="4"/>
        <v>0</v>
      </c>
      <c r="L45" s="24">
        <f t="shared" si="5"/>
        <v>100</v>
      </c>
      <c r="M45" s="9">
        <f t="shared" si="6"/>
        <v>314140</v>
      </c>
      <c r="N45" s="24">
        <f t="shared" si="7"/>
        <v>103.71117700568242</v>
      </c>
    </row>
    <row r="46" spans="1:14" ht="20.100000000000001" customHeight="1" x14ac:dyDescent="0.2">
      <c r="A46" s="7" t="s">
        <v>64</v>
      </c>
      <c r="B46" s="12" t="s">
        <v>76</v>
      </c>
      <c r="C46" s="9">
        <v>5624900</v>
      </c>
      <c r="D46" s="9">
        <f>D47</f>
        <v>5624900</v>
      </c>
      <c r="E46" s="9">
        <f t="shared" si="0"/>
        <v>0</v>
      </c>
      <c r="F46" s="23">
        <f t="shared" si="1"/>
        <v>100</v>
      </c>
      <c r="G46" s="9">
        <f>G47</f>
        <v>5624900</v>
      </c>
      <c r="H46" s="9">
        <f t="shared" si="2"/>
        <v>0</v>
      </c>
      <c r="I46" s="23">
        <f t="shared" si="3"/>
        <v>100</v>
      </c>
      <c r="J46" s="9">
        <f>J47</f>
        <v>5624900</v>
      </c>
      <c r="K46" s="9">
        <f t="shared" si="4"/>
        <v>0</v>
      </c>
      <c r="L46" s="24">
        <f t="shared" si="5"/>
        <v>100</v>
      </c>
      <c r="M46" s="9">
        <f t="shared" si="6"/>
        <v>0</v>
      </c>
      <c r="N46" s="24">
        <f t="shared" si="7"/>
        <v>100</v>
      </c>
    </row>
    <row r="47" spans="1:14" ht="25.5" x14ac:dyDescent="0.2">
      <c r="A47" s="7" t="s">
        <v>125</v>
      </c>
      <c r="B47" s="12" t="s">
        <v>126</v>
      </c>
      <c r="C47" s="9"/>
      <c r="D47" s="9">
        <v>5624900</v>
      </c>
      <c r="E47" s="9">
        <f t="shared" si="0"/>
        <v>5624900</v>
      </c>
      <c r="F47" s="23"/>
      <c r="G47" s="9">
        <v>5624900</v>
      </c>
      <c r="H47" s="9">
        <f t="shared" si="2"/>
        <v>0</v>
      </c>
      <c r="I47" s="23">
        <f t="shared" si="3"/>
        <v>100</v>
      </c>
      <c r="J47" s="9">
        <v>5624900</v>
      </c>
      <c r="K47" s="9">
        <f t="shared" si="4"/>
        <v>0</v>
      </c>
      <c r="L47" s="24">
        <f t="shared" si="5"/>
        <v>100</v>
      </c>
      <c r="M47" s="9">
        <f t="shared" si="6"/>
        <v>5624900</v>
      </c>
      <c r="N47" s="24"/>
    </row>
    <row r="48" spans="1:14" ht="20.100000000000001" customHeight="1" x14ac:dyDescent="0.2">
      <c r="A48" s="7" t="s">
        <v>65</v>
      </c>
      <c r="B48" s="12" t="s">
        <v>77</v>
      </c>
      <c r="C48" s="9">
        <v>2839800</v>
      </c>
      <c r="D48" s="9">
        <f>D49</f>
        <v>3153940</v>
      </c>
      <c r="E48" s="9">
        <f t="shared" si="0"/>
        <v>314140</v>
      </c>
      <c r="F48" s="23">
        <f t="shared" si="1"/>
        <v>111.06204662300161</v>
      </c>
      <c r="G48" s="9">
        <f>G49</f>
        <v>3153940</v>
      </c>
      <c r="H48" s="9">
        <f t="shared" si="2"/>
        <v>0</v>
      </c>
      <c r="I48" s="23">
        <f t="shared" si="3"/>
        <v>100</v>
      </c>
      <c r="J48" s="9">
        <f>J49</f>
        <v>3153940</v>
      </c>
      <c r="K48" s="9">
        <f t="shared" si="4"/>
        <v>0</v>
      </c>
      <c r="L48" s="24">
        <f t="shared" si="5"/>
        <v>100</v>
      </c>
      <c r="M48" s="9">
        <f t="shared" si="6"/>
        <v>314140</v>
      </c>
      <c r="N48" s="24">
        <f t="shared" si="7"/>
        <v>111.06204662300161</v>
      </c>
    </row>
    <row r="49" spans="1:14" x14ac:dyDescent="0.2">
      <c r="A49" s="39" t="s">
        <v>127</v>
      </c>
      <c r="B49" s="38" t="s">
        <v>128</v>
      </c>
      <c r="C49" s="9"/>
      <c r="D49" s="9">
        <v>3153940</v>
      </c>
      <c r="E49" s="9">
        <f t="shared" si="0"/>
        <v>3153940</v>
      </c>
      <c r="F49" s="23"/>
      <c r="G49" s="9">
        <v>3153940</v>
      </c>
      <c r="H49" s="9">
        <f t="shared" si="2"/>
        <v>0</v>
      </c>
      <c r="I49" s="23">
        <f t="shared" si="3"/>
        <v>100</v>
      </c>
      <c r="J49" s="9">
        <v>3153940</v>
      </c>
      <c r="K49" s="9">
        <f t="shared" si="4"/>
        <v>0</v>
      </c>
      <c r="L49" s="24">
        <f t="shared" si="5"/>
        <v>100</v>
      </c>
      <c r="M49" s="9">
        <f t="shared" si="6"/>
        <v>3153940</v>
      </c>
      <c r="N49" s="24"/>
    </row>
    <row r="50" spans="1:14" ht="20.100000000000001" customHeight="1" x14ac:dyDescent="0.2">
      <c r="A50" s="7" t="s">
        <v>32</v>
      </c>
      <c r="B50" s="12" t="s">
        <v>33</v>
      </c>
      <c r="C50" s="9">
        <f>C53+C54+C51</f>
        <v>20882100</v>
      </c>
      <c r="D50" s="9">
        <f>D53+D54+D51</f>
        <v>24658500</v>
      </c>
      <c r="E50" s="9">
        <f t="shared" si="0"/>
        <v>3776400</v>
      </c>
      <c r="F50" s="23">
        <f t="shared" si="1"/>
        <v>118.08438806441882</v>
      </c>
      <c r="G50" s="9">
        <f>G53+G54+G51</f>
        <v>21041300</v>
      </c>
      <c r="H50" s="9">
        <f t="shared" si="2"/>
        <v>-3617200</v>
      </c>
      <c r="I50" s="23">
        <f t="shared" si="3"/>
        <v>85.330818987367437</v>
      </c>
      <c r="J50" s="9">
        <f>J53+J54+J51</f>
        <v>17339800</v>
      </c>
      <c r="K50" s="9">
        <f t="shared" si="4"/>
        <v>-3701500</v>
      </c>
      <c r="L50" s="24">
        <f t="shared" si="5"/>
        <v>82.408406324704274</v>
      </c>
      <c r="M50" s="9">
        <f t="shared" si="6"/>
        <v>-3542300</v>
      </c>
      <c r="N50" s="24">
        <f t="shared" si="7"/>
        <v>83.036667768088464</v>
      </c>
    </row>
    <row r="51" spans="1:14" ht="20.100000000000001" customHeight="1" x14ac:dyDescent="0.2">
      <c r="A51" s="7" t="s">
        <v>73</v>
      </c>
      <c r="B51" s="12" t="s">
        <v>66</v>
      </c>
      <c r="C51" s="9">
        <v>11065100</v>
      </c>
      <c r="D51" s="9">
        <f>D52</f>
        <v>15258700</v>
      </c>
      <c r="E51" s="9">
        <f t="shared" si="0"/>
        <v>4193600</v>
      </c>
      <c r="F51" s="23">
        <f t="shared" si="1"/>
        <v>137.8993411717924</v>
      </c>
      <c r="G51" s="9">
        <f>G52</f>
        <v>12030500</v>
      </c>
      <c r="H51" s="9">
        <f t="shared" si="2"/>
        <v>-3228200</v>
      </c>
      <c r="I51" s="23">
        <f t="shared" si="3"/>
        <v>78.843544994003423</v>
      </c>
      <c r="J51" s="9">
        <f>J52</f>
        <v>8892000</v>
      </c>
      <c r="K51" s="9">
        <f t="shared" si="4"/>
        <v>-3138500</v>
      </c>
      <c r="L51" s="24">
        <f t="shared" si="5"/>
        <v>73.912139977557047</v>
      </c>
      <c r="M51" s="9">
        <f t="shared" si="6"/>
        <v>-2173100</v>
      </c>
      <c r="N51" s="24">
        <f t="shared" si="7"/>
        <v>80.360773964989022</v>
      </c>
    </row>
    <row r="52" spans="1:14" ht="20.100000000000001" customHeight="1" x14ac:dyDescent="0.2">
      <c r="A52" s="7" t="s">
        <v>129</v>
      </c>
      <c r="B52" s="12" t="s">
        <v>130</v>
      </c>
      <c r="C52" s="9"/>
      <c r="D52" s="9">
        <v>15258700</v>
      </c>
      <c r="E52" s="9">
        <f t="shared" si="0"/>
        <v>15258700</v>
      </c>
      <c r="F52" s="23"/>
      <c r="G52" s="9">
        <v>12030500</v>
      </c>
      <c r="H52" s="9">
        <f t="shared" si="2"/>
        <v>-3228200</v>
      </c>
      <c r="I52" s="23">
        <f t="shared" si="3"/>
        <v>78.843544994003423</v>
      </c>
      <c r="J52" s="9">
        <v>8892000</v>
      </c>
      <c r="K52" s="9">
        <f t="shared" si="4"/>
        <v>-3138500</v>
      </c>
      <c r="L52" s="24">
        <f t="shared" si="5"/>
        <v>73.912139977557047</v>
      </c>
      <c r="M52" s="9">
        <f t="shared" si="6"/>
        <v>8892000</v>
      </c>
      <c r="N52" s="24"/>
    </row>
    <row r="53" spans="1:14" ht="51" x14ac:dyDescent="0.2">
      <c r="A53" s="7" t="s">
        <v>67</v>
      </c>
      <c r="B53" s="16" t="s">
        <v>68</v>
      </c>
      <c r="C53" s="9">
        <v>2317000</v>
      </c>
      <c r="D53" s="9">
        <v>1899800</v>
      </c>
      <c r="E53" s="9">
        <f t="shared" si="0"/>
        <v>-417200</v>
      </c>
      <c r="F53" s="23">
        <f t="shared" si="1"/>
        <v>81.993957703927492</v>
      </c>
      <c r="G53" s="9">
        <v>1510800</v>
      </c>
      <c r="H53" s="9">
        <f t="shared" si="2"/>
        <v>-389000</v>
      </c>
      <c r="I53" s="23">
        <f t="shared" si="3"/>
        <v>79.524160437940836</v>
      </c>
      <c r="J53" s="9">
        <v>947800</v>
      </c>
      <c r="K53" s="9">
        <f t="shared" si="4"/>
        <v>-563000</v>
      </c>
      <c r="L53" s="24">
        <f t="shared" si="5"/>
        <v>62.734974847762771</v>
      </c>
      <c r="M53" s="9">
        <f t="shared" si="6"/>
        <v>-1369200</v>
      </c>
      <c r="N53" s="24">
        <f t="shared" si="7"/>
        <v>40.90634441087613</v>
      </c>
    </row>
    <row r="54" spans="1:14" ht="25.5" x14ac:dyDescent="0.2">
      <c r="A54" s="7" t="s">
        <v>69</v>
      </c>
      <c r="B54" s="16" t="s">
        <v>70</v>
      </c>
      <c r="C54" s="9">
        <v>7500000</v>
      </c>
      <c r="D54" s="9">
        <v>7500000</v>
      </c>
      <c r="E54" s="9">
        <f t="shared" si="0"/>
        <v>0</v>
      </c>
      <c r="F54" s="23">
        <f t="shared" si="1"/>
        <v>100</v>
      </c>
      <c r="G54" s="9">
        <v>7500000</v>
      </c>
      <c r="H54" s="9">
        <f t="shared" si="2"/>
        <v>0</v>
      </c>
      <c r="I54" s="23">
        <f t="shared" si="3"/>
        <v>100</v>
      </c>
      <c r="J54" s="9">
        <v>7500000</v>
      </c>
      <c r="K54" s="9">
        <f t="shared" si="4"/>
        <v>0</v>
      </c>
      <c r="L54" s="24">
        <f t="shared" si="5"/>
        <v>100</v>
      </c>
      <c r="M54" s="9">
        <f t="shared" si="6"/>
        <v>0</v>
      </c>
      <c r="N54" s="24">
        <f t="shared" si="7"/>
        <v>100</v>
      </c>
    </row>
    <row r="55" spans="1:14" ht="38.25" x14ac:dyDescent="0.2">
      <c r="A55" s="7" t="s">
        <v>131</v>
      </c>
      <c r="B55" s="16" t="s">
        <v>132</v>
      </c>
      <c r="C55" s="9"/>
      <c r="D55" s="9">
        <f>D54</f>
        <v>7500000</v>
      </c>
      <c r="E55" s="9">
        <f t="shared" si="0"/>
        <v>7500000</v>
      </c>
      <c r="F55" s="23"/>
      <c r="G55" s="9">
        <f>G54</f>
        <v>7500000</v>
      </c>
      <c r="H55" s="9">
        <f t="shared" si="2"/>
        <v>0</v>
      </c>
      <c r="I55" s="23">
        <f t="shared" si="3"/>
        <v>100</v>
      </c>
      <c r="J55" s="9">
        <f>J54</f>
        <v>7500000</v>
      </c>
      <c r="K55" s="9">
        <f t="shared" si="4"/>
        <v>0</v>
      </c>
      <c r="L55" s="24">
        <f t="shared" si="5"/>
        <v>100</v>
      </c>
      <c r="M55" s="9">
        <f t="shared" si="6"/>
        <v>7500000</v>
      </c>
      <c r="N55" s="24"/>
    </row>
    <row r="56" spans="1:14" ht="20.100000000000001" customHeight="1" x14ac:dyDescent="0.2">
      <c r="A56" s="7" t="s">
        <v>34</v>
      </c>
      <c r="B56" s="12" t="s">
        <v>35</v>
      </c>
      <c r="C56" s="9">
        <f>SUM(C57:C72)</f>
        <v>12014700</v>
      </c>
      <c r="D56" s="9">
        <f>SUM(D57:D72)</f>
        <v>14136450</v>
      </c>
      <c r="E56" s="9">
        <f t="shared" si="0"/>
        <v>2121750</v>
      </c>
      <c r="F56" s="23">
        <f t="shared" si="1"/>
        <v>117.65961696921272</v>
      </c>
      <c r="G56" s="9">
        <f>SUM(G57:G72)</f>
        <v>14139150</v>
      </c>
      <c r="H56" s="9">
        <f t="shared" si="2"/>
        <v>2700</v>
      </c>
      <c r="I56" s="23">
        <f t="shared" si="3"/>
        <v>100.01909956177117</v>
      </c>
      <c r="J56" s="9">
        <f>SUM(J57:J72)</f>
        <v>14142450</v>
      </c>
      <c r="K56" s="9">
        <f t="shared" si="4"/>
        <v>3300</v>
      </c>
      <c r="L56" s="24">
        <f t="shared" si="5"/>
        <v>100.02333945109854</v>
      </c>
      <c r="M56" s="9">
        <f t="shared" si="6"/>
        <v>2127750</v>
      </c>
      <c r="N56" s="24">
        <f t="shared" si="7"/>
        <v>117.70955579415217</v>
      </c>
    </row>
    <row r="57" spans="1:14" ht="51" x14ac:dyDescent="0.2">
      <c r="A57" s="7" t="s">
        <v>133</v>
      </c>
      <c r="B57" s="13" t="s">
        <v>134</v>
      </c>
      <c r="C57" s="9">
        <v>0</v>
      </c>
      <c r="D57" s="9">
        <v>43800</v>
      </c>
      <c r="E57" s="9">
        <f t="shared" si="0"/>
        <v>43800</v>
      </c>
      <c r="F57" s="23"/>
      <c r="G57" s="9">
        <v>43800</v>
      </c>
      <c r="H57" s="9">
        <f t="shared" si="2"/>
        <v>0</v>
      </c>
      <c r="I57" s="23">
        <f t="shared" si="3"/>
        <v>100</v>
      </c>
      <c r="J57" s="9">
        <v>43800</v>
      </c>
      <c r="K57" s="9">
        <f t="shared" si="4"/>
        <v>0</v>
      </c>
      <c r="L57" s="24">
        <f t="shared" si="5"/>
        <v>100</v>
      </c>
      <c r="M57" s="9">
        <f t="shared" si="6"/>
        <v>43800</v>
      </c>
      <c r="N57" s="24"/>
    </row>
    <row r="58" spans="1:14" ht="76.5" x14ac:dyDescent="0.2">
      <c r="A58" s="7" t="s">
        <v>135</v>
      </c>
      <c r="B58" s="13" t="s">
        <v>136</v>
      </c>
      <c r="C58" s="9">
        <v>0</v>
      </c>
      <c r="D58" s="9">
        <v>74500</v>
      </c>
      <c r="E58" s="9">
        <f t="shared" si="0"/>
        <v>74500</v>
      </c>
      <c r="F58" s="23"/>
      <c r="G58" s="9">
        <v>74500</v>
      </c>
      <c r="H58" s="9">
        <f t="shared" si="2"/>
        <v>0</v>
      </c>
      <c r="I58" s="23">
        <f t="shared" si="3"/>
        <v>100</v>
      </c>
      <c r="J58" s="9">
        <v>74500</v>
      </c>
      <c r="K58" s="9">
        <f t="shared" si="4"/>
        <v>0</v>
      </c>
      <c r="L58" s="24">
        <f t="shared" si="5"/>
        <v>100</v>
      </c>
      <c r="M58" s="9">
        <f t="shared" si="6"/>
        <v>74500</v>
      </c>
      <c r="N58" s="24"/>
    </row>
    <row r="59" spans="1:14" ht="51" x14ac:dyDescent="0.2">
      <c r="A59" s="7" t="s">
        <v>137</v>
      </c>
      <c r="B59" s="13" t="s">
        <v>138</v>
      </c>
      <c r="C59" s="9">
        <v>0</v>
      </c>
      <c r="D59" s="9">
        <v>12400</v>
      </c>
      <c r="E59" s="9">
        <f t="shared" si="0"/>
        <v>12400</v>
      </c>
      <c r="F59" s="23"/>
      <c r="G59" s="9">
        <v>12400</v>
      </c>
      <c r="H59" s="9">
        <f t="shared" si="2"/>
        <v>0</v>
      </c>
      <c r="I59" s="23">
        <f t="shared" si="3"/>
        <v>100</v>
      </c>
      <c r="J59" s="9">
        <v>12400</v>
      </c>
      <c r="K59" s="9">
        <f t="shared" si="4"/>
        <v>0</v>
      </c>
      <c r="L59" s="24">
        <f t="shared" si="5"/>
        <v>100</v>
      </c>
      <c r="M59" s="9">
        <f t="shared" si="6"/>
        <v>12400</v>
      </c>
      <c r="N59" s="24"/>
    </row>
    <row r="60" spans="1:14" ht="76.5" x14ac:dyDescent="0.2">
      <c r="A60" s="7" t="s">
        <v>139</v>
      </c>
      <c r="B60" s="13" t="s">
        <v>140</v>
      </c>
      <c r="C60" s="9">
        <v>0</v>
      </c>
      <c r="D60" s="9">
        <v>13150</v>
      </c>
      <c r="E60" s="9">
        <f t="shared" si="0"/>
        <v>13150</v>
      </c>
      <c r="F60" s="23"/>
      <c r="G60" s="9">
        <v>12850</v>
      </c>
      <c r="H60" s="9">
        <f t="shared" si="2"/>
        <v>-300</v>
      </c>
      <c r="I60" s="23">
        <f t="shared" si="3"/>
        <v>97.718631178707227</v>
      </c>
      <c r="J60" s="9">
        <v>13650</v>
      </c>
      <c r="K60" s="9">
        <f t="shared" si="4"/>
        <v>800</v>
      </c>
      <c r="L60" s="24">
        <f t="shared" si="5"/>
        <v>106.22568093385215</v>
      </c>
      <c r="M60" s="9">
        <f t="shared" si="6"/>
        <v>13650</v>
      </c>
      <c r="N60" s="24"/>
    </row>
    <row r="61" spans="1:14" ht="63.75" x14ac:dyDescent="0.2">
      <c r="A61" s="7" t="s">
        <v>141</v>
      </c>
      <c r="B61" s="13" t="s">
        <v>142</v>
      </c>
      <c r="C61" s="9">
        <v>0</v>
      </c>
      <c r="D61" s="9">
        <v>19000</v>
      </c>
      <c r="E61" s="9">
        <f t="shared" si="0"/>
        <v>19000</v>
      </c>
      <c r="F61" s="23"/>
      <c r="G61" s="9">
        <v>19000</v>
      </c>
      <c r="H61" s="9">
        <f t="shared" si="2"/>
        <v>0</v>
      </c>
      <c r="I61" s="23">
        <f t="shared" si="3"/>
        <v>100</v>
      </c>
      <c r="J61" s="9">
        <v>19000</v>
      </c>
      <c r="K61" s="9">
        <f t="shared" si="4"/>
        <v>0</v>
      </c>
      <c r="L61" s="24">
        <f t="shared" si="5"/>
        <v>100</v>
      </c>
      <c r="M61" s="9">
        <f t="shared" si="6"/>
        <v>19000</v>
      </c>
      <c r="N61" s="24"/>
    </row>
    <row r="62" spans="1:14" ht="76.5" x14ac:dyDescent="0.2">
      <c r="A62" s="7" t="s">
        <v>143</v>
      </c>
      <c r="B62" s="13" t="s">
        <v>144</v>
      </c>
      <c r="C62" s="9">
        <v>0</v>
      </c>
      <c r="D62" s="9">
        <v>441000</v>
      </c>
      <c r="E62" s="9">
        <f t="shared" si="0"/>
        <v>441000</v>
      </c>
      <c r="F62" s="23"/>
      <c r="G62" s="9">
        <v>441000</v>
      </c>
      <c r="H62" s="9">
        <f t="shared" si="2"/>
        <v>0</v>
      </c>
      <c r="I62" s="23">
        <f t="shared" si="3"/>
        <v>100</v>
      </c>
      <c r="J62" s="9">
        <v>441000</v>
      </c>
      <c r="K62" s="9">
        <f t="shared" si="4"/>
        <v>0</v>
      </c>
      <c r="L62" s="24">
        <f t="shared" si="5"/>
        <v>100</v>
      </c>
      <c r="M62" s="9">
        <f t="shared" si="6"/>
        <v>441000</v>
      </c>
      <c r="N62" s="24"/>
    </row>
    <row r="63" spans="1:14" ht="76.5" x14ac:dyDescent="0.2">
      <c r="A63" s="7" t="s">
        <v>145</v>
      </c>
      <c r="B63" s="13" t="s">
        <v>146</v>
      </c>
      <c r="C63" s="9">
        <v>100000</v>
      </c>
      <c r="D63" s="9">
        <v>80000</v>
      </c>
      <c r="E63" s="9">
        <f t="shared" si="0"/>
        <v>-20000</v>
      </c>
      <c r="F63" s="23">
        <f t="shared" si="1"/>
        <v>80</v>
      </c>
      <c r="G63" s="9">
        <v>80000</v>
      </c>
      <c r="H63" s="9">
        <f t="shared" si="2"/>
        <v>0</v>
      </c>
      <c r="I63" s="23">
        <f t="shared" si="3"/>
        <v>100</v>
      </c>
      <c r="J63" s="9">
        <v>80000</v>
      </c>
      <c r="K63" s="9">
        <f t="shared" si="4"/>
        <v>0</v>
      </c>
      <c r="L63" s="24">
        <f t="shared" si="5"/>
        <v>100</v>
      </c>
      <c r="M63" s="9">
        <f t="shared" si="6"/>
        <v>-20000</v>
      </c>
      <c r="N63" s="24">
        <f t="shared" si="7"/>
        <v>80</v>
      </c>
    </row>
    <row r="64" spans="1:14" ht="63.75" x14ac:dyDescent="0.2">
      <c r="A64" s="7" t="s">
        <v>147</v>
      </c>
      <c r="B64" s="13" t="s">
        <v>148</v>
      </c>
      <c r="C64" s="9">
        <v>0</v>
      </c>
      <c r="D64" s="9">
        <v>200000</v>
      </c>
      <c r="E64" s="9">
        <f t="shared" si="0"/>
        <v>200000</v>
      </c>
      <c r="F64" s="23"/>
      <c r="G64" s="9">
        <v>200000</v>
      </c>
      <c r="H64" s="9">
        <f t="shared" si="2"/>
        <v>0</v>
      </c>
      <c r="I64" s="23">
        <f t="shared" si="3"/>
        <v>100</v>
      </c>
      <c r="J64" s="9">
        <v>200000</v>
      </c>
      <c r="K64" s="9">
        <f t="shared" si="4"/>
        <v>0</v>
      </c>
      <c r="L64" s="24">
        <f t="shared" si="5"/>
        <v>100</v>
      </c>
      <c r="M64" s="9">
        <f t="shared" si="6"/>
        <v>200000</v>
      </c>
      <c r="N64" s="24"/>
    </row>
    <row r="65" spans="1:14" ht="78" customHeight="1" x14ac:dyDescent="0.2">
      <c r="A65" s="7" t="s">
        <v>149</v>
      </c>
      <c r="B65" s="13" t="s">
        <v>150</v>
      </c>
      <c r="C65" s="9">
        <v>0</v>
      </c>
      <c r="D65" s="9">
        <v>700</v>
      </c>
      <c r="E65" s="9">
        <f t="shared" si="0"/>
        <v>700</v>
      </c>
      <c r="F65" s="23"/>
      <c r="G65" s="9">
        <v>700</v>
      </c>
      <c r="H65" s="9">
        <f t="shared" si="2"/>
        <v>0</v>
      </c>
      <c r="I65" s="23">
        <f t="shared" si="3"/>
        <v>100</v>
      </c>
      <c r="J65" s="9">
        <v>700</v>
      </c>
      <c r="K65" s="9">
        <f t="shared" si="4"/>
        <v>0</v>
      </c>
      <c r="L65" s="24">
        <f t="shared" si="5"/>
        <v>100</v>
      </c>
      <c r="M65" s="9">
        <f t="shared" si="6"/>
        <v>700</v>
      </c>
      <c r="N65" s="24"/>
    </row>
    <row r="66" spans="1:14" ht="63.75" x14ac:dyDescent="0.2">
      <c r="A66" s="7" t="s">
        <v>151</v>
      </c>
      <c r="B66" s="13" t="s">
        <v>152</v>
      </c>
      <c r="C66" s="9">
        <v>0</v>
      </c>
      <c r="D66" s="9">
        <v>26500</v>
      </c>
      <c r="E66" s="9">
        <f t="shared" si="0"/>
        <v>26500</v>
      </c>
      <c r="F66" s="23"/>
      <c r="G66" s="9">
        <v>29500</v>
      </c>
      <c r="H66" s="9">
        <f t="shared" si="2"/>
        <v>3000</v>
      </c>
      <c r="I66" s="23">
        <f t="shared" si="3"/>
        <v>111.32075471698113</v>
      </c>
      <c r="J66" s="9">
        <v>32000</v>
      </c>
      <c r="K66" s="9">
        <f t="shared" si="4"/>
        <v>2500</v>
      </c>
      <c r="L66" s="24">
        <f t="shared" si="5"/>
        <v>108.47457627118644</v>
      </c>
      <c r="M66" s="9">
        <f t="shared" si="6"/>
        <v>32000</v>
      </c>
      <c r="N66" s="24"/>
    </row>
    <row r="67" spans="1:14" ht="51" x14ac:dyDescent="0.2">
      <c r="A67" s="7" t="s">
        <v>153</v>
      </c>
      <c r="B67" s="13" t="s">
        <v>154</v>
      </c>
      <c r="C67" s="9">
        <v>0</v>
      </c>
      <c r="D67" s="9">
        <v>401500</v>
      </c>
      <c r="E67" s="9">
        <f t="shared" si="0"/>
        <v>401500</v>
      </c>
      <c r="F67" s="23"/>
      <c r="G67" s="9">
        <v>401500</v>
      </c>
      <c r="H67" s="9">
        <f t="shared" si="2"/>
        <v>0</v>
      </c>
      <c r="I67" s="23">
        <f t="shared" si="3"/>
        <v>100</v>
      </c>
      <c r="J67" s="9">
        <v>401500</v>
      </c>
      <c r="K67" s="9">
        <f t="shared" si="4"/>
        <v>0</v>
      </c>
      <c r="L67" s="24">
        <f t="shared" si="5"/>
        <v>100</v>
      </c>
      <c r="M67" s="9">
        <f t="shared" si="6"/>
        <v>401500</v>
      </c>
      <c r="N67" s="24"/>
    </row>
    <row r="68" spans="1:14" ht="63.75" x14ac:dyDescent="0.2">
      <c r="A68" s="32" t="s">
        <v>155</v>
      </c>
      <c r="B68" s="31" t="s">
        <v>156</v>
      </c>
      <c r="C68" s="9">
        <v>0</v>
      </c>
      <c r="D68" s="9">
        <v>749700</v>
      </c>
      <c r="E68" s="9">
        <f t="shared" si="0"/>
        <v>749700</v>
      </c>
      <c r="F68" s="23"/>
      <c r="G68" s="9">
        <v>749700</v>
      </c>
      <c r="H68" s="9">
        <f t="shared" si="2"/>
        <v>0</v>
      </c>
      <c r="I68" s="23">
        <f t="shared" si="3"/>
        <v>100</v>
      </c>
      <c r="J68" s="9">
        <v>749700</v>
      </c>
      <c r="K68" s="9">
        <f t="shared" si="4"/>
        <v>0</v>
      </c>
      <c r="L68" s="24">
        <f t="shared" si="5"/>
        <v>100</v>
      </c>
      <c r="M68" s="9">
        <f t="shared" si="6"/>
        <v>749700</v>
      </c>
      <c r="N68" s="24"/>
    </row>
    <row r="69" spans="1:14" ht="39.950000000000003" customHeight="1" x14ac:dyDescent="0.2">
      <c r="A69" s="37" t="s">
        <v>86</v>
      </c>
      <c r="B69" s="35" t="s">
        <v>87</v>
      </c>
      <c r="C69" s="9">
        <v>400000</v>
      </c>
      <c r="D69" s="9">
        <v>494000</v>
      </c>
      <c r="E69" s="9">
        <f t="shared" si="0"/>
        <v>94000</v>
      </c>
      <c r="F69" s="23">
        <f t="shared" si="1"/>
        <v>123.50000000000001</v>
      </c>
      <c r="G69" s="9">
        <v>494000</v>
      </c>
      <c r="H69" s="9">
        <f t="shared" si="2"/>
        <v>0</v>
      </c>
      <c r="I69" s="23">
        <f t="shared" si="3"/>
        <v>100</v>
      </c>
      <c r="J69" s="9">
        <v>494000</v>
      </c>
      <c r="K69" s="9">
        <f t="shared" si="4"/>
        <v>0</v>
      </c>
      <c r="L69" s="24">
        <f t="shared" si="5"/>
        <v>100</v>
      </c>
      <c r="M69" s="9">
        <f t="shared" si="6"/>
        <v>94000</v>
      </c>
      <c r="N69" s="24">
        <f t="shared" si="7"/>
        <v>123.50000000000001</v>
      </c>
    </row>
    <row r="70" spans="1:14" ht="53.25" customHeight="1" x14ac:dyDescent="0.2">
      <c r="A70" s="37" t="s">
        <v>88</v>
      </c>
      <c r="B70" s="35" t="s">
        <v>89</v>
      </c>
      <c r="C70" s="9">
        <v>974700</v>
      </c>
      <c r="D70" s="9">
        <v>1015700</v>
      </c>
      <c r="E70" s="9">
        <f t="shared" si="0"/>
        <v>41000</v>
      </c>
      <c r="F70" s="23">
        <f t="shared" si="1"/>
        <v>104.20642248897096</v>
      </c>
      <c r="G70" s="9">
        <v>1015700</v>
      </c>
      <c r="H70" s="9">
        <f t="shared" si="2"/>
        <v>0</v>
      </c>
      <c r="I70" s="23">
        <f t="shared" si="3"/>
        <v>100</v>
      </c>
      <c r="J70" s="9">
        <v>1015700</v>
      </c>
      <c r="K70" s="9">
        <f t="shared" si="4"/>
        <v>0</v>
      </c>
      <c r="L70" s="24">
        <f t="shared" si="5"/>
        <v>100</v>
      </c>
      <c r="M70" s="9">
        <f t="shared" si="6"/>
        <v>41000</v>
      </c>
      <c r="N70" s="24">
        <f t="shared" si="7"/>
        <v>104.20642248897096</v>
      </c>
    </row>
    <row r="71" spans="1:14" ht="51.75" customHeight="1" x14ac:dyDescent="0.2">
      <c r="A71" s="37" t="s">
        <v>90</v>
      </c>
      <c r="B71" s="35" t="s">
        <v>91</v>
      </c>
      <c r="C71" s="9">
        <v>1540000</v>
      </c>
      <c r="D71" s="9">
        <v>1564500</v>
      </c>
      <c r="E71" s="9">
        <f t="shared" si="0"/>
        <v>24500</v>
      </c>
      <c r="F71" s="23">
        <f t="shared" si="1"/>
        <v>101.59090909090909</v>
      </c>
      <c r="G71" s="9">
        <v>1564500</v>
      </c>
      <c r="H71" s="9">
        <f t="shared" si="2"/>
        <v>0</v>
      </c>
      <c r="I71" s="23">
        <f t="shared" si="3"/>
        <v>100</v>
      </c>
      <c r="J71" s="9">
        <v>1564500</v>
      </c>
      <c r="K71" s="9">
        <f t="shared" si="4"/>
        <v>0</v>
      </c>
      <c r="L71" s="24">
        <f t="shared" si="5"/>
        <v>100</v>
      </c>
      <c r="M71" s="9">
        <f t="shared" si="6"/>
        <v>24500</v>
      </c>
      <c r="N71" s="24">
        <f t="shared" si="7"/>
        <v>101.59090909090909</v>
      </c>
    </row>
    <row r="72" spans="1:14" ht="39.950000000000003" customHeight="1" x14ac:dyDescent="0.2">
      <c r="A72" s="10" t="s">
        <v>84</v>
      </c>
      <c r="B72" s="35" t="s">
        <v>85</v>
      </c>
      <c r="C72" s="9">
        <v>9000000</v>
      </c>
      <c r="D72" s="9">
        <v>9000000</v>
      </c>
      <c r="E72" s="9">
        <f t="shared" si="0"/>
        <v>0</v>
      </c>
      <c r="F72" s="23">
        <f t="shared" si="1"/>
        <v>100</v>
      </c>
      <c r="G72" s="9">
        <v>9000000</v>
      </c>
      <c r="H72" s="9">
        <f t="shared" si="2"/>
        <v>0</v>
      </c>
      <c r="I72" s="23">
        <f t="shared" si="3"/>
        <v>100</v>
      </c>
      <c r="J72" s="9">
        <v>9000000</v>
      </c>
      <c r="K72" s="9">
        <f t="shared" si="4"/>
        <v>0</v>
      </c>
      <c r="L72" s="24">
        <f t="shared" si="5"/>
        <v>100</v>
      </c>
      <c r="M72" s="9">
        <f t="shared" si="6"/>
        <v>0</v>
      </c>
      <c r="N72" s="24">
        <f t="shared" si="7"/>
        <v>100</v>
      </c>
    </row>
    <row r="73" spans="1:14" s="29" customFormat="1" ht="20.100000000000001" customHeight="1" x14ac:dyDescent="0.2">
      <c r="A73" s="3" t="s">
        <v>36</v>
      </c>
      <c r="B73" s="6" t="s">
        <v>37</v>
      </c>
      <c r="C73" s="5">
        <f>C74+C75+C76+C77+C78+C79</f>
        <v>6676538900</v>
      </c>
      <c r="D73" s="5">
        <f>D74+D75+D76+D77+D78+D79</f>
        <v>7646926140</v>
      </c>
      <c r="E73" s="5">
        <f t="shared" ref="E73:E80" si="12">D73-C73</f>
        <v>970387240</v>
      </c>
      <c r="F73" s="22">
        <f t="shared" ref="F73:F80" si="13">D73/C73*100</f>
        <v>114.53428572100435</v>
      </c>
      <c r="G73" s="5">
        <f>G74+G75+G76+G77+G78+G79</f>
        <v>6768050900</v>
      </c>
      <c r="H73" s="5">
        <f t="shared" ref="H73:H80" si="14">G73-D73</f>
        <v>-878875240</v>
      </c>
      <c r="I73" s="22">
        <f t="shared" ref="I73:I80" si="15">G73/D73*100</f>
        <v>88.506816674967908</v>
      </c>
      <c r="J73" s="5">
        <f>J74+J75+J76+J77+J78+J79</f>
        <v>6389370100</v>
      </c>
      <c r="K73" s="5">
        <f t="shared" ref="K73:K80" si="16">J73-G73</f>
        <v>-378680800</v>
      </c>
      <c r="L73" s="30">
        <f t="shared" ref="L73:L80" si="17">J73/G73*100</f>
        <v>94.404876594530336</v>
      </c>
      <c r="M73" s="5">
        <f t="shared" ref="M73:M80" si="18">J73-C73</f>
        <v>-287168800</v>
      </c>
      <c r="N73" s="30">
        <f t="shared" ref="N73:N80" si="19">J73/C73*100</f>
        <v>95.698837312248713</v>
      </c>
    </row>
    <row r="74" spans="1:14" ht="20.25" customHeight="1" x14ac:dyDescent="0.2">
      <c r="A74" s="7" t="s">
        <v>38</v>
      </c>
      <c r="B74" s="13" t="s">
        <v>78</v>
      </c>
      <c r="C74" s="9">
        <v>976017400</v>
      </c>
      <c r="D74" s="9">
        <v>998449000</v>
      </c>
      <c r="E74" s="9">
        <f t="shared" si="12"/>
        <v>22431600</v>
      </c>
      <c r="F74" s="23">
        <f t="shared" si="13"/>
        <v>102.29827869871993</v>
      </c>
      <c r="G74" s="9">
        <v>882268300</v>
      </c>
      <c r="H74" s="9">
        <f t="shared" si="14"/>
        <v>-116180700</v>
      </c>
      <c r="I74" s="23">
        <f t="shared" si="15"/>
        <v>88.363882381573816</v>
      </c>
      <c r="J74" s="9">
        <v>882268300</v>
      </c>
      <c r="K74" s="9">
        <f t="shared" si="16"/>
        <v>0</v>
      </c>
      <c r="L74" s="24">
        <f t="shared" si="17"/>
        <v>100</v>
      </c>
      <c r="M74" s="9">
        <f t="shared" si="18"/>
        <v>-93749100</v>
      </c>
      <c r="N74" s="24">
        <f t="shared" si="19"/>
        <v>90.394730667711457</v>
      </c>
    </row>
    <row r="75" spans="1:14" ht="29.25" customHeight="1" x14ac:dyDescent="0.2">
      <c r="A75" s="7" t="s">
        <v>39</v>
      </c>
      <c r="B75" s="13" t="s">
        <v>40</v>
      </c>
      <c r="C75" s="9">
        <v>2057567500</v>
      </c>
      <c r="D75" s="9">
        <v>2985386300</v>
      </c>
      <c r="E75" s="9">
        <f t="shared" si="12"/>
        <v>927818800</v>
      </c>
      <c r="F75" s="23">
        <f t="shared" si="13"/>
        <v>145.09299451901333</v>
      </c>
      <c r="G75" s="9">
        <v>2254337100</v>
      </c>
      <c r="H75" s="9">
        <f t="shared" si="14"/>
        <v>-731049200</v>
      </c>
      <c r="I75" s="23">
        <f t="shared" si="15"/>
        <v>75.512408561665865</v>
      </c>
      <c r="J75" s="9">
        <v>1861169100</v>
      </c>
      <c r="K75" s="9">
        <f t="shared" si="16"/>
        <v>-393168000</v>
      </c>
      <c r="L75" s="24">
        <f t="shared" si="17"/>
        <v>82.559485003374164</v>
      </c>
      <c r="M75" s="9">
        <f t="shared" si="18"/>
        <v>-196398400</v>
      </c>
      <c r="N75" s="24">
        <f t="shared" si="19"/>
        <v>90.454825904860954</v>
      </c>
    </row>
    <row r="76" spans="1:14" ht="20.100000000000001" customHeight="1" x14ac:dyDescent="0.2">
      <c r="A76" s="7" t="s">
        <v>41</v>
      </c>
      <c r="B76" s="13" t="s">
        <v>79</v>
      </c>
      <c r="C76" s="9">
        <v>3639251000</v>
      </c>
      <c r="D76" s="9">
        <v>3569141200</v>
      </c>
      <c r="E76" s="9">
        <f t="shared" si="12"/>
        <v>-70109800</v>
      </c>
      <c r="F76" s="23">
        <f t="shared" si="13"/>
        <v>98.073510181078476</v>
      </c>
      <c r="G76" s="9">
        <v>3538443600</v>
      </c>
      <c r="H76" s="9">
        <f t="shared" si="14"/>
        <v>-30697600</v>
      </c>
      <c r="I76" s="23">
        <f t="shared" si="15"/>
        <v>99.139916347383505</v>
      </c>
      <c r="J76" s="9">
        <v>3553385500</v>
      </c>
      <c r="K76" s="9">
        <f t="shared" si="16"/>
        <v>14941900</v>
      </c>
      <c r="L76" s="24">
        <f t="shared" si="17"/>
        <v>100.42227322769818</v>
      </c>
      <c r="M76" s="9">
        <f t="shared" si="18"/>
        <v>-85865500</v>
      </c>
      <c r="N76" s="24">
        <f t="shared" si="19"/>
        <v>97.640572194663136</v>
      </c>
    </row>
    <row r="77" spans="1:14" ht="20.100000000000001" customHeight="1" x14ac:dyDescent="0.2">
      <c r="A77" s="7" t="s">
        <v>42</v>
      </c>
      <c r="B77" s="13" t="s">
        <v>43</v>
      </c>
      <c r="C77" s="9">
        <v>3501500</v>
      </c>
      <c r="D77" s="9">
        <v>93266800</v>
      </c>
      <c r="E77" s="9">
        <f t="shared" si="12"/>
        <v>89765300</v>
      </c>
      <c r="F77" s="23">
        <f t="shared" si="13"/>
        <v>2663.6241610738257</v>
      </c>
      <c r="G77" s="9">
        <v>93001900</v>
      </c>
      <c r="H77" s="9">
        <f t="shared" si="14"/>
        <v>-264900</v>
      </c>
      <c r="I77" s="23">
        <f t="shared" si="15"/>
        <v>99.715976102964831</v>
      </c>
      <c r="J77" s="9">
        <v>92547200</v>
      </c>
      <c r="K77" s="9">
        <f t="shared" si="16"/>
        <v>-454700</v>
      </c>
      <c r="L77" s="24">
        <f t="shared" si="17"/>
        <v>99.511085257397966</v>
      </c>
      <c r="M77" s="9">
        <f t="shared" si="18"/>
        <v>89045700</v>
      </c>
      <c r="N77" s="24">
        <f t="shared" si="19"/>
        <v>2643.072968727688</v>
      </c>
    </row>
    <row r="78" spans="1:14" ht="30" customHeight="1" x14ac:dyDescent="0.2">
      <c r="A78" s="36" t="s">
        <v>92</v>
      </c>
      <c r="B78" s="35" t="s">
        <v>93</v>
      </c>
      <c r="C78" s="9">
        <v>200000</v>
      </c>
      <c r="D78" s="9">
        <v>682840</v>
      </c>
      <c r="E78" s="9">
        <f t="shared" si="12"/>
        <v>482840</v>
      </c>
      <c r="F78" s="23">
        <f t="shared" si="13"/>
        <v>341.42</v>
      </c>
      <c r="G78" s="9"/>
      <c r="H78" s="9">
        <f t="shared" si="14"/>
        <v>-682840</v>
      </c>
      <c r="I78" s="23">
        <f t="shared" si="15"/>
        <v>0</v>
      </c>
      <c r="J78" s="9"/>
      <c r="K78" s="9">
        <f t="shared" si="16"/>
        <v>0</v>
      </c>
      <c r="L78" s="24"/>
      <c r="M78" s="9">
        <f t="shared" si="18"/>
        <v>-200000</v>
      </c>
      <c r="N78" s="24">
        <f t="shared" si="19"/>
        <v>0</v>
      </c>
    </row>
    <row r="79" spans="1:14" ht="30" customHeight="1" x14ac:dyDescent="0.2">
      <c r="A79" s="36" t="s">
        <v>94</v>
      </c>
      <c r="B79" s="35" t="s">
        <v>95</v>
      </c>
      <c r="C79" s="9">
        <v>1500</v>
      </c>
      <c r="D79" s="9"/>
      <c r="E79" s="9">
        <f t="shared" si="12"/>
        <v>-1500</v>
      </c>
      <c r="F79" s="23">
        <f t="shared" si="13"/>
        <v>0</v>
      </c>
      <c r="G79" s="9"/>
      <c r="H79" s="9">
        <f t="shared" si="14"/>
        <v>0</v>
      </c>
      <c r="I79" s="23"/>
      <c r="J79" s="9"/>
      <c r="K79" s="9">
        <f t="shared" si="16"/>
        <v>0</v>
      </c>
      <c r="L79" s="24"/>
      <c r="M79" s="9">
        <f t="shared" si="18"/>
        <v>-1500</v>
      </c>
      <c r="N79" s="24">
        <f t="shared" si="19"/>
        <v>0</v>
      </c>
    </row>
    <row r="80" spans="1:14" s="29" customFormat="1" ht="20.100000000000001" customHeight="1" x14ac:dyDescent="0.2">
      <c r="A80" s="3"/>
      <c r="B80" s="4" t="s">
        <v>44</v>
      </c>
      <c r="C80" s="5">
        <f>C8+C73</f>
        <v>9680187974</v>
      </c>
      <c r="D80" s="5">
        <f>D8+D73</f>
        <v>10682255577</v>
      </c>
      <c r="E80" s="5">
        <f t="shared" si="12"/>
        <v>1002067603</v>
      </c>
      <c r="F80" s="22">
        <f t="shared" si="13"/>
        <v>110.35173702919252</v>
      </c>
      <c r="G80" s="5">
        <f>G8+G73</f>
        <v>9879935987</v>
      </c>
      <c r="H80" s="5">
        <f t="shared" si="14"/>
        <v>-802319590</v>
      </c>
      <c r="I80" s="22">
        <f t="shared" si="15"/>
        <v>92.489230535473453</v>
      </c>
      <c r="J80" s="5">
        <f>J8+J73</f>
        <v>9583244087</v>
      </c>
      <c r="K80" s="5">
        <f t="shared" si="16"/>
        <v>-296691900</v>
      </c>
      <c r="L80" s="30">
        <f t="shared" si="17"/>
        <v>96.997026090144843</v>
      </c>
      <c r="M80" s="5">
        <f t="shared" si="18"/>
        <v>-96943887</v>
      </c>
      <c r="N80" s="30">
        <f t="shared" si="19"/>
        <v>98.998533011338395</v>
      </c>
    </row>
    <row r="83" spans="3:14" x14ac:dyDescent="0.2"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</row>
    <row r="84" spans="3:14" x14ac:dyDescent="0.2">
      <c r="M84" s="17"/>
    </row>
  </sheetData>
  <autoFilter ref="A7:N80"/>
  <mergeCells count="11">
    <mergeCell ref="M5:N5"/>
    <mergeCell ref="A3:K3"/>
    <mergeCell ref="A5:A6"/>
    <mergeCell ref="B5:B6"/>
    <mergeCell ref="C5:C6"/>
    <mergeCell ref="D5:D6"/>
    <mergeCell ref="E5:F5"/>
    <mergeCell ref="G5:G6"/>
    <mergeCell ref="H5:I5"/>
    <mergeCell ref="J5:J6"/>
    <mergeCell ref="K5:L5"/>
  </mergeCells>
  <pageMargins left="0.39370078740157483" right="0.39370078740157483" top="0.78740157480314965" bottom="0.39370078740157483" header="0.39370078740157483" footer="0"/>
  <pageSetup paperSize="9" scale="59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2020-12-17T08:41:07Z</dcterms:modified>
</cp:coreProperties>
</file>