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0 год\Проект бюджета 2021-2023\Приложения к заключению\"/>
    </mc:Choice>
  </mc:AlternateContent>
  <bookViews>
    <workbookView xWindow="480" yWindow="540" windowWidth="19320" windowHeight="12165"/>
  </bookViews>
  <sheets>
    <sheet name="Лист2" sheetId="2" r:id="rId1"/>
  </sheets>
  <definedNames>
    <definedName name="_xlnm._FilterDatabase" localSheetId="0" hidden="1">Лист2!$A$8:$K$76</definedName>
    <definedName name="_xlnm.Print_Titles" localSheetId="0">Лист2!$6:$8</definedName>
  </definedNames>
  <calcPr calcId="152511"/>
</workbook>
</file>

<file path=xl/calcChain.xml><?xml version="1.0" encoding="utf-8"?>
<calcChain xmlns="http://schemas.openxmlformats.org/spreadsheetml/2006/main">
  <c r="B76" i="2" l="1"/>
  <c r="I67" i="2" l="1"/>
  <c r="J57" i="2" l="1"/>
  <c r="D57" i="2"/>
  <c r="J25" i="2"/>
  <c r="G25" i="2"/>
  <c r="H25" i="2"/>
  <c r="D25" i="2"/>
  <c r="J28" i="2"/>
  <c r="H28" i="2"/>
  <c r="G28" i="2"/>
  <c r="D28" i="2"/>
  <c r="J27" i="2"/>
  <c r="G27" i="2"/>
  <c r="H27" i="2"/>
  <c r="D27" i="2"/>
  <c r="J11" i="2"/>
  <c r="H11" i="2"/>
  <c r="G11" i="2"/>
  <c r="I71" i="2"/>
  <c r="F71" i="2"/>
  <c r="J70" i="2"/>
  <c r="G70" i="2"/>
  <c r="H70" i="2"/>
  <c r="D70" i="2"/>
  <c r="C71" i="2"/>
  <c r="D11" i="2"/>
  <c r="C67" i="2"/>
  <c r="D63" i="2"/>
  <c r="J52" i="2"/>
  <c r="G52" i="2"/>
  <c r="H52" i="2"/>
  <c r="D52" i="2"/>
  <c r="D40" i="2"/>
  <c r="E40" i="2"/>
  <c r="D41" i="2"/>
  <c r="E41" i="2"/>
  <c r="D42" i="2"/>
  <c r="D43" i="2"/>
  <c r="D44" i="2"/>
  <c r="D45" i="2"/>
  <c r="E45" i="2"/>
  <c r="D46" i="2"/>
  <c r="E46" i="2"/>
  <c r="D47" i="2"/>
  <c r="E47" i="2"/>
  <c r="D48" i="2"/>
  <c r="E48" i="2"/>
  <c r="D49" i="2"/>
  <c r="E49" i="2"/>
  <c r="D50" i="2"/>
  <c r="D51" i="2"/>
  <c r="E51" i="2"/>
  <c r="D53" i="2"/>
  <c r="E53" i="2"/>
  <c r="D54" i="2"/>
  <c r="D55" i="2"/>
  <c r="E55" i="2"/>
  <c r="D56" i="2"/>
  <c r="E56" i="2"/>
  <c r="D58" i="2"/>
  <c r="E58" i="2"/>
  <c r="D59" i="2"/>
  <c r="E59" i="2"/>
  <c r="D60" i="2"/>
  <c r="E60" i="2"/>
  <c r="D61" i="2"/>
  <c r="E61" i="2"/>
  <c r="D62" i="2"/>
  <c r="D64" i="2"/>
  <c r="D65" i="2"/>
  <c r="E65" i="2"/>
  <c r="D66" i="2"/>
  <c r="E66" i="2"/>
  <c r="J54" i="2"/>
  <c r="G54" i="2"/>
  <c r="H54" i="2"/>
  <c r="J62" i="2"/>
  <c r="G62" i="2"/>
  <c r="H62" i="2"/>
  <c r="J64" i="2"/>
  <c r="G64" i="2"/>
  <c r="H64" i="2"/>
  <c r="J74" i="2"/>
  <c r="K74" i="2"/>
  <c r="J40" i="2"/>
  <c r="K40" i="2"/>
  <c r="J41" i="2"/>
  <c r="K41" i="2"/>
  <c r="J42" i="2"/>
  <c r="J43" i="2"/>
  <c r="J44" i="2"/>
  <c r="J45" i="2"/>
  <c r="K45" i="2"/>
  <c r="J46" i="2"/>
  <c r="K46" i="2"/>
  <c r="J47" i="2"/>
  <c r="K47" i="2"/>
  <c r="J48" i="2"/>
  <c r="K48" i="2"/>
  <c r="J49" i="2"/>
  <c r="K49" i="2"/>
  <c r="J50" i="2"/>
  <c r="J51" i="2"/>
  <c r="K51" i="2"/>
  <c r="J53" i="2"/>
  <c r="K53" i="2"/>
  <c r="J55" i="2"/>
  <c r="K55" i="2"/>
  <c r="J56" i="2"/>
  <c r="K56" i="2"/>
  <c r="J58" i="2"/>
  <c r="K58" i="2"/>
  <c r="J59" i="2"/>
  <c r="K59" i="2"/>
  <c r="J60" i="2"/>
  <c r="K60" i="2"/>
  <c r="J61" i="2"/>
  <c r="K61" i="2"/>
  <c r="J65" i="2"/>
  <c r="K65" i="2"/>
  <c r="J66" i="2"/>
  <c r="K66" i="2"/>
  <c r="J12" i="2"/>
  <c r="K12" i="2"/>
  <c r="J13" i="2"/>
  <c r="K13" i="2"/>
  <c r="J14" i="2"/>
  <c r="K14" i="2"/>
  <c r="J15" i="2"/>
  <c r="K15" i="2"/>
  <c r="J16" i="2"/>
  <c r="J17" i="2"/>
  <c r="K17" i="2"/>
  <c r="J18" i="2"/>
  <c r="K18" i="2"/>
  <c r="J19" i="2"/>
  <c r="K19" i="2"/>
  <c r="J20" i="2"/>
  <c r="K20" i="2"/>
  <c r="J21" i="2"/>
  <c r="K21" i="2"/>
  <c r="J22" i="2"/>
  <c r="K22" i="2"/>
  <c r="J23" i="2"/>
  <c r="K23" i="2"/>
  <c r="J24" i="2"/>
  <c r="K24" i="2"/>
  <c r="J26" i="2"/>
  <c r="K26" i="2"/>
  <c r="J29" i="2"/>
  <c r="K29" i="2"/>
  <c r="J30" i="2"/>
  <c r="K30" i="2"/>
  <c r="J31" i="2"/>
  <c r="K31" i="2"/>
  <c r="J32" i="2"/>
  <c r="K32" i="2"/>
  <c r="J33" i="2"/>
  <c r="K33" i="2"/>
  <c r="J34" i="2"/>
  <c r="K34" i="2"/>
  <c r="J35" i="2"/>
  <c r="K35" i="2"/>
  <c r="J36" i="2"/>
  <c r="K36" i="2"/>
  <c r="J37" i="2"/>
  <c r="K37" i="2"/>
  <c r="G74" i="2"/>
  <c r="G40" i="2"/>
  <c r="H40" i="2"/>
  <c r="G41" i="2"/>
  <c r="H41" i="2"/>
  <c r="G42" i="2"/>
  <c r="H42" i="2"/>
  <c r="G43" i="2"/>
  <c r="H43" i="2"/>
  <c r="G44" i="2"/>
  <c r="G45" i="2"/>
  <c r="G46" i="2"/>
  <c r="H46" i="2"/>
  <c r="G47" i="2"/>
  <c r="H47" i="2"/>
  <c r="G48" i="2"/>
  <c r="H48" i="2"/>
  <c r="G49" i="2"/>
  <c r="H49" i="2"/>
  <c r="G50" i="2"/>
  <c r="H50" i="2"/>
  <c r="G51" i="2"/>
  <c r="H51" i="2"/>
  <c r="G53" i="2"/>
  <c r="H53" i="2"/>
  <c r="G55" i="2"/>
  <c r="H55" i="2"/>
  <c r="G56" i="2"/>
  <c r="G58" i="2"/>
  <c r="H58" i="2"/>
  <c r="G59" i="2"/>
  <c r="G60" i="2"/>
  <c r="H60" i="2"/>
  <c r="G61" i="2"/>
  <c r="H61" i="2"/>
  <c r="G65" i="2"/>
  <c r="H65" i="2"/>
  <c r="G66" i="2"/>
  <c r="H66" i="2"/>
  <c r="G12" i="2"/>
  <c r="G13" i="2"/>
  <c r="H13" i="2"/>
  <c r="G14" i="2"/>
  <c r="H14" i="2"/>
  <c r="G15" i="2"/>
  <c r="G16" i="2"/>
  <c r="H16" i="2"/>
  <c r="G17" i="2"/>
  <c r="H17" i="2"/>
  <c r="G18" i="2"/>
  <c r="H18" i="2"/>
  <c r="G19" i="2"/>
  <c r="H19" i="2"/>
  <c r="G20" i="2"/>
  <c r="H20" i="2"/>
  <c r="G21" i="2"/>
  <c r="H21" i="2"/>
  <c r="G22" i="2"/>
  <c r="H22" i="2"/>
  <c r="G23" i="2"/>
  <c r="H23" i="2"/>
  <c r="G24" i="2"/>
  <c r="G26" i="2"/>
  <c r="G29" i="2"/>
  <c r="H29" i="2"/>
  <c r="G30" i="2"/>
  <c r="H30" i="2"/>
  <c r="G31" i="2"/>
  <c r="H31" i="2"/>
  <c r="G32" i="2"/>
  <c r="H32" i="2"/>
  <c r="G33" i="2"/>
  <c r="G34" i="2"/>
  <c r="H34" i="2"/>
  <c r="G35" i="2"/>
  <c r="H35" i="2"/>
  <c r="G36" i="2"/>
  <c r="H36" i="2"/>
  <c r="G37" i="2"/>
  <c r="H37" i="2"/>
  <c r="E12" i="2"/>
  <c r="E13" i="2"/>
  <c r="E14" i="2"/>
  <c r="E15" i="2"/>
  <c r="E17" i="2"/>
  <c r="E18" i="2"/>
  <c r="E19" i="2"/>
  <c r="E20" i="2"/>
  <c r="E21" i="2"/>
  <c r="E22" i="2"/>
  <c r="E23" i="2"/>
  <c r="E24" i="2"/>
  <c r="E26" i="2"/>
  <c r="E29" i="2"/>
  <c r="E30" i="2"/>
  <c r="E31" i="2"/>
  <c r="E32" i="2"/>
  <c r="E33" i="2"/>
  <c r="E34" i="2"/>
  <c r="E35" i="2"/>
  <c r="E36" i="2"/>
  <c r="E37" i="2"/>
  <c r="B75" i="2"/>
  <c r="B71" i="2"/>
  <c r="B67" i="2"/>
  <c r="B38" i="2"/>
  <c r="G57" i="2" l="1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6" i="2"/>
  <c r="D29" i="2"/>
  <c r="D30" i="2"/>
  <c r="D31" i="2"/>
  <c r="D32" i="2"/>
  <c r="D33" i="2"/>
  <c r="D34" i="2"/>
  <c r="D35" i="2"/>
  <c r="D36" i="2"/>
  <c r="D37" i="2"/>
  <c r="F67" i="2" l="1"/>
  <c r="K69" i="2" l="1"/>
  <c r="J69" i="2"/>
  <c r="H69" i="2"/>
  <c r="G69" i="2"/>
  <c r="D74" i="2"/>
  <c r="E69" i="2"/>
  <c r="D69" i="2"/>
  <c r="J73" i="2"/>
  <c r="E73" i="2"/>
  <c r="K73" i="2" l="1"/>
  <c r="H73" i="2"/>
  <c r="D73" i="2"/>
  <c r="G73" i="2"/>
  <c r="K10" i="2" l="1"/>
  <c r="J10" i="2"/>
  <c r="G10" i="2"/>
  <c r="D10" i="2"/>
  <c r="I75" i="2"/>
  <c r="I38" i="2"/>
  <c r="J38" i="2" l="1"/>
  <c r="K38" i="2"/>
  <c r="J67" i="2"/>
  <c r="K67" i="2"/>
  <c r="K75" i="2"/>
  <c r="J75" i="2"/>
  <c r="I76" i="2"/>
  <c r="E10" i="2"/>
  <c r="F75" i="2"/>
  <c r="K71" i="2"/>
  <c r="C75" i="2"/>
  <c r="H10" i="2"/>
  <c r="F38" i="2"/>
  <c r="C38" i="2"/>
  <c r="E38" i="2" s="1"/>
  <c r="D67" i="2" l="1"/>
  <c r="E67" i="2"/>
  <c r="H67" i="2"/>
  <c r="G67" i="2"/>
  <c r="G38" i="2"/>
  <c r="H38" i="2"/>
  <c r="D38" i="2"/>
  <c r="J71" i="2"/>
  <c r="H71" i="2"/>
  <c r="G71" i="2"/>
  <c r="H75" i="2"/>
  <c r="G75" i="2"/>
  <c r="E75" i="2"/>
  <c r="D75" i="2"/>
  <c r="E71" i="2"/>
  <c r="D71" i="2"/>
  <c r="F76" i="2"/>
  <c r="C76" i="2"/>
  <c r="D76" i="2" s="1"/>
  <c r="K76" i="2"/>
  <c r="J76" i="2" l="1"/>
  <c r="E76" i="2"/>
  <c r="H76" i="2"/>
  <c r="G76" i="2"/>
</calcChain>
</file>

<file path=xl/sharedStrings.xml><?xml version="1.0" encoding="utf-8"?>
<sst xmlns="http://schemas.openxmlformats.org/spreadsheetml/2006/main" count="84" uniqueCount="80">
  <si>
    <t>Наименование</t>
  </si>
  <si>
    <t>Субвенции</t>
  </si>
  <si>
    <t>Приложение № 2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</si>
  <si>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</si>
  <si>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Дотации</t>
  </si>
  <si>
    <t>сумма</t>
  </si>
  <si>
    <t>%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</si>
  <si>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</si>
  <si>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</t>
  </si>
  <si>
    <t xml:space="preserve">Субвенции на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</si>
  <si>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 xml:space="preserve">Субвенции на осуществление деятельности по опеке и попечительству </t>
  </si>
  <si>
    <t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</si>
  <si>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Субвенции на организацию и обеспечение отдыха и оздоровления детей, в том числе в этнической среде</t>
  </si>
  <si>
    <t>Субвенции на реализацию полномочий, указанных в пунктах 3.1, 3.2 статьи 2 Закона ХМАО-Югры от 31 марта 2009 года № 36-оз "О наделении органов местного самоуправления муниципальных образований ХМАО-Югры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</si>
  <si>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</t>
  </si>
  <si>
    <t>Субвенции на осуществление отдельных полномочий Ханты-Мансийского автономного округа – Югры по организации деятельности по обращению с твердыми коммунальными отходами</t>
  </si>
  <si>
    <t>Субвенции на 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 – Югры по социально ориентированным тарифам и сжиженного газа по социально ориентированным розничным ценам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</si>
  <si>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РФ</t>
  </si>
  <si>
    <t xml:space="preserve">Итого субвенций </t>
  </si>
  <si>
    <t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</t>
  </si>
  <si>
    <t>Субсидии на создание условий для деятельности народных дружин</t>
  </si>
  <si>
    <t>Субсидии на реализацию полномочий в сфере жилищно-коммунального комплекса</t>
  </si>
  <si>
    <t xml:space="preserve">Субсидии </t>
  </si>
  <si>
    <t>Итого субсидии</t>
  </si>
  <si>
    <t xml:space="preserve">Иные межбюджетные трансферты
</t>
  </si>
  <si>
    <t xml:space="preserve">Иные межбюджетные трансферты на реализацию мероприятий содействие трудоустройству граждан </t>
  </si>
  <si>
    <t>Итого иные межбюджетные трансферты</t>
  </si>
  <si>
    <t xml:space="preserve">Итого дотации </t>
  </si>
  <si>
    <t xml:space="preserve">Всего </t>
  </si>
  <si>
    <t>Субвенции на поддержку животноводства, переработки и реализации продукции животноводства</t>
  </si>
  <si>
    <t>Субвенции на поддержку растениеводства, переработки и реализации продукции растениеводства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</si>
  <si>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</si>
  <si>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на 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</si>
  <si>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Субсидии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проведения тренировочных сборов и участия в соревнованиях</t>
  </si>
  <si>
    <t>Субсидии на реализацию программ формирования современной городской среды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</si>
  <si>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</si>
  <si>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</si>
  <si>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Субсидии на государственную поддержку отрасли культуры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</si>
  <si>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</si>
  <si>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</si>
  <si>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 xml:space="preserve"> Проект на 2020 год (проект)</t>
  </si>
  <si>
    <t>Проект на  2022 год (проект)</t>
  </si>
  <si>
    <t xml:space="preserve">Дотации на выравнивание бюджетной обеспеченности </t>
  </si>
  <si>
    <t xml:space="preserve">Дотации на поддержку мер по обеспечению сбалансированности  бюджетов </t>
  </si>
  <si>
    <t>Субсидии на развитие сферы культуры в муниципальных образованиях Ханты-Мансийского автономного округа-Югры</t>
  </si>
  <si>
    <t>Субсидии на развитие материально-технической базы муниципальных учреждений спорта</t>
  </si>
  <si>
    <t>Субсидии на реализацию полномочий в области  жилищных отношений</t>
  </si>
  <si>
    <t>Субсидии для реализации полномочий
в области жилищного строительства</t>
  </si>
  <si>
    <t>Субсидии на обеспечение устойчивого сокращения непригодного для проживания жилищного фонда</t>
  </si>
  <si>
    <t>Субсидии на завершение строительства (реконструкцию) многоквартирных домов, для строительства которых привлечены средства граждан, включенных в реестр граждан, чьи денежные средства привлечены для строительства многоквартирных домов и чьи права нарушены</t>
  </si>
  <si>
    <t>Субсидии на реализацию проектов по ликвидации объектов накопленного вреда окружающей среде</t>
  </si>
  <si>
    <t>Субсидии на поддержку малого и среднего предпринимательства</t>
  </si>
  <si>
    <t>Субсидии на мероприятия по переселению граждан из не предназначенных для проживания строений, созданных в период промышленного освоения Сибири и Дальнего Востока</t>
  </si>
  <si>
    <t>Субсидии на реализацию мероприятий по обеспечению жильем молодых семей</t>
  </si>
  <si>
    <t>Субсидии на приобретение, создание в соответствии с концессионными соглашениями, соглашениями о муниципально-частном партнерстве объектов недвижимого имущества для размещения общеобразовательных организаций</t>
  </si>
  <si>
    <t>Субсидии на реконструкцию, расширение, модернизацию, строительство коммунальных объектов</t>
  </si>
  <si>
    <t>Субсидии на строительство и реконструкцию (модернизацию) объектов питьевого водоснабжения</t>
  </si>
  <si>
    <t>Единая субвенция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- Югры отдельных государственных полномочий</t>
  </si>
  <si>
    <t>Единая субвенция на осуществление деятельности по опеке и попечительству</t>
  </si>
  <si>
    <t>Субвенции на организацию мероприятий при осуществлении деятельности по обращению с животными без владельцев</t>
  </si>
  <si>
    <t>Субвенции на проведение Всероссийской переписи населения 2020 года</t>
  </si>
  <si>
    <t>Субвенции  на осуществление переданных полномочий Российской Федерации на государственную регистрацию актов гражданского состояния</t>
  </si>
  <si>
    <t>Сравнение проектов бюджета на 2020 и 2021-2023 годы по межбюджетным трансфертам</t>
  </si>
  <si>
    <t xml:space="preserve"> Проект на 2021 год (проект)</t>
  </si>
  <si>
    <t>Проект на  2023 год (проект)</t>
  </si>
  <si>
    <t>Субвенции на осуществление отдельных
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</t>
  </si>
  <si>
    <t>Субсидии 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осударственную аккредитацию основным общеобразовательным программам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</si>
  <si>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</si>
  <si>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Субсидий на софинансирование расходов муниципальных образований по развитию сети спортивных объектов шаговой доступности</t>
  </si>
  <si>
    <t xml:space="preserve">Субсидии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</t>
  </si>
  <si>
    <t>Субсидии для реализации полномочий в области градостроительной деятельности, строительства и жилищных отношений</t>
  </si>
  <si>
    <t>Субсидии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</si>
  <si>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Субвенции на поддержку и развитие животноводства</t>
  </si>
  <si>
    <t>Субвенции на поддержку и развитие малых форм хозяйствования</t>
  </si>
  <si>
    <t>Субвенция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- Югры отдельных государственных полномочий в области образования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</si>
  <si>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</si>
  <si>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Субвенций на поддержку и развитие растениеводства</t>
  </si>
  <si>
    <t>Отклонение 2021 от                          2020 года</t>
  </si>
  <si>
    <t>Отклонение 2022 от                 2021 года</t>
  </si>
  <si>
    <t>Отклонение 2023 от                   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</si>
</sst>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164" fontId="21" fillId="0" borderId="0" applyFont="0" applyFill="0" applyBorder="0" applyAlignment="0" applyProtection="0"/>
  </cellStyleXfs>
  <cellXfs count="43">
    <xf numFmtId="0" fontId="0" fillId="0" borderId="0" xfId="0"/>
    <xf numFmtId="4" fontId="19" fillId="0" borderId="10" xfId="37" applyNumberFormat="1" applyFont="1" applyFill="1" applyBorder="1" applyAlignment="1">
      <alignment horizontal="center" vertical="center"/>
    </xf>
    <xf numFmtId="4" fontId="19" fillId="0" borderId="10" xfId="0" applyNumberFormat="1" applyFont="1" applyFill="1" applyBorder="1" applyAlignment="1">
      <alignment horizontal="center" vertical="center"/>
    </xf>
    <xf numFmtId="4" fontId="20" fillId="0" borderId="10" xfId="37" applyNumberFormat="1" applyFont="1" applyFill="1" applyBorder="1" applyAlignment="1">
      <alignment horizontal="center" vertical="center" wrapText="1"/>
    </xf>
    <xf numFmtId="4" fontId="20" fillId="0" borderId="10" xfId="0" applyNumberFormat="1" applyFont="1" applyFill="1" applyBorder="1" applyAlignment="1">
      <alignment horizontal="center" vertical="center"/>
    </xf>
    <xf numFmtId="4" fontId="19" fillId="0" borderId="10" xfId="37" applyNumberFormat="1" applyFont="1" applyFill="1" applyBorder="1" applyAlignment="1">
      <alignment horizontal="center" vertical="center" wrapText="1"/>
    </xf>
    <xf numFmtId="3" fontId="19" fillId="0" borderId="10" xfId="0" applyNumberFormat="1" applyFont="1" applyFill="1" applyBorder="1" applyAlignment="1">
      <alignment horizontal="center" vertical="center"/>
    </xf>
    <xf numFmtId="3" fontId="19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Fill="1" applyBorder="1"/>
    <xf numFmtId="3" fontId="19" fillId="0" borderId="0" xfId="37" applyNumberFormat="1" applyFont="1" applyFill="1" applyBorder="1" applyAlignment="1">
      <alignment horizontal="center" vertical="center" wrapText="1"/>
    </xf>
    <xf numFmtId="4" fontId="19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/>
    <xf numFmtId="0" fontId="19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2" fontId="19" fillId="0" borderId="0" xfId="0" applyNumberFormat="1" applyFont="1" applyFill="1" applyBorder="1" applyAlignment="1">
      <alignment horizontal="left" vertical="distributed" wrapText="1"/>
    </xf>
    <xf numFmtId="2" fontId="19" fillId="0" borderId="0" xfId="37" applyNumberFormat="1" applyFont="1" applyFill="1" applyBorder="1" applyAlignment="1">
      <alignment horizontal="left" vertical="distributed" wrapText="1"/>
    </xf>
    <xf numFmtId="2" fontId="19" fillId="0" borderId="10" xfId="0" applyNumberFormat="1" applyFont="1" applyFill="1" applyBorder="1" applyAlignment="1">
      <alignment horizontal="left" vertical="center" wrapText="1"/>
    </xf>
    <xf numFmtId="2" fontId="20" fillId="0" borderId="10" xfId="37" applyNumberFormat="1" applyFont="1" applyFill="1" applyBorder="1" applyAlignment="1">
      <alignment horizontal="left" vertical="center" wrapText="1"/>
    </xf>
    <xf numFmtId="2" fontId="19" fillId="0" borderId="0" xfId="37" applyNumberFormat="1" applyFont="1" applyFill="1" applyBorder="1" applyAlignment="1">
      <alignment horizontal="left" vertical="center" wrapText="1"/>
    </xf>
    <xf numFmtId="1" fontId="19" fillId="0" borderId="10" xfId="37" applyNumberFormat="1" applyFont="1" applyFill="1" applyBorder="1" applyAlignment="1">
      <alignment horizontal="center" vertical="distributed" wrapText="1"/>
    </xf>
    <xf numFmtId="2" fontId="19" fillId="0" borderId="10" xfId="37" applyNumberFormat="1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/>
    </xf>
    <xf numFmtId="3" fontId="20" fillId="0" borderId="10" xfId="0" applyNumberFormat="1" applyFont="1" applyFill="1" applyBorder="1" applyAlignment="1">
      <alignment horizontal="center" vertical="center" wrapText="1"/>
    </xf>
    <xf numFmtId="2" fontId="20" fillId="0" borderId="10" xfId="0" applyNumberFormat="1" applyFont="1" applyFill="1" applyBorder="1" applyAlignment="1">
      <alignment horizontal="left" vertical="center" wrapText="1"/>
    </xf>
    <xf numFmtId="2" fontId="22" fillId="0" borderId="0" xfId="0" applyNumberFormat="1" applyFont="1" applyFill="1" applyAlignment="1">
      <alignment horizontal="left" vertical="center" wrapText="1"/>
    </xf>
    <xf numFmtId="4" fontId="20" fillId="0" borderId="10" xfId="0" applyNumberFormat="1" applyFont="1" applyFill="1" applyBorder="1" applyAlignment="1">
      <alignment horizontal="center" vertical="center" wrapText="1"/>
    </xf>
    <xf numFmtId="165" fontId="20" fillId="0" borderId="10" xfId="0" applyNumberFormat="1" applyFont="1" applyFill="1" applyBorder="1" applyAlignment="1">
      <alignment horizontal="center" vertical="center" wrapText="1"/>
    </xf>
    <xf numFmtId="4" fontId="19" fillId="0" borderId="0" xfId="0" applyNumberFormat="1" applyFont="1" applyFill="1" applyBorder="1"/>
    <xf numFmtId="4" fontId="19" fillId="0" borderId="0" xfId="37" applyNumberFormat="1" applyFont="1" applyFill="1" applyBorder="1" applyAlignment="1">
      <alignment horizontal="center"/>
    </xf>
    <xf numFmtId="0" fontId="19" fillId="0" borderId="10" xfId="44" applyNumberFormat="1" applyFont="1" applyFill="1" applyBorder="1" applyAlignment="1">
      <alignment horizontal="center" vertical="center"/>
    </xf>
    <xf numFmtId="0" fontId="19" fillId="0" borderId="10" xfId="0" applyNumberFormat="1" applyFont="1" applyFill="1" applyBorder="1" applyAlignment="1">
      <alignment horizontal="center" vertical="center"/>
    </xf>
    <xf numFmtId="4" fontId="19" fillId="0" borderId="0" xfId="37" applyNumberFormat="1" applyFont="1" applyFill="1" applyBorder="1" applyAlignment="1">
      <alignment horizontal="center" vertical="center" wrapText="1"/>
    </xf>
    <xf numFmtId="165" fontId="20" fillId="0" borderId="10" xfId="0" applyNumberFormat="1" applyFont="1" applyFill="1" applyBorder="1" applyAlignment="1">
      <alignment horizontal="center" vertical="center" wrapText="1"/>
    </xf>
    <xf numFmtId="4" fontId="20" fillId="0" borderId="10" xfId="0" applyNumberFormat="1" applyFont="1" applyFill="1" applyBorder="1" applyAlignment="1">
      <alignment horizontal="center" vertical="center" wrapText="1"/>
    </xf>
    <xf numFmtId="165" fontId="20" fillId="0" borderId="10" xfId="0" applyNumberFormat="1" applyFont="1" applyFill="1" applyBorder="1" applyAlignment="1">
      <alignment horizontal="center" vertical="center" wrapText="1"/>
    </xf>
    <xf numFmtId="2" fontId="20" fillId="0" borderId="10" xfId="37" applyNumberFormat="1" applyFont="1" applyFill="1" applyBorder="1" applyAlignment="1">
      <alignment horizontal="center" vertical="distributed" wrapText="1"/>
    </xf>
    <xf numFmtId="2" fontId="19" fillId="0" borderId="10" xfId="0" applyNumberFormat="1" applyFont="1" applyFill="1" applyBorder="1" applyAlignment="1">
      <alignment horizontal="center" vertical="distributed" wrapText="1"/>
    </xf>
    <xf numFmtId="3" fontId="20" fillId="0" borderId="10" xfId="37" applyNumberFormat="1" applyFont="1" applyFill="1" applyBorder="1" applyAlignment="1">
      <alignment horizontal="center" vertical="center" wrapText="1"/>
    </xf>
    <xf numFmtId="3" fontId="20" fillId="0" borderId="11" xfId="37" applyNumberFormat="1" applyFont="1" applyFill="1" applyBorder="1" applyAlignment="1">
      <alignment horizontal="center" vertical="center" wrapText="1"/>
    </xf>
    <xf numFmtId="3" fontId="20" fillId="0" borderId="12" xfId="37" applyNumberFormat="1" applyFont="1" applyFill="1" applyBorder="1" applyAlignment="1">
      <alignment horizontal="center" vertical="center" wrapText="1"/>
    </xf>
    <xf numFmtId="3" fontId="20" fillId="0" borderId="13" xfId="37" applyNumberFormat="1" applyFont="1" applyFill="1" applyBorder="1" applyAlignment="1">
      <alignment horizontal="center" vertical="center" wrapText="1"/>
    </xf>
    <xf numFmtId="3" fontId="20" fillId="0" borderId="0" xfId="37" applyNumberFormat="1" applyFont="1" applyFill="1" applyBorder="1" applyAlignment="1">
      <alignment horizontal="center"/>
    </xf>
  </cellXfs>
  <cellStyles count="45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1"/>
    <cellStyle name="Обычный_окружные" xfId="37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Финансовый" xfId="44" builtinId="3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81"/>
  <sheetViews>
    <sheetView tabSelected="1" view="pageBreakPreview" zoomScale="90" zoomScaleNormal="91" zoomScaleSheetLayoutView="90" workbookViewId="0">
      <selection activeCell="D10" sqref="D10"/>
    </sheetView>
  </sheetViews>
  <sheetFormatPr defaultRowHeight="15.75" x14ac:dyDescent="0.25"/>
  <cols>
    <col min="1" max="1" width="59" style="15" customWidth="1"/>
    <col min="2" max="2" width="17.28515625" style="8" customWidth="1"/>
    <col min="3" max="3" width="17.42578125" style="8" customWidth="1"/>
    <col min="4" max="4" width="17.85546875" style="8" customWidth="1"/>
    <col min="5" max="5" width="9.42578125" style="8" customWidth="1"/>
    <col min="6" max="6" width="17" style="11" customWidth="1"/>
    <col min="7" max="7" width="17.5703125" style="8" customWidth="1"/>
    <col min="8" max="8" width="9.42578125" style="8" customWidth="1"/>
    <col min="9" max="9" width="18.5703125" style="11" customWidth="1"/>
    <col min="10" max="10" width="18" style="8" customWidth="1"/>
    <col min="11" max="11" width="10.7109375" style="8" customWidth="1"/>
    <col min="12" max="13" width="15.140625" style="9" customWidth="1"/>
    <col min="14" max="16384" width="9.140625" style="9"/>
  </cols>
  <sheetData>
    <row r="2" spans="1:11" x14ac:dyDescent="0.25">
      <c r="J2" s="8" t="s">
        <v>2</v>
      </c>
    </row>
    <row r="3" spans="1:11" x14ac:dyDescent="0.25">
      <c r="A3" s="16"/>
    </row>
    <row r="4" spans="1:11" x14ac:dyDescent="0.25">
      <c r="A4" s="42" t="s">
        <v>62</v>
      </c>
      <c r="B4" s="42"/>
      <c r="C4" s="42"/>
      <c r="D4" s="42"/>
      <c r="E4" s="42"/>
      <c r="F4" s="42"/>
      <c r="G4" s="42"/>
      <c r="H4" s="42"/>
      <c r="I4" s="29"/>
    </row>
    <row r="5" spans="1:11" x14ac:dyDescent="0.25">
      <c r="A5" s="16"/>
    </row>
    <row r="6" spans="1:11" s="8" customFormat="1" ht="30" customHeight="1" x14ac:dyDescent="0.25">
      <c r="A6" s="36" t="s">
        <v>0</v>
      </c>
      <c r="B6" s="35" t="s">
        <v>40</v>
      </c>
      <c r="C6" s="35" t="s">
        <v>63</v>
      </c>
      <c r="D6" s="35" t="s">
        <v>77</v>
      </c>
      <c r="E6" s="35"/>
      <c r="F6" s="34" t="s">
        <v>41</v>
      </c>
      <c r="G6" s="35" t="s">
        <v>78</v>
      </c>
      <c r="H6" s="35"/>
      <c r="I6" s="34" t="s">
        <v>64</v>
      </c>
      <c r="J6" s="35" t="s">
        <v>79</v>
      </c>
      <c r="K6" s="35"/>
    </row>
    <row r="7" spans="1:11" s="8" customFormat="1" x14ac:dyDescent="0.25">
      <c r="A7" s="37"/>
      <c r="B7" s="35"/>
      <c r="C7" s="35"/>
      <c r="D7" s="33" t="s">
        <v>5</v>
      </c>
      <c r="E7" s="23" t="s">
        <v>6</v>
      </c>
      <c r="F7" s="34"/>
      <c r="G7" s="27" t="s">
        <v>5</v>
      </c>
      <c r="H7" s="23" t="s">
        <v>6</v>
      </c>
      <c r="I7" s="34"/>
      <c r="J7" s="27" t="s">
        <v>5</v>
      </c>
      <c r="K7" s="23" t="s">
        <v>6</v>
      </c>
    </row>
    <row r="8" spans="1:11" s="7" customFormat="1" x14ac:dyDescent="0.25">
      <c r="A8" s="20">
        <v>1</v>
      </c>
      <c r="B8" s="6">
        <v>3</v>
      </c>
      <c r="C8" s="6">
        <v>3</v>
      </c>
      <c r="D8" s="6">
        <v>4</v>
      </c>
      <c r="E8" s="6">
        <v>5</v>
      </c>
      <c r="F8" s="30">
        <v>6</v>
      </c>
      <c r="G8" s="6">
        <v>7</v>
      </c>
      <c r="H8" s="6">
        <v>8</v>
      </c>
      <c r="I8" s="31">
        <v>9</v>
      </c>
      <c r="J8" s="6">
        <v>10</v>
      </c>
      <c r="K8" s="6">
        <v>11</v>
      </c>
    </row>
    <row r="9" spans="1:11" x14ac:dyDescent="0.25">
      <c r="A9" s="38" t="s">
        <v>1</v>
      </c>
      <c r="B9" s="38"/>
      <c r="C9" s="38"/>
      <c r="D9" s="38"/>
      <c r="E9" s="38"/>
      <c r="F9" s="38"/>
      <c r="G9" s="38"/>
      <c r="H9" s="38"/>
      <c r="I9" s="38"/>
      <c r="J9" s="38"/>
      <c r="K9" s="38"/>
    </row>
    <row r="10" spans="1:11" s="8" customFormat="1" ht="99.75" customHeight="1" x14ac:dyDescent="0.25">
      <c r="A10" s="17" t="s">
        <v>3</v>
      </c>
      <c r="B10" s="2">
        <v>116180600</v>
      </c>
      <c r="C10" s="2">
        <v>185337600</v>
      </c>
      <c r="D10" s="2">
        <f>C10-B10</f>
        <v>69157000</v>
      </c>
      <c r="E10" s="2">
        <f>C10/B10*100</f>
        <v>159.5254285138827</v>
      </c>
      <c r="F10" s="2">
        <v>151464000</v>
      </c>
      <c r="G10" s="2">
        <f>F10-C10</f>
        <v>-33873600</v>
      </c>
      <c r="H10" s="2">
        <f>F10/C10*100</f>
        <v>81.723298456438414</v>
      </c>
      <c r="I10" s="2">
        <v>177703700</v>
      </c>
      <c r="J10" s="2">
        <f>I10-B10</f>
        <v>61523100</v>
      </c>
      <c r="K10" s="2">
        <f>I10/B10*100</f>
        <v>152.95471016675762</v>
      </c>
    </row>
    <row r="11" spans="1:11" s="8" customFormat="1" ht="94.5" x14ac:dyDescent="0.25">
      <c r="A11" s="17" t="s">
        <v>74</v>
      </c>
      <c r="B11" s="2"/>
      <c r="C11" s="2">
        <v>3049810900</v>
      </c>
      <c r="D11" s="2">
        <f>C11-B11</f>
        <v>3049810900</v>
      </c>
      <c r="E11" s="2"/>
      <c r="F11" s="2">
        <v>3049804000</v>
      </c>
      <c r="G11" s="2">
        <f t="shared" ref="G11" si="0">F11-C11</f>
        <v>-6900</v>
      </c>
      <c r="H11" s="2">
        <f t="shared" ref="H11" si="1">F11/C11*100</f>
        <v>99.999773756464705</v>
      </c>
      <c r="I11" s="2">
        <v>3049804000</v>
      </c>
      <c r="J11" s="2">
        <f t="shared" ref="J11" si="2">I11-B11</f>
        <v>3049804000</v>
      </c>
      <c r="K11" s="2"/>
    </row>
    <row r="12" spans="1:11" s="8" customFormat="1" ht="94.5" x14ac:dyDescent="0.25">
      <c r="A12" s="17" t="s">
        <v>57</v>
      </c>
      <c r="B12" s="2">
        <v>3221753600</v>
      </c>
      <c r="C12" s="2"/>
      <c r="D12" s="2">
        <f t="shared" ref="D12:D38" si="3">C12-B12</f>
        <v>-3221753600</v>
      </c>
      <c r="E12" s="2">
        <f t="shared" ref="E12:E38" si="4">C12/B12*100</f>
        <v>0</v>
      </c>
      <c r="F12" s="2"/>
      <c r="G12" s="2">
        <f t="shared" ref="G12:G38" si="5">F12-C12</f>
        <v>0</v>
      </c>
      <c r="H12" s="2"/>
      <c r="I12" s="2"/>
      <c r="J12" s="2">
        <f t="shared" ref="J12:J38" si="6">I12-B12</f>
        <v>-3221753600</v>
      </c>
      <c r="K12" s="2">
        <f t="shared" ref="K12:K38" si="7">I12/B12*100</f>
        <v>0</v>
      </c>
    </row>
    <row r="13" spans="1:11" ht="63" x14ac:dyDescent="0.25">
      <c r="A13" s="17" t="s">
        <v>9</v>
      </c>
      <c r="B13" s="2">
        <v>39821800</v>
      </c>
      <c r="C13" s="2">
        <v>41675300</v>
      </c>
      <c r="D13" s="2">
        <f t="shared" si="3"/>
        <v>1853500</v>
      </c>
      <c r="E13" s="2">
        <f t="shared" si="4"/>
        <v>104.65448573394471</v>
      </c>
      <c r="F13" s="2">
        <v>43569600</v>
      </c>
      <c r="G13" s="2">
        <f t="shared" si="5"/>
        <v>1894300</v>
      </c>
      <c r="H13" s="2">
        <f t="shared" ref="H13:H38" si="8">F13/C13*100</f>
        <v>104.54537819763745</v>
      </c>
      <c r="I13" s="2">
        <v>45464000</v>
      </c>
      <c r="J13" s="2">
        <f t="shared" si="6"/>
        <v>5642200</v>
      </c>
      <c r="K13" s="2">
        <f t="shared" si="7"/>
        <v>114.16862120747933</v>
      </c>
    </row>
    <row r="14" spans="1:11" ht="63" x14ac:dyDescent="0.25">
      <c r="A14" s="17" t="s">
        <v>39</v>
      </c>
      <c r="B14" s="2">
        <v>10673300</v>
      </c>
      <c r="C14" s="2">
        <v>14983300</v>
      </c>
      <c r="D14" s="2">
        <f t="shared" si="3"/>
        <v>4310000</v>
      </c>
      <c r="E14" s="2">
        <f t="shared" si="4"/>
        <v>140.38113797981879</v>
      </c>
      <c r="F14" s="2">
        <v>14983300</v>
      </c>
      <c r="G14" s="2">
        <f t="shared" si="5"/>
        <v>0</v>
      </c>
      <c r="H14" s="2">
        <f t="shared" si="8"/>
        <v>100</v>
      </c>
      <c r="I14" s="2">
        <v>14983300</v>
      </c>
      <c r="J14" s="2">
        <f t="shared" si="6"/>
        <v>4310000</v>
      </c>
      <c r="K14" s="2">
        <f t="shared" si="7"/>
        <v>140.38113797981879</v>
      </c>
    </row>
    <row r="15" spans="1:11" ht="31.5" x14ac:dyDescent="0.25">
      <c r="A15" s="17" t="s">
        <v>58</v>
      </c>
      <c r="B15" s="2">
        <v>38059100</v>
      </c>
      <c r="C15" s="2"/>
      <c r="D15" s="2">
        <f t="shared" si="3"/>
        <v>-38059100</v>
      </c>
      <c r="E15" s="2">
        <f t="shared" si="4"/>
        <v>0</v>
      </c>
      <c r="F15" s="2"/>
      <c r="G15" s="2">
        <f t="shared" si="5"/>
        <v>0</v>
      </c>
      <c r="H15" s="2"/>
      <c r="I15" s="2"/>
      <c r="J15" s="2">
        <f t="shared" si="6"/>
        <v>-38059100</v>
      </c>
      <c r="K15" s="2">
        <f t="shared" si="7"/>
        <v>0</v>
      </c>
    </row>
    <row r="16" spans="1:11" ht="31.5" x14ac:dyDescent="0.25">
      <c r="A16" s="17" t="s">
        <v>10</v>
      </c>
      <c r="B16" s="2"/>
      <c r="C16" s="2">
        <v>38477000</v>
      </c>
      <c r="D16" s="2">
        <f t="shared" si="3"/>
        <v>38477000</v>
      </c>
      <c r="E16" s="2"/>
      <c r="F16" s="2">
        <v>38477000</v>
      </c>
      <c r="G16" s="2">
        <f t="shared" si="5"/>
        <v>0</v>
      </c>
      <c r="H16" s="2">
        <f t="shared" si="8"/>
        <v>100</v>
      </c>
      <c r="I16" s="2">
        <v>38477000</v>
      </c>
      <c r="J16" s="2">
        <f t="shared" si="6"/>
        <v>38477000</v>
      </c>
      <c r="K16" s="2"/>
    </row>
    <row r="17" spans="1:11" ht="47.25" x14ac:dyDescent="0.25">
      <c r="A17" s="17" t="s">
        <v>61</v>
      </c>
      <c r="B17" s="2">
        <v>10773900</v>
      </c>
      <c r="C17" s="2">
        <v>10264700</v>
      </c>
      <c r="D17" s="2">
        <f t="shared" si="3"/>
        <v>-509200</v>
      </c>
      <c r="E17" s="2">
        <f t="shared" si="4"/>
        <v>95.273763446848406</v>
      </c>
      <c r="F17" s="2">
        <v>10315100</v>
      </c>
      <c r="G17" s="2">
        <f t="shared" si="5"/>
        <v>50400</v>
      </c>
      <c r="H17" s="2">
        <f t="shared" si="8"/>
        <v>100.49100314670667</v>
      </c>
      <c r="I17" s="2">
        <v>10262300</v>
      </c>
      <c r="J17" s="2">
        <f t="shared" si="6"/>
        <v>-511600</v>
      </c>
      <c r="K17" s="2">
        <f t="shared" si="7"/>
        <v>95.251487390824124</v>
      </c>
    </row>
    <row r="18" spans="1:11" ht="78.75" x14ac:dyDescent="0.25">
      <c r="A18" s="17" t="s">
        <v>11</v>
      </c>
      <c r="B18" s="2">
        <v>23442400</v>
      </c>
      <c r="C18" s="2">
        <v>22742800</v>
      </c>
      <c r="D18" s="2">
        <f t="shared" si="3"/>
        <v>-699600</v>
      </c>
      <c r="E18" s="2">
        <f t="shared" si="4"/>
        <v>97.015663925195369</v>
      </c>
      <c r="F18" s="2">
        <v>24719200</v>
      </c>
      <c r="G18" s="2">
        <f t="shared" si="5"/>
        <v>1976400</v>
      </c>
      <c r="H18" s="2">
        <f t="shared" si="8"/>
        <v>108.69022283975586</v>
      </c>
      <c r="I18" s="2">
        <v>18649200</v>
      </c>
      <c r="J18" s="2">
        <f t="shared" si="6"/>
        <v>-4793200</v>
      </c>
      <c r="K18" s="2">
        <f t="shared" si="7"/>
        <v>79.553288059243073</v>
      </c>
    </row>
    <row r="19" spans="1:11" ht="141.75" x14ac:dyDescent="0.25">
      <c r="A19" s="17" t="s">
        <v>65</v>
      </c>
      <c r="B19" s="2">
        <v>4922900</v>
      </c>
      <c r="C19" s="2">
        <v>4932400</v>
      </c>
      <c r="D19" s="2">
        <f t="shared" si="3"/>
        <v>9500</v>
      </c>
      <c r="E19" s="2">
        <f t="shared" si="4"/>
        <v>100.19297568506369</v>
      </c>
      <c r="F19" s="2">
        <v>4932400</v>
      </c>
      <c r="G19" s="2">
        <f t="shared" si="5"/>
        <v>0</v>
      </c>
      <c r="H19" s="2">
        <f t="shared" si="8"/>
        <v>100</v>
      </c>
      <c r="I19" s="2">
        <v>4932400</v>
      </c>
      <c r="J19" s="2">
        <f t="shared" si="6"/>
        <v>9500</v>
      </c>
      <c r="K19" s="2">
        <f t="shared" si="7"/>
        <v>100.19297568506369</v>
      </c>
    </row>
    <row r="20" spans="1:11" ht="63" x14ac:dyDescent="0.25">
      <c r="A20" s="17" t="s">
        <v>7</v>
      </c>
      <c r="B20" s="2">
        <v>84067000</v>
      </c>
      <c r="C20" s="2">
        <v>92036000</v>
      </c>
      <c r="D20" s="2">
        <f t="shared" si="3"/>
        <v>7969000</v>
      </c>
      <c r="E20" s="2">
        <f t="shared" si="4"/>
        <v>109.47934385668574</v>
      </c>
      <c r="F20" s="2">
        <v>92036000</v>
      </c>
      <c r="G20" s="2">
        <f t="shared" si="5"/>
        <v>0</v>
      </c>
      <c r="H20" s="2">
        <f t="shared" si="8"/>
        <v>100</v>
      </c>
      <c r="I20" s="2">
        <v>92036000</v>
      </c>
      <c r="J20" s="2">
        <f t="shared" si="6"/>
        <v>7969000</v>
      </c>
      <c r="K20" s="2">
        <f t="shared" si="7"/>
        <v>109.47934385668574</v>
      </c>
    </row>
    <row r="21" spans="1:11" ht="68.25" customHeight="1" x14ac:dyDescent="0.25">
      <c r="A21" s="17" t="s">
        <v>35</v>
      </c>
      <c r="B21" s="2">
        <v>628300</v>
      </c>
      <c r="C21" s="2">
        <v>689200</v>
      </c>
      <c r="D21" s="2">
        <f t="shared" si="3"/>
        <v>60900</v>
      </c>
      <c r="E21" s="2">
        <f t="shared" si="4"/>
        <v>109.69282190036607</v>
      </c>
      <c r="F21" s="2">
        <v>724200</v>
      </c>
      <c r="G21" s="2">
        <f t="shared" si="5"/>
        <v>35000</v>
      </c>
      <c r="H21" s="2">
        <f t="shared" si="8"/>
        <v>105.07835171213</v>
      </c>
      <c r="I21" s="2">
        <v>759100</v>
      </c>
      <c r="J21" s="2">
        <f t="shared" si="6"/>
        <v>130800</v>
      </c>
      <c r="K21" s="2">
        <f t="shared" si="7"/>
        <v>120.81808053477639</v>
      </c>
    </row>
    <row r="22" spans="1:11" ht="31.5" x14ac:dyDescent="0.25">
      <c r="A22" s="17" t="s">
        <v>12</v>
      </c>
      <c r="B22" s="2">
        <v>26174800</v>
      </c>
      <c r="C22" s="2">
        <v>31644500</v>
      </c>
      <c r="D22" s="2">
        <f t="shared" si="3"/>
        <v>5469700</v>
      </c>
      <c r="E22" s="2">
        <f t="shared" si="4"/>
        <v>120.8968167856106</v>
      </c>
      <c r="F22" s="2">
        <v>31644500</v>
      </c>
      <c r="G22" s="2">
        <f t="shared" si="5"/>
        <v>0</v>
      </c>
      <c r="H22" s="2">
        <f t="shared" si="8"/>
        <v>100</v>
      </c>
      <c r="I22" s="2">
        <v>31644500</v>
      </c>
      <c r="J22" s="2">
        <f t="shared" si="6"/>
        <v>5469700</v>
      </c>
      <c r="K22" s="2">
        <f t="shared" si="7"/>
        <v>120.8968167856106</v>
      </c>
    </row>
    <row r="23" spans="1:11" ht="50.25" customHeight="1" x14ac:dyDescent="0.25">
      <c r="A23" s="17" t="s">
        <v>8</v>
      </c>
      <c r="B23" s="2">
        <v>3702900</v>
      </c>
      <c r="C23" s="2">
        <v>3668600</v>
      </c>
      <c r="D23" s="2">
        <f t="shared" si="3"/>
        <v>-34300</v>
      </c>
      <c r="E23" s="2">
        <f t="shared" si="4"/>
        <v>99.073698992681415</v>
      </c>
      <c r="F23" s="2">
        <v>3668600</v>
      </c>
      <c r="G23" s="2">
        <f t="shared" si="5"/>
        <v>0</v>
      </c>
      <c r="H23" s="2">
        <f t="shared" si="8"/>
        <v>100</v>
      </c>
      <c r="I23" s="2">
        <v>3668600</v>
      </c>
      <c r="J23" s="2">
        <f t="shared" si="6"/>
        <v>-34300</v>
      </c>
      <c r="K23" s="2">
        <f t="shared" si="7"/>
        <v>99.073698992681415</v>
      </c>
    </row>
    <row r="24" spans="1:11" ht="31.5" x14ac:dyDescent="0.25">
      <c r="A24" s="17" t="s">
        <v>30</v>
      </c>
      <c r="B24" s="2">
        <v>15000</v>
      </c>
      <c r="C24" s="2"/>
      <c r="D24" s="2">
        <f t="shared" si="3"/>
        <v>-15000</v>
      </c>
      <c r="E24" s="2">
        <f t="shared" si="4"/>
        <v>0</v>
      </c>
      <c r="F24" s="2"/>
      <c r="G24" s="2">
        <f t="shared" si="5"/>
        <v>0</v>
      </c>
      <c r="H24" s="2"/>
      <c r="I24" s="2"/>
      <c r="J24" s="2">
        <f t="shared" si="6"/>
        <v>-15000</v>
      </c>
      <c r="K24" s="2">
        <f t="shared" si="7"/>
        <v>0</v>
      </c>
    </row>
    <row r="25" spans="1:11" x14ac:dyDescent="0.25">
      <c r="A25" s="17" t="s">
        <v>76</v>
      </c>
      <c r="B25" s="2"/>
      <c r="C25" s="2">
        <v>33300</v>
      </c>
      <c r="D25" s="2">
        <f t="shared" ref="D25" si="9">C25-B25</f>
        <v>33300</v>
      </c>
      <c r="E25" s="2"/>
      <c r="F25" s="2">
        <v>33300</v>
      </c>
      <c r="G25" s="2">
        <f t="shared" ref="G25" si="10">F25-C25</f>
        <v>0</v>
      </c>
      <c r="H25" s="2">
        <f t="shared" ref="H25" si="11">F25/C25*100</f>
        <v>100</v>
      </c>
      <c r="I25" s="2">
        <v>33300</v>
      </c>
      <c r="J25" s="2">
        <f t="shared" ref="J25" si="12">I25-B25</f>
        <v>33300</v>
      </c>
      <c r="K25" s="2"/>
    </row>
    <row r="26" spans="1:11" ht="31.5" x14ac:dyDescent="0.25">
      <c r="A26" s="17" t="s">
        <v>29</v>
      </c>
      <c r="B26" s="2">
        <v>21485000</v>
      </c>
      <c r="C26" s="2"/>
      <c r="D26" s="2">
        <f t="shared" si="3"/>
        <v>-21485000</v>
      </c>
      <c r="E26" s="2">
        <f t="shared" si="4"/>
        <v>0</v>
      </c>
      <c r="F26" s="2"/>
      <c r="G26" s="2">
        <f t="shared" si="5"/>
        <v>0</v>
      </c>
      <c r="H26" s="2"/>
      <c r="I26" s="2"/>
      <c r="J26" s="2">
        <f t="shared" si="6"/>
        <v>-21485000</v>
      </c>
      <c r="K26" s="2">
        <f t="shared" si="7"/>
        <v>0</v>
      </c>
    </row>
    <row r="27" spans="1:11" x14ac:dyDescent="0.25">
      <c r="A27" s="17" t="s">
        <v>72</v>
      </c>
      <c r="B27" s="2"/>
      <c r="C27" s="2">
        <v>23786300</v>
      </c>
      <c r="D27" s="2">
        <f t="shared" ref="D27:D28" si="13">C27-B27</f>
        <v>23786300</v>
      </c>
      <c r="E27" s="2"/>
      <c r="F27" s="2">
        <v>23786300</v>
      </c>
      <c r="G27" s="2">
        <f t="shared" ref="G27:G28" si="14">F27-C27</f>
        <v>0</v>
      </c>
      <c r="H27" s="2">
        <f t="shared" ref="H27:H28" si="15">F27/C27*100</f>
        <v>100</v>
      </c>
      <c r="I27" s="2">
        <v>23786300</v>
      </c>
      <c r="J27" s="2">
        <f t="shared" ref="J27:J28" si="16">I27-B27</f>
        <v>23786300</v>
      </c>
      <c r="K27" s="2"/>
    </row>
    <row r="28" spans="1:11" ht="31.5" x14ac:dyDescent="0.25">
      <c r="A28" s="17" t="s">
        <v>73</v>
      </c>
      <c r="B28" s="2"/>
      <c r="C28" s="2">
        <v>10372000</v>
      </c>
      <c r="D28" s="2">
        <f t="shared" si="13"/>
        <v>10372000</v>
      </c>
      <c r="E28" s="2"/>
      <c r="F28" s="2">
        <v>11500000</v>
      </c>
      <c r="G28" s="2">
        <f t="shared" si="14"/>
        <v>1128000</v>
      </c>
      <c r="H28" s="2">
        <f t="shared" si="15"/>
        <v>110.87543386039336</v>
      </c>
      <c r="I28" s="2">
        <v>5500000</v>
      </c>
      <c r="J28" s="2">
        <f t="shared" si="16"/>
        <v>5500000</v>
      </c>
      <c r="K28" s="2"/>
    </row>
    <row r="29" spans="1:11" ht="114" customHeight="1" x14ac:dyDescent="0.25">
      <c r="A29" s="17" t="s">
        <v>13</v>
      </c>
      <c r="B29" s="2">
        <v>22700</v>
      </c>
      <c r="C29" s="2">
        <v>22700</v>
      </c>
      <c r="D29" s="2">
        <f t="shared" si="3"/>
        <v>0</v>
      </c>
      <c r="E29" s="2">
        <f t="shared" si="4"/>
        <v>100</v>
      </c>
      <c r="F29" s="2">
        <v>22700</v>
      </c>
      <c r="G29" s="2">
        <f t="shared" si="5"/>
        <v>0</v>
      </c>
      <c r="H29" s="2">
        <f t="shared" si="8"/>
        <v>100</v>
      </c>
      <c r="I29" s="2">
        <v>22700</v>
      </c>
      <c r="J29" s="2">
        <f t="shared" si="6"/>
        <v>0</v>
      </c>
      <c r="K29" s="2">
        <f t="shared" si="7"/>
        <v>100</v>
      </c>
    </row>
    <row r="30" spans="1:11" ht="47.25" x14ac:dyDescent="0.25">
      <c r="A30" s="17" t="s">
        <v>14</v>
      </c>
      <c r="B30" s="2">
        <v>7566800</v>
      </c>
      <c r="C30" s="2">
        <v>7566800</v>
      </c>
      <c r="D30" s="2">
        <f t="shared" si="3"/>
        <v>0</v>
      </c>
      <c r="E30" s="2">
        <f t="shared" si="4"/>
        <v>100</v>
      </c>
      <c r="F30" s="2">
        <v>7566800</v>
      </c>
      <c r="G30" s="2">
        <f t="shared" si="5"/>
        <v>0</v>
      </c>
      <c r="H30" s="2">
        <f t="shared" si="8"/>
        <v>100</v>
      </c>
      <c r="I30" s="2">
        <v>7566800</v>
      </c>
      <c r="J30" s="2">
        <f t="shared" si="6"/>
        <v>0</v>
      </c>
      <c r="K30" s="2">
        <f t="shared" si="7"/>
        <v>100</v>
      </c>
    </row>
    <row r="31" spans="1:11" ht="37.5" customHeight="1" x14ac:dyDescent="0.25">
      <c r="A31" s="17" t="s">
        <v>59</v>
      </c>
      <c r="B31" s="2">
        <v>1795700</v>
      </c>
      <c r="C31" s="2">
        <v>1916800</v>
      </c>
      <c r="D31" s="2">
        <f t="shared" si="3"/>
        <v>121100</v>
      </c>
      <c r="E31" s="2">
        <f t="shared" si="4"/>
        <v>106.74388817731246</v>
      </c>
      <c r="F31" s="2">
        <v>1966900</v>
      </c>
      <c r="G31" s="2">
        <f t="shared" si="5"/>
        <v>50100</v>
      </c>
      <c r="H31" s="2">
        <f t="shared" si="8"/>
        <v>102.61373121869784</v>
      </c>
      <c r="I31" s="2">
        <v>1995500</v>
      </c>
      <c r="J31" s="2">
        <f t="shared" si="6"/>
        <v>199800</v>
      </c>
      <c r="K31" s="2">
        <f t="shared" si="7"/>
        <v>111.12658016372446</v>
      </c>
    </row>
    <row r="32" spans="1:11" ht="63" x14ac:dyDescent="0.25">
      <c r="A32" s="17" t="s">
        <v>15</v>
      </c>
      <c r="B32" s="2">
        <v>220400</v>
      </c>
      <c r="C32" s="2">
        <v>221000</v>
      </c>
      <c r="D32" s="2">
        <f t="shared" si="3"/>
        <v>600</v>
      </c>
      <c r="E32" s="2">
        <f t="shared" si="4"/>
        <v>100.27223230490019</v>
      </c>
      <c r="F32" s="2">
        <v>221000</v>
      </c>
      <c r="G32" s="2">
        <f t="shared" si="5"/>
        <v>0</v>
      </c>
      <c r="H32" s="2">
        <f t="shared" si="8"/>
        <v>100</v>
      </c>
      <c r="I32" s="2">
        <v>221000</v>
      </c>
      <c r="J32" s="2">
        <f t="shared" si="6"/>
        <v>600</v>
      </c>
      <c r="K32" s="2">
        <f t="shared" si="7"/>
        <v>100.27223230490019</v>
      </c>
    </row>
    <row r="33" spans="1:11" ht="115.5" customHeight="1" x14ac:dyDescent="0.25">
      <c r="A33" s="17" t="s">
        <v>16</v>
      </c>
      <c r="B33" s="2">
        <v>426800</v>
      </c>
      <c r="C33" s="2"/>
      <c r="D33" s="2">
        <f t="shared" si="3"/>
        <v>-426800</v>
      </c>
      <c r="E33" s="2">
        <f t="shared" si="4"/>
        <v>0</v>
      </c>
      <c r="F33" s="2"/>
      <c r="G33" s="2">
        <f t="shared" si="5"/>
        <v>0</v>
      </c>
      <c r="H33" s="2"/>
      <c r="I33" s="2"/>
      <c r="J33" s="2">
        <f t="shared" si="6"/>
        <v>-426800</v>
      </c>
      <c r="K33" s="2">
        <f t="shared" si="7"/>
        <v>0</v>
      </c>
    </row>
    <row r="34" spans="1:11" ht="31.5" x14ac:dyDescent="0.25">
      <c r="A34" s="17" t="s">
        <v>60</v>
      </c>
      <c r="B34" s="2">
        <v>1984400</v>
      </c>
      <c r="C34" s="2">
        <v>1946100</v>
      </c>
      <c r="D34" s="2">
        <f t="shared" si="3"/>
        <v>-38300</v>
      </c>
      <c r="E34" s="2">
        <f t="shared" si="4"/>
        <v>98.069945575488816</v>
      </c>
      <c r="F34" s="2"/>
      <c r="G34" s="2">
        <f t="shared" si="5"/>
        <v>-1946100</v>
      </c>
      <c r="H34" s="2">
        <f t="shared" si="8"/>
        <v>0</v>
      </c>
      <c r="I34" s="2"/>
      <c r="J34" s="2">
        <f t="shared" si="6"/>
        <v>-1984400</v>
      </c>
      <c r="K34" s="2">
        <f t="shared" si="7"/>
        <v>0</v>
      </c>
    </row>
    <row r="35" spans="1:11" ht="63" x14ac:dyDescent="0.25">
      <c r="A35" s="17" t="s">
        <v>31</v>
      </c>
      <c r="B35" s="2">
        <v>18900400</v>
      </c>
      <c r="C35" s="2">
        <v>18900000</v>
      </c>
      <c r="D35" s="2">
        <f t="shared" si="3"/>
        <v>-400</v>
      </c>
      <c r="E35" s="2">
        <f t="shared" si="4"/>
        <v>99.997883642674239</v>
      </c>
      <c r="F35" s="2">
        <v>18900000</v>
      </c>
      <c r="G35" s="2">
        <f t="shared" si="5"/>
        <v>0</v>
      </c>
      <c r="H35" s="2">
        <f t="shared" si="8"/>
        <v>100</v>
      </c>
      <c r="I35" s="2">
        <v>18900000</v>
      </c>
      <c r="J35" s="2">
        <f t="shared" si="6"/>
        <v>-400</v>
      </c>
      <c r="K35" s="2">
        <f t="shared" si="7"/>
        <v>99.997883642674239</v>
      </c>
    </row>
    <row r="36" spans="1:11" ht="67.5" customHeight="1" x14ac:dyDescent="0.25">
      <c r="A36" s="17" t="s">
        <v>32</v>
      </c>
      <c r="B36" s="2">
        <v>6615100</v>
      </c>
      <c r="C36" s="2">
        <v>8101000</v>
      </c>
      <c r="D36" s="2">
        <f t="shared" si="3"/>
        <v>1485900</v>
      </c>
      <c r="E36" s="2">
        <f t="shared" si="4"/>
        <v>122.46224546870039</v>
      </c>
      <c r="F36" s="2">
        <v>8101100</v>
      </c>
      <c r="G36" s="2">
        <f t="shared" si="5"/>
        <v>100</v>
      </c>
      <c r="H36" s="2">
        <f t="shared" si="8"/>
        <v>100.00123441550426</v>
      </c>
      <c r="I36" s="2">
        <v>6956000</v>
      </c>
      <c r="J36" s="2">
        <f t="shared" si="6"/>
        <v>340900</v>
      </c>
      <c r="K36" s="2">
        <f t="shared" si="7"/>
        <v>105.15336124926304</v>
      </c>
    </row>
    <row r="37" spans="1:11" ht="54" customHeight="1" x14ac:dyDescent="0.25">
      <c r="A37" s="17" t="s">
        <v>17</v>
      </c>
      <c r="B37" s="5">
        <v>18100</v>
      </c>
      <c r="C37" s="5">
        <v>12900</v>
      </c>
      <c r="D37" s="2">
        <f t="shared" si="3"/>
        <v>-5200</v>
      </c>
      <c r="E37" s="2">
        <f t="shared" si="4"/>
        <v>71.270718232044189</v>
      </c>
      <c r="F37" s="1">
        <v>7600</v>
      </c>
      <c r="G37" s="2">
        <f t="shared" si="5"/>
        <v>-5300</v>
      </c>
      <c r="H37" s="2">
        <f t="shared" si="8"/>
        <v>58.914728682170548</v>
      </c>
      <c r="I37" s="1">
        <v>19800</v>
      </c>
      <c r="J37" s="2">
        <f t="shared" si="6"/>
        <v>1700</v>
      </c>
      <c r="K37" s="2">
        <f t="shared" si="7"/>
        <v>109.39226519337018</v>
      </c>
    </row>
    <row r="38" spans="1:11" s="12" customFormat="1" x14ac:dyDescent="0.25">
      <c r="A38" s="18" t="s">
        <v>18</v>
      </c>
      <c r="B38" s="3">
        <f>SUM(B10:B37)</f>
        <v>3639251000</v>
      </c>
      <c r="C38" s="3">
        <f>SUM(C10:C37)</f>
        <v>3569141200</v>
      </c>
      <c r="D38" s="4">
        <f t="shared" si="3"/>
        <v>-70109800</v>
      </c>
      <c r="E38" s="4">
        <f t="shared" si="4"/>
        <v>98.073510181078476</v>
      </c>
      <c r="F38" s="3">
        <f>SUM(F10:F37)</f>
        <v>3538443600</v>
      </c>
      <c r="G38" s="4">
        <f t="shared" si="5"/>
        <v>-30697600</v>
      </c>
      <c r="H38" s="4">
        <f t="shared" si="8"/>
        <v>99.139916347383505</v>
      </c>
      <c r="I38" s="3">
        <f>SUM(I10:I37)</f>
        <v>3553385500</v>
      </c>
      <c r="J38" s="4">
        <f t="shared" si="6"/>
        <v>-85865500</v>
      </c>
      <c r="K38" s="4">
        <f t="shared" si="7"/>
        <v>97.640572194663136</v>
      </c>
    </row>
    <row r="39" spans="1:11" x14ac:dyDescent="0.25">
      <c r="A39" s="39" t="s">
        <v>22</v>
      </c>
      <c r="B39" s="40"/>
      <c r="C39" s="40"/>
      <c r="D39" s="40"/>
      <c r="E39" s="40"/>
      <c r="F39" s="40"/>
      <c r="G39" s="40"/>
      <c r="H39" s="40"/>
      <c r="I39" s="40"/>
      <c r="J39" s="40"/>
      <c r="K39" s="41"/>
    </row>
    <row r="40" spans="1:11" ht="31.5" x14ac:dyDescent="0.25">
      <c r="A40" s="17" t="s">
        <v>48</v>
      </c>
      <c r="B40" s="5">
        <v>1052710200</v>
      </c>
      <c r="C40" s="5">
        <v>1315884000</v>
      </c>
      <c r="D40" s="2">
        <f t="shared" ref="D40:D67" si="17">C40-B40</f>
        <v>263173800</v>
      </c>
      <c r="E40" s="2">
        <f t="shared" ref="E40:E67" si="18">C40/B40*100</f>
        <v>124.99964377660633</v>
      </c>
      <c r="F40" s="5">
        <v>810897500</v>
      </c>
      <c r="G40" s="2">
        <f t="shared" ref="G40:G67" si="19">F40-C40</f>
        <v>-504986500</v>
      </c>
      <c r="H40" s="2">
        <f t="shared" ref="H40:H67" si="20">F40/C40*100</f>
        <v>61.623782947433057</v>
      </c>
      <c r="I40" s="5">
        <v>1081197200</v>
      </c>
      <c r="J40" s="2">
        <f t="shared" ref="J40:J67" si="21">I40-B40</f>
        <v>28487000</v>
      </c>
      <c r="K40" s="2">
        <f t="shared" ref="K40:K67" si="22">I40/B40*100</f>
        <v>102.70606288416317</v>
      </c>
    </row>
    <row r="41" spans="1:11" s="13" customFormat="1" ht="117.75" customHeight="1" x14ac:dyDescent="0.25">
      <c r="A41" s="17" t="s">
        <v>19</v>
      </c>
      <c r="B41" s="5">
        <v>37872000</v>
      </c>
      <c r="C41" s="5">
        <v>40080000</v>
      </c>
      <c r="D41" s="2">
        <f t="shared" si="17"/>
        <v>2208000</v>
      </c>
      <c r="E41" s="2">
        <f t="shared" si="18"/>
        <v>105.83016476552598</v>
      </c>
      <c r="F41" s="5">
        <v>40080000</v>
      </c>
      <c r="G41" s="2">
        <f t="shared" si="19"/>
        <v>0</v>
      </c>
      <c r="H41" s="2">
        <f t="shared" si="20"/>
        <v>100</v>
      </c>
      <c r="I41" s="5">
        <v>40080000</v>
      </c>
      <c r="J41" s="2">
        <f t="shared" si="21"/>
        <v>2208000</v>
      </c>
      <c r="K41" s="2">
        <f t="shared" si="22"/>
        <v>105.83016476552598</v>
      </c>
    </row>
    <row r="42" spans="1:11" s="13" customFormat="1" ht="78.75" x14ac:dyDescent="0.25">
      <c r="A42" s="17" t="s">
        <v>54</v>
      </c>
      <c r="B42" s="5"/>
      <c r="C42" s="5">
        <v>193020200</v>
      </c>
      <c r="D42" s="2">
        <f t="shared" si="17"/>
        <v>193020200</v>
      </c>
      <c r="E42" s="2"/>
      <c r="F42" s="5">
        <v>193020200</v>
      </c>
      <c r="G42" s="2">
        <f t="shared" si="19"/>
        <v>0</v>
      </c>
      <c r="H42" s="2">
        <f t="shared" si="20"/>
        <v>100</v>
      </c>
      <c r="I42" s="5">
        <v>275053800</v>
      </c>
      <c r="J42" s="2">
        <f t="shared" si="21"/>
        <v>275053800</v>
      </c>
      <c r="K42" s="2"/>
    </row>
    <row r="43" spans="1:11" s="13" customFormat="1" ht="31.5" x14ac:dyDescent="0.25">
      <c r="A43" s="17" t="s">
        <v>55</v>
      </c>
      <c r="B43" s="5"/>
      <c r="C43" s="5">
        <v>263612700</v>
      </c>
      <c r="D43" s="2">
        <f t="shared" si="17"/>
        <v>263612700</v>
      </c>
      <c r="E43" s="2"/>
      <c r="F43" s="5"/>
      <c r="G43" s="2">
        <f t="shared" si="19"/>
        <v>-263612700</v>
      </c>
      <c r="H43" s="2">
        <f t="shared" si="20"/>
        <v>0</v>
      </c>
      <c r="I43" s="5"/>
      <c r="J43" s="2">
        <f t="shared" si="21"/>
        <v>0</v>
      </c>
      <c r="K43" s="2"/>
    </row>
    <row r="44" spans="1:11" s="13" customFormat="1" ht="31.5" x14ac:dyDescent="0.25">
      <c r="A44" s="17" t="s">
        <v>56</v>
      </c>
      <c r="B44" s="5"/>
      <c r="C44" s="5"/>
      <c r="D44" s="2">
        <f t="shared" si="17"/>
        <v>0</v>
      </c>
      <c r="E44" s="2"/>
      <c r="F44" s="5">
        <v>215591300</v>
      </c>
      <c r="G44" s="2">
        <f t="shared" si="19"/>
        <v>215591300</v>
      </c>
      <c r="H44" s="2"/>
      <c r="I44" s="5"/>
      <c r="J44" s="2">
        <f t="shared" si="21"/>
        <v>0</v>
      </c>
      <c r="K44" s="2"/>
    </row>
    <row r="45" spans="1:11" s="13" customFormat="1" ht="94.5" x14ac:dyDescent="0.25">
      <c r="A45" s="17" t="s">
        <v>49</v>
      </c>
      <c r="B45" s="5">
        <v>110758800</v>
      </c>
      <c r="C45" s="5"/>
      <c r="D45" s="2">
        <f t="shared" si="17"/>
        <v>-110758800</v>
      </c>
      <c r="E45" s="2">
        <f t="shared" si="18"/>
        <v>0</v>
      </c>
      <c r="F45" s="5"/>
      <c r="G45" s="2">
        <f t="shared" si="19"/>
        <v>0</v>
      </c>
      <c r="H45" s="2"/>
      <c r="I45" s="5"/>
      <c r="J45" s="2">
        <f t="shared" si="21"/>
        <v>-110758800</v>
      </c>
      <c r="K45" s="2">
        <f t="shared" si="22"/>
        <v>0</v>
      </c>
    </row>
    <row r="46" spans="1:11" ht="31.5" x14ac:dyDescent="0.25">
      <c r="A46" s="17" t="s">
        <v>50</v>
      </c>
      <c r="B46" s="5">
        <v>84370000</v>
      </c>
      <c r="C46" s="5">
        <v>132500000</v>
      </c>
      <c r="D46" s="2">
        <f t="shared" si="17"/>
        <v>48130000</v>
      </c>
      <c r="E46" s="2">
        <f t="shared" si="18"/>
        <v>157.04634348702143</v>
      </c>
      <c r="F46" s="5">
        <v>132500000</v>
      </c>
      <c r="G46" s="2">
        <f t="shared" si="19"/>
        <v>0</v>
      </c>
      <c r="H46" s="2">
        <f t="shared" si="20"/>
        <v>100</v>
      </c>
      <c r="I46" s="5"/>
      <c r="J46" s="2">
        <f t="shared" si="21"/>
        <v>-84370000</v>
      </c>
      <c r="K46" s="2">
        <f t="shared" si="22"/>
        <v>0</v>
      </c>
    </row>
    <row r="47" spans="1:11" ht="94.5" x14ac:dyDescent="0.25">
      <c r="A47" s="17" t="s">
        <v>36</v>
      </c>
      <c r="B47" s="5">
        <v>19199900</v>
      </c>
      <c r="C47" s="5">
        <v>23128500</v>
      </c>
      <c r="D47" s="2">
        <f t="shared" si="17"/>
        <v>3928600</v>
      </c>
      <c r="E47" s="2">
        <f t="shared" si="18"/>
        <v>120.46156490398387</v>
      </c>
      <c r="F47" s="5">
        <v>23128500</v>
      </c>
      <c r="G47" s="2">
        <f t="shared" si="19"/>
        <v>0</v>
      </c>
      <c r="H47" s="2">
        <f t="shared" si="20"/>
        <v>100</v>
      </c>
      <c r="I47" s="5">
        <v>23128500</v>
      </c>
      <c r="J47" s="2">
        <f t="shared" si="21"/>
        <v>3928600</v>
      </c>
      <c r="K47" s="2">
        <f t="shared" si="22"/>
        <v>120.46156490398387</v>
      </c>
    </row>
    <row r="48" spans="1:11" ht="47.25" x14ac:dyDescent="0.25">
      <c r="A48" s="17" t="s">
        <v>44</v>
      </c>
      <c r="B48" s="5">
        <v>685300</v>
      </c>
      <c r="C48" s="5">
        <v>651100</v>
      </c>
      <c r="D48" s="2">
        <f t="shared" si="17"/>
        <v>-34200</v>
      </c>
      <c r="E48" s="2">
        <f t="shared" si="18"/>
        <v>95.009484897125347</v>
      </c>
      <c r="F48" s="5">
        <v>651100</v>
      </c>
      <c r="G48" s="2">
        <f t="shared" si="19"/>
        <v>0</v>
      </c>
      <c r="H48" s="2">
        <f t="shared" si="20"/>
        <v>100</v>
      </c>
      <c r="I48" s="5">
        <v>651100</v>
      </c>
      <c r="J48" s="2">
        <f t="shared" si="21"/>
        <v>-34200</v>
      </c>
      <c r="K48" s="2">
        <f t="shared" si="22"/>
        <v>95.009484897125347</v>
      </c>
    </row>
    <row r="49" spans="1:11" ht="31.5" x14ac:dyDescent="0.25">
      <c r="A49" s="17" t="s">
        <v>45</v>
      </c>
      <c r="B49" s="5">
        <v>418800000</v>
      </c>
      <c r="C49" s="5">
        <v>418892100</v>
      </c>
      <c r="D49" s="2">
        <f t="shared" si="17"/>
        <v>92100</v>
      </c>
      <c r="E49" s="2">
        <f t="shared" si="18"/>
        <v>100.02199140401147</v>
      </c>
      <c r="F49" s="5">
        <v>329546900</v>
      </c>
      <c r="G49" s="2">
        <f t="shared" si="19"/>
        <v>-89345200</v>
      </c>
      <c r="H49" s="2">
        <f t="shared" si="20"/>
        <v>78.671070664736803</v>
      </c>
      <c r="I49" s="5">
        <v>0</v>
      </c>
      <c r="J49" s="2">
        <f t="shared" si="21"/>
        <v>-418800000</v>
      </c>
      <c r="K49" s="2">
        <f t="shared" si="22"/>
        <v>0</v>
      </c>
    </row>
    <row r="50" spans="1:11" ht="21.75" customHeight="1" x14ac:dyDescent="0.25">
      <c r="A50" s="17" t="s">
        <v>37</v>
      </c>
      <c r="B50" s="5"/>
      <c r="C50" s="5">
        <v>34843300</v>
      </c>
      <c r="D50" s="2">
        <f t="shared" si="17"/>
        <v>34843300</v>
      </c>
      <c r="E50" s="2"/>
      <c r="F50" s="5"/>
      <c r="G50" s="2">
        <f t="shared" si="19"/>
        <v>-34843300</v>
      </c>
      <c r="H50" s="2">
        <f t="shared" si="20"/>
        <v>0</v>
      </c>
      <c r="I50" s="5"/>
      <c r="J50" s="2">
        <f t="shared" si="21"/>
        <v>0</v>
      </c>
      <c r="K50" s="2"/>
    </row>
    <row r="51" spans="1:11" ht="31.5" x14ac:dyDescent="0.25">
      <c r="A51" s="17" t="s">
        <v>51</v>
      </c>
      <c r="B51" s="5">
        <v>4203200</v>
      </c>
      <c r="C51" s="5">
        <v>4532200</v>
      </c>
      <c r="D51" s="2">
        <f t="shared" si="17"/>
        <v>329000</v>
      </c>
      <c r="E51" s="2">
        <f t="shared" si="18"/>
        <v>107.82736962314428</v>
      </c>
      <c r="F51" s="5">
        <v>4532200</v>
      </c>
      <c r="G51" s="2">
        <f t="shared" si="19"/>
        <v>0</v>
      </c>
      <c r="H51" s="2">
        <f t="shared" si="20"/>
        <v>100</v>
      </c>
      <c r="I51" s="5">
        <v>4532200</v>
      </c>
      <c r="J51" s="2">
        <f t="shared" si="21"/>
        <v>329000</v>
      </c>
      <c r="K51" s="2">
        <f t="shared" si="22"/>
        <v>107.82736962314428</v>
      </c>
    </row>
    <row r="52" spans="1:11" ht="63" x14ac:dyDescent="0.25">
      <c r="A52" s="17" t="s">
        <v>69</v>
      </c>
      <c r="B52" s="5"/>
      <c r="C52" s="5">
        <v>1261700</v>
      </c>
      <c r="D52" s="2">
        <f t="shared" ref="D52" si="23">C52-B52</f>
        <v>1261700</v>
      </c>
      <c r="E52" s="2"/>
      <c r="F52" s="5">
        <v>1336200</v>
      </c>
      <c r="G52" s="2">
        <f t="shared" ref="G52" si="24">F52-C52</f>
        <v>74500</v>
      </c>
      <c r="H52" s="2">
        <f t="shared" ref="H52" si="25">F52/C52*100</f>
        <v>105.90473171118333</v>
      </c>
      <c r="I52" s="5">
        <v>1336200</v>
      </c>
      <c r="J52" s="2">
        <f t="shared" ref="J52" si="26">I52-B52</f>
        <v>1336200</v>
      </c>
      <c r="K52" s="2"/>
    </row>
    <row r="53" spans="1:11" ht="110.25" x14ac:dyDescent="0.25">
      <c r="A53" s="17" t="s">
        <v>33</v>
      </c>
      <c r="B53" s="5">
        <v>4881700</v>
      </c>
      <c r="C53" s="5">
        <v>17064100</v>
      </c>
      <c r="D53" s="2">
        <f t="shared" si="17"/>
        <v>12182400</v>
      </c>
      <c r="E53" s="2">
        <f t="shared" si="18"/>
        <v>349.55241002109921</v>
      </c>
      <c r="F53" s="5">
        <v>4387600</v>
      </c>
      <c r="G53" s="2">
        <f t="shared" si="19"/>
        <v>-12676500</v>
      </c>
      <c r="H53" s="2">
        <f t="shared" si="20"/>
        <v>25.7124606630294</v>
      </c>
      <c r="I53" s="5">
        <v>4387600</v>
      </c>
      <c r="J53" s="2">
        <f t="shared" si="21"/>
        <v>-494100</v>
      </c>
      <c r="K53" s="2">
        <f t="shared" si="22"/>
        <v>89.878525923346373</v>
      </c>
    </row>
    <row r="54" spans="1:11" ht="47.25" x14ac:dyDescent="0.25">
      <c r="A54" s="17" t="s">
        <v>68</v>
      </c>
      <c r="B54" s="5"/>
      <c r="C54" s="5">
        <v>1677700</v>
      </c>
      <c r="D54" s="2">
        <f t="shared" si="17"/>
        <v>1677700</v>
      </c>
      <c r="E54" s="2"/>
      <c r="F54" s="5">
        <v>186200</v>
      </c>
      <c r="G54" s="2">
        <f t="shared" ref="G54" si="27">F54-C54</f>
        <v>-1491500</v>
      </c>
      <c r="H54" s="2">
        <f t="shared" ref="H54" si="28">F54/C54*100</f>
        <v>11.098527746319366</v>
      </c>
      <c r="I54" s="5">
        <v>683300</v>
      </c>
      <c r="J54" s="2">
        <f t="shared" ref="J54" si="29">I54-B54</f>
        <v>683300</v>
      </c>
      <c r="K54" s="2"/>
    </row>
    <row r="55" spans="1:11" ht="63" x14ac:dyDescent="0.25">
      <c r="A55" s="17" t="s">
        <v>38</v>
      </c>
      <c r="B55" s="5">
        <v>2052800</v>
      </c>
      <c r="C55" s="5">
        <v>558700</v>
      </c>
      <c r="D55" s="2">
        <f t="shared" si="17"/>
        <v>-1494100</v>
      </c>
      <c r="E55" s="2">
        <f t="shared" si="18"/>
        <v>27.216484801247077</v>
      </c>
      <c r="F55" s="5"/>
      <c r="G55" s="2">
        <f t="shared" si="19"/>
        <v>-558700</v>
      </c>
      <c r="H55" s="2">
        <f t="shared" si="20"/>
        <v>0</v>
      </c>
      <c r="I55" s="5"/>
      <c r="J55" s="2">
        <f t="shared" si="21"/>
        <v>-2052800</v>
      </c>
      <c r="K55" s="2">
        <f t="shared" si="22"/>
        <v>0</v>
      </c>
    </row>
    <row r="56" spans="1:11" ht="31.5" x14ac:dyDescent="0.25">
      <c r="A56" s="17" t="s">
        <v>46</v>
      </c>
      <c r="B56" s="5">
        <v>177561300</v>
      </c>
      <c r="C56" s="5"/>
      <c r="D56" s="2">
        <f t="shared" si="17"/>
        <v>-177561300</v>
      </c>
      <c r="E56" s="2">
        <f t="shared" si="18"/>
        <v>0</v>
      </c>
      <c r="F56" s="5"/>
      <c r="G56" s="2">
        <f t="shared" si="19"/>
        <v>0</v>
      </c>
      <c r="H56" s="2"/>
      <c r="I56" s="5"/>
      <c r="J56" s="2">
        <f t="shared" si="21"/>
        <v>-177561300</v>
      </c>
      <c r="K56" s="2">
        <f t="shared" si="22"/>
        <v>0</v>
      </c>
    </row>
    <row r="57" spans="1:11" ht="47.25" x14ac:dyDescent="0.25">
      <c r="A57" s="17" t="s">
        <v>70</v>
      </c>
      <c r="B57" s="5"/>
      <c r="C57" s="5">
        <v>133285700</v>
      </c>
      <c r="D57" s="2">
        <f t="shared" ref="D57" si="30">C57-B57</f>
        <v>133285700</v>
      </c>
      <c r="E57" s="2"/>
      <c r="F57" s="5">
        <v>120224600</v>
      </c>
      <c r="G57" s="2">
        <f t="shared" ref="G57" si="31">F57-E57</f>
        <v>120224600</v>
      </c>
      <c r="H57" s="2"/>
      <c r="I57" s="5">
        <v>64933000</v>
      </c>
      <c r="J57" s="2">
        <f t="shared" ref="J57" si="32">I57-B57</f>
        <v>64933000</v>
      </c>
      <c r="K57" s="2"/>
    </row>
    <row r="58" spans="1:11" ht="63" x14ac:dyDescent="0.25">
      <c r="A58" s="17" t="s">
        <v>52</v>
      </c>
      <c r="B58" s="5">
        <v>24520700</v>
      </c>
      <c r="C58" s="5">
        <v>222601200</v>
      </c>
      <c r="D58" s="2">
        <f t="shared" si="17"/>
        <v>198080500</v>
      </c>
      <c r="E58" s="2">
        <f t="shared" si="18"/>
        <v>907.80932028857251</v>
      </c>
      <c r="F58" s="5">
        <v>205839100</v>
      </c>
      <c r="G58" s="2">
        <f t="shared" si="19"/>
        <v>-16762100</v>
      </c>
      <c r="H58" s="2">
        <f t="shared" si="20"/>
        <v>92.469896837932581</v>
      </c>
      <c r="I58" s="5">
        <v>205839100</v>
      </c>
      <c r="J58" s="2">
        <f t="shared" si="21"/>
        <v>181318400</v>
      </c>
      <c r="K58" s="2">
        <f t="shared" si="22"/>
        <v>839.45034195598009</v>
      </c>
    </row>
    <row r="59" spans="1:11" ht="31.5" x14ac:dyDescent="0.25">
      <c r="A59" s="17" t="s">
        <v>47</v>
      </c>
      <c r="B59" s="5">
        <v>33412700</v>
      </c>
      <c r="C59" s="5"/>
      <c r="D59" s="2">
        <f t="shared" si="17"/>
        <v>-33412700</v>
      </c>
      <c r="E59" s="2">
        <f t="shared" si="18"/>
        <v>0</v>
      </c>
      <c r="F59" s="5"/>
      <c r="G59" s="2">
        <f t="shared" si="19"/>
        <v>0</v>
      </c>
      <c r="H59" s="2"/>
      <c r="I59" s="5"/>
      <c r="J59" s="2">
        <f t="shared" si="21"/>
        <v>-33412700</v>
      </c>
      <c r="K59" s="2">
        <f t="shared" si="22"/>
        <v>0</v>
      </c>
    </row>
    <row r="60" spans="1:11" ht="31.5" x14ac:dyDescent="0.25">
      <c r="A60" s="17" t="s">
        <v>53</v>
      </c>
      <c r="B60" s="5">
        <v>4085800</v>
      </c>
      <c r="C60" s="5">
        <v>11790300</v>
      </c>
      <c r="D60" s="2">
        <f t="shared" si="17"/>
        <v>7704500</v>
      </c>
      <c r="E60" s="2">
        <f t="shared" si="18"/>
        <v>288.56772235547504</v>
      </c>
      <c r="F60" s="5">
        <v>12010000</v>
      </c>
      <c r="G60" s="2">
        <f t="shared" si="19"/>
        <v>219700</v>
      </c>
      <c r="H60" s="2">
        <f t="shared" si="20"/>
        <v>101.86339618160692</v>
      </c>
      <c r="I60" s="5">
        <v>11982700</v>
      </c>
      <c r="J60" s="2">
        <f t="shared" si="21"/>
        <v>7896900</v>
      </c>
      <c r="K60" s="2">
        <f t="shared" si="22"/>
        <v>293.2767144745215</v>
      </c>
    </row>
    <row r="61" spans="1:11" ht="31.5" x14ac:dyDescent="0.25">
      <c r="A61" s="17" t="s">
        <v>20</v>
      </c>
      <c r="B61" s="5">
        <v>96400</v>
      </c>
      <c r="C61" s="5">
        <v>96400</v>
      </c>
      <c r="D61" s="2">
        <f t="shared" si="17"/>
        <v>0</v>
      </c>
      <c r="E61" s="2">
        <f t="shared" si="18"/>
        <v>100</v>
      </c>
      <c r="F61" s="5">
        <v>96400</v>
      </c>
      <c r="G61" s="2">
        <f t="shared" si="19"/>
        <v>0</v>
      </c>
      <c r="H61" s="2">
        <f t="shared" si="20"/>
        <v>100</v>
      </c>
      <c r="I61" s="5">
        <v>96400</v>
      </c>
      <c r="J61" s="2">
        <f t="shared" si="21"/>
        <v>0</v>
      </c>
      <c r="K61" s="2">
        <f t="shared" si="22"/>
        <v>100</v>
      </c>
    </row>
    <row r="62" spans="1:11" ht="63" x14ac:dyDescent="0.25">
      <c r="A62" s="17" t="s">
        <v>67</v>
      </c>
      <c r="B62" s="5"/>
      <c r="C62" s="5">
        <v>102827300</v>
      </c>
      <c r="D62" s="2">
        <f t="shared" si="17"/>
        <v>102827300</v>
      </c>
      <c r="E62" s="2"/>
      <c r="F62" s="5">
        <v>108143600</v>
      </c>
      <c r="G62" s="2">
        <f t="shared" ref="G62" si="33">F62-C62</f>
        <v>5316300</v>
      </c>
      <c r="H62" s="2">
        <f t="shared" ref="H62" si="34">F62/C62*100</f>
        <v>105.1701250543387</v>
      </c>
      <c r="I62" s="5">
        <v>101860000</v>
      </c>
      <c r="J62" s="2">
        <f t="shared" ref="J62" si="35">I62-B62</f>
        <v>101860000</v>
      </c>
      <c r="K62" s="2"/>
    </row>
    <row r="63" spans="1:11" ht="68.25" customHeight="1" x14ac:dyDescent="0.25">
      <c r="A63" s="17" t="s">
        <v>71</v>
      </c>
      <c r="B63" s="5"/>
      <c r="C63" s="5">
        <v>106700</v>
      </c>
      <c r="D63" s="2">
        <f t="shared" si="17"/>
        <v>106700</v>
      </c>
      <c r="E63" s="2"/>
      <c r="F63" s="5"/>
      <c r="G63" s="2"/>
      <c r="H63" s="2"/>
      <c r="I63" s="5"/>
      <c r="J63" s="2"/>
      <c r="K63" s="2"/>
    </row>
    <row r="64" spans="1:11" ht="100.5" customHeight="1" x14ac:dyDescent="0.25">
      <c r="A64" s="17" t="s">
        <v>66</v>
      </c>
      <c r="B64" s="5"/>
      <c r="C64" s="5">
        <v>600300</v>
      </c>
      <c r="D64" s="2">
        <f t="shared" si="17"/>
        <v>600300</v>
      </c>
      <c r="E64" s="2"/>
      <c r="F64" s="5">
        <v>600300</v>
      </c>
      <c r="G64" s="2">
        <f t="shared" ref="G64" si="36">F64-C64</f>
        <v>0</v>
      </c>
      <c r="H64" s="2">
        <f t="shared" ref="H64" si="37">F64/C64*100</f>
        <v>100</v>
      </c>
      <c r="I64" s="5">
        <v>600300</v>
      </c>
      <c r="J64" s="2">
        <f t="shared" ref="J64" si="38">I64-B64</f>
        <v>600300</v>
      </c>
      <c r="K64" s="2"/>
    </row>
    <row r="65" spans="1:11" ht="31.5" x14ac:dyDescent="0.25">
      <c r="A65" s="17" t="s">
        <v>21</v>
      </c>
      <c r="B65" s="5">
        <v>42867100</v>
      </c>
      <c r="C65" s="5">
        <v>32961600</v>
      </c>
      <c r="D65" s="2">
        <f t="shared" si="17"/>
        <v>-9905500</v>
      </c>
      <c r="E65" s="2">
        <f t="shared" si="18"/>
        <v>76.892535300965065</v>
      </c>
      <c r="F65" s="5">
        <v>18657300</v>
      </c>
      <c r="G65" s="2">
        <f t="shared" si="19"/>
        <v>-14304300</v>
      </c>
      <c r="H65" s="2">
        <f t="shared" si="20"/>
        <v>56.603138197174893</v>
      </c>
      <c r="I65" s="5">
        <v>11899600</v>
      </c>
      <c r="J65" s="2">
        <f t="shared" si="21"/>
        <v>-30967500</v>
      </c>
      <c r="K65" s="2">
        <f t="shared" si="22"/>
        <v>27.759283926367772</v>
      </c>
    </row>
    <row r="66" spans="1:11" ht="31.5" x14ac:dyDescent="0.25">
      <c r="A66" s="17" t="s">
        <v>34</v>
      </c>
      <c r="B66" s="5">
        <v>39489600</v>
      </c>
      <c r="C66" s="5">
        <v>33410500</v>
      </c>
      <c r="D66" s="2">
        <f t="shared" si="17"/>
        <v>-6079100</v>
      </c>
      <c r="E66" s="2">
        <f t="shared" si="18"/>
        <v>84.605820266601839</v>
      </c>
      <c r="F66" s="5">
        <v>32908100</v>
      </c>
      <c r="G66" s="2">
        <f t="shared" si="19"/>
        <v>-502400</v>
      </c>
      <c r="H66" s="2">
        <f t="shared" si="20"/>
        <v>98.496281109232129</v>
      </c>
      <c r="I66" s="5">
        <v>32908100</v>
      </c>
      <c r="J66" s="2">
        <f t="shared" si="21"/>
        <v>-6581500</v>
      </c>
      <c r="K66" s="2">
        <f t="shared" si="22"/>
        <v>83.333586564563831</v>
      </c>
    </row>
    <row r="67" spans="1:11" s="14" customFormat="1" x14ac:dyDescent="0.25">
      <c r="A67" s="18" t="s">
        <v>23</v>
      </c>
      <c r="B67" s="4">
        <f>SUM(B40:B66)</f>
        <v>2057567500</v>
      </c>
      <c r="C67" s="4">
        <f>SUM(C40:C66)</f>
        <v>2985386300</v>
      </c>
      <c r="D67" s="4">
        <f t="shared" si="17"/>
        <v>927818800</v>
      </c>
      <c r="E67" s="4">
        <f t="shared" si="18"/>
        <v>145.09299451901333</v>
      </c>
      <c r="F67" s="4">
        <f>SUM(F40:F66)</f>
        <v>2254337100</v>
      </c>
      <c r="G67" s="4">
        <f t="shared" si="19"/>
        <v>-731049200</v>
      </c>
      <c r="H67" s="4">
        <f t="shared" si="20"/>
        <v>75.512408561665865</v>
      </c>
      <c r="I67" s="4">
        <f>SUM(I40:I66)</f>
        <v>1861169100</v>
      </c>
      <c r="J67" s="4">
        <f t="shared" si="21"/>
        <v>-196398400</v>
      </c>
      <c r="K67" s="4">
        <f t="shared" si="22"/>
        <v>90.454825904860954</v>
      </c>
    </row>
    <row r="68" spans="1:11" s="13" customFormat="1" x14ac:dyDescent="0.25">
      <c r="A68" s="39" t="s">
        <v>24</v>
      </c>
      <c r="B68" s="40"/>
      <c r="C68" s="40"/>
      <c r="D68" s="40"/>
      <c r="E68" s="40"/>
      <c r="F68" s="40"/>
      <c r="G68" s="40"/>
      <c r="H68" s="40"/>
      <c r="I68" s="40"/>
      <c r="J68" s="40"/>
      <c r="K68" s="41"/>
    </row>
    <row r="69" spans="1:11" s="12" customFormat="1" ht="31.5" x14ac:dyDescent="0.25">
      <c r="A69" s="21" t="s">
        <v>25</v>
      </c>
      <c r="B69" s="5">
        <v>3501500</v>
      </c>
      <c r="C69" s="5">
        <v>3428800</v>
      </c>
      <c r="D69" s="2">
        <f t="shared" ref="D69" si="39">C69-B69</f>
        <v>-72700</v>
      </c>
      <c r="E69" s="2">
        <f t="shared" ref="E69" si="40">C69/B69*100</f>
        <v>97.923746965586176</v>
      </c>
      <c r="F69" s="5">
        <v>3163900</v>
      </c>
      <c r="G69" s="2">
        <f t="shared" ref="G69" si="41">F69-C69</f>
        <v>-264900</v>
      </c>
      <c r="H69" s="2">
        <f t="shared" ref="H69" si="42">F69/C69*100</f>
        <v>92.274265048996725</v>
      </c>
      <c r="I69" s="5">
        <v>2709200</v>
      </c>
      <c r="J69" s="2">
        <f t="shared" ref="J69" si="43">I69-B69</f>
        <v>-792300</v>
      </c>
      <c r="K69" s="2">
        <f t="shared" ref="K69" si="44">I69/B69*100</f>
        <v>77.372554619448806</v>
      </c>
    </row>
    <row r="70" spans="1:11" s="12" customFormat="1" ht="63" x14ac:dyDescent="0.25">
      <c r="A70" s="21" t="s">
        <v>75</v>
      </c>
      <c r="B70" s="5"/>
      <c r="C70" s="5">
        <v>89838000</v>
      </c>
      <c r="D70" s="2">
        <f t="shared" ref="D70" si="45">C70-B70</f>
        <v>89838000</v>
      </c>
      <c r="E70" s="2"/>
      <c r="F70" s="5">
        <v>89838000</v>
      </c>
      <c r="G70" s="2">
        <f t="shared" ref="G70" si="46">F70-C70</f>
        <v>0</v>
      </c>
      <c r="H70" s="2">
        <f t="shared" ref="H70" si="47">F70/C70*100</f>
        <v>100</v>
      </c>
      <c r="I70" s="5">
        <v>89838000</v>
      </c>
      <c r="J70" s="2">
        <f t="shared" ref="J70" si="48">I70-B70</f>
        <v>89838000</v>
      </c>
      <c r="K70" s="2"/>
    </row>
    <row r="71" spans="1:11" s="12" customFormat="1" x14ac:dyDescent="0.25">
      <c r="A71" s="18" t="s">
        <v>26</v>
      </c>
      <c r="B71" s="26">
        <f>B69</f>
        <v>3501500</v>
      </c>
      <c r="C71" s="26">
        <f>SUM(C69:C70)</f>
        <v>93266800</v>
      </c>
      <c r="D71" s="4">
        <f t="shared" ref="D71" si="49">C71-B71</f>
        <v>89765300</v>
      </c>
      <c r="E71" s="4">
        <f t="shared" ref="E71" si="50">C71/B71*100</f>
        <v>2663.6241610738257</v>
      </c>
      <c r="F71" s="26">
        <f>SUM(F69:F70)</f>
        <v>93001900</v>
      </c>
      <c r="G71" s="4">
        <f t="shared" ref="G71" si="51">F71-C71</f>
        <v>-264900</v>
      </c>
      <c r="H71" s="4">
        <f t="shared" ref="H71" si="52">F71/C71*100</f>
        <v>99.715976102964831</v>
      </c>
      <c r="I71" s="26">
        <f>SUM(I69:I70)</f>
        <v>92547200</v>
      </c>
      <c r="J71" s="4">
        <f t="shared" ref="J71" si="53">I71-B71</f>
        <v>89045700</v>
      </c>
      <c r="K71" s="4">
        <f t="shared" ref="K71" si="54">I71/B71*100</f>
        <v>2643.072968727688</v>
      </c>
    </row>
    <row r="72" spans="1:11" x14ac:dyDescent="0.25">
      <c r="A72" s="39" t="s">
        <v>4</v>
      </c>
      <c r="B72" s="40"/>
      <c r="C72" s="40"/>
      <c r="D72" s="40"/>
      <c r="E72" s="40"/>
      <c r="F72" s="40"/>
      <c r="G72" s="40"/>
      <c r="H72" s="40"/>
      <c r="I72" s="40"/>
      <c r="J72" s="40"/>
      <c r="K72" s="41"/>
    </row>
    <row r="73" spans="1:11" x14ac:dyDescent="0.25">
      <c r="A73" s="17" t="s">
        <v>42</v>
      </c>
      <c r="B73" s="5">
        <v>944134000</v>
      </c>
      <c r="C73" s="5">
        <v>998449000</v>
      </c>
      <c r="D73" s="2">
        <f t="shared" ref="D73" si="55">C73-B73</f>
        <v>54315000</v>
      </c>
      <c r="E73" s="2">
        <f t="shared" ref="E73" si="56">C73/B73*100</f>
        <v>105.75289100911522</v>
      </c>
      <c r="F73" s="5">
        <v>882268300</v>
      </c>
      <c r="G73" s="2">
        <f t="shared" ref="G73" si="57">F73-C73</f>
        <v>-116180700</v>
      </c>
      <c r="H73" s="2">
        <f t="shared" ref="H73" si="58">F73/C73*100</f>
        <v>88.363882381573816</v>
      </c>
      <c r="I73" s="5">
        <v>882268300</v>
      </c>
      <c r="J73" s="2">
        <f t="shared" ref="J73" si="59">I73-B73</f>
        <v>-61865700</v>
      </c>
      <c r="K73" s="2">
        <f t="shared" ref="K73" si="60">I73/B73*100</f>
        <v>93.447360226408534</v>
      </c>
    </row>
    <row r="74" spans="1:11" s="12" customFormat="1" ht="31.5" x14ac:dyDescent="0.25">
      <c r="A74" s="17" t="s">
        <v>43</v>
      </c>
      <c r="B74" s="5">
        <v>31883400</v>
      </c>
      <c r="C74" s="5"/>
      <c r="D74" s="2">
        <f t="shared" ref="D74:D75" si="61">C74-B74</f>
        <v>-31883400</v>
      </c>
      <c r="E74" s="2"/>
      <c r="F74" s="5">
        <v>0</v>
      </c>
      <c r="G74" s="2">
        <f t="shared" ref="G74" si="62">F74-C74</f>
        <v>0</v>
      </c>
      <c r="H74" s="2">
        <v>0</v>
      </c>
      <c r="I74" s="5">
        <v>0</v>
      </c>
      <c r="J74" s="2">
        <f t="shared" ref="J74:J75" si="63">I74-B74</f>
        <v>-31883400</v>
      </c>
      <c r="K74" s="2">
        <f t="shared" ref="K74:K75" si="64">I74/B74*100</f>
        <v>0</v>
      </c>
    </row>
    <row r="75" spans="1:11" s="22" customFormat="1" x14ac:dyDescent="0.25">
      <c r="A75" s="24" t="s">
        <v>27</v>
      </c>
      <c r="B75" s="3">
        <f>B73+B74</f>
        <v>976017400</v>
      </c>
      <c r="C75" s="3">
        <f>C73+C74</f>
        <v>998449000</v>
      </c>
      <c r="D75" s="4">
        <f t="shared" si="61"/>
        <v>22431600</v>
      </c>
      <c r="E75" s="4">
        <f t="shared" ref="E75:E76" si="65">C75/B75*100</f>
        <v>102.29827869871993</v>
      </c>
      <c r="F75" s="3">
        <f>F73+F74</f>
        <v>882268300</v>
      </c>
      <c r="G75" s="4">
        <f t="shared" ref="G75:G76" si="66">F75-C75</f>
        <v>-116180700</v>
      </c>
      <c r="H75" s="4">
        <f t="shared" ref="H75:H76" si="67">F75/C75*100</f>
        <v>88.363882381573816</v>
      </c>
      <c r="I75" s="3">
        <f>I73+I74</f>
        <v>882268300</v>
      </c>
      <c r="J75" s="4">
        <f t="shared" si="63"/>
        <v>-93749100</v>
      </c>
      <c r="K75" s="4">
        <f t="shared" si="64"/>
        <v>90.394730667711457</v>
      </c>
    </row>
    <row r="76" spans="1:11" s="12" customFormat="1" x14ac:dyDescent="0.25">
      <c r="A76" s="18" t="s">
        <v>28</v>
      </c>
      <c r="B76" s="3">
        <f>B75+B71+B67+B38</f>
        <v>6676337400</v>
      </c>
      <c r="C76" s="3">
        <f>C75+C71+C67+C38</f>
        <v>7646243300</v>
      </c>
      <c r="D76" s="4">
        <f>C76-B76</f>
        <v>969905900</v>
      </c>
      <c r="E76" s="4">
        <f t="shared" si="65"/>
        <v>114.52751474184033</v>
      </c>
      <c r="F76" s="3">
        <f>F75+F71+F67+F38</f>
        <v>6768050900</v>
      </c>
      <c r="G76" s="4">
        <f t="shared" si="66"/>
        <v>-878192400</v>
      </c>
      <c r="H76" s="4">
        <f t="shared" si="67"/>
        <v>88.51472068643173</v>
      </c>
      <c r="I76" s="3">
        <f>I75+I71+I67+I38</f>
        <v>6389370100</v>
      </c>
      <c r="J76" s="4">
        <f t="shared" ref="J76" si="68">I76-B76</f>
        <v>-286967300</v>
      </c>
      <c r="K76" s="4">
        <f t="shared" ref="K76" si="69">I76/B76*100</f>
        <v>95.701725619798665</v>
      </c>
    </row>
    <row r="77" spans="1:11" x14ac:dyDescent="0.25">
      <c r="A77" s="19"/>
      <c r="B77" s="10"/>
      <c r="C77" s="10"/>
      <c r="D77" s="10"/>
      <c r="E77" s="10"/>
      <c r="F77" s="32"/>
      <c r="G77" s="10"/>
      <c r="H77" s="10"/>
      <c r="I77" s="32"/>
      <c r="J77" s="10"/>
      <c r="K77" s="10"/>
    </row>
    <row r="78" spans="1:11" ht="19.5" x14ac:dyDescent="0.25">
      <c r="A78" s="25"/>
      <c r="B78" s="7"/>
      <c r="C78" s="7"/>
      <c r="D78" s="11"/>
      <c r="G78" s="11"/>
      <c r="H78" s="28"/>
      <c r="I78" s="28"/>
      <c r="J78" s="9"/>
      <c r="K78" s="9"/>
    </row>
    <row r="79" spans="1:11" ht="19.5" x14ac:dyDescent="0.25">
      <c r="A79" s="25"/>
      <c r="G79" s="11"/>
      <c r="H79" s="28"/>
      <c r="I79" s="28"/>
      <c r="J79" s="9"/>
      <c r="K79" s="9"/>
    </row>
    <row r="80" spans="1:11" x14ac:dyDescent="0.25">
      <c r="B80" s="11"/>
      <c r="C80" s="11"/>
      <c r="D80" s="11"/>
      <c r="E80" s="11"/>
      <c r="G80" s="11"/>
      <c r="H80" s="28"/>
      <c r="J80" s="9"/>
      <c r="K80" s="9"/>
    </row>
    <row r="81" spans="6:11" x14ac:dyDescent="0.25">
      <c r="F81" s="8"/>
      <c r="H81" s="9"/>
      <c r="I81" s="9"/>
      <c r="J81" s="9"/>
      <c r="K81" s="9"/>
    </row>
  </sheetData>
  <autoFilter ref="A8:K76"/>
  <mergeCells count="13">
    <mergeCell ref="J6:K6"/>
    <mergeCell ref="A9:K9"/>
    <mergeCell ref="I6:I7"/>
    <mergeCell ref="A68:K68"/>
    <mergeCell ref="A72:K72"/>
    <mergeCell ref="A39:K39"/>
    <mergeCell ref="A4:H4"/>
    <mergeCell ref="F6:F7"/>
    <mergeCell ref="G6:H6"/>
    <mergeCell ref="A6:A7"/>
    <mergeCell ref="B6:B7"/>
    <mergeCell ref="C6:C7"/>
    <mergeCell ref="D6:E6"/>
  </mergeCells>
  <pageMargins left="0.39370078740157483" right="0.39370078740157483" top="0.78740157480314965" bottom="0.39370078740157483" header="0.39370078740157483" footer="0"/>
  <pageSetup paperSize="9" scale="65" fitToHeight="3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2020-12-14T12:05:33Z</cp:lastPrinted>
  <dcterms:created xsi:type="dcterms:W3CDTF">2013-11-25T11:49:42Z</dcterms:created>
  <dcterms:modified xsi:type="dcterms:W3CDTF">2020-12-17T08:41:26Z</dcterms:modified>
</cp:coreProperties>
</file>