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2020 Исполнение бюджета\Отчет за 2 квартал 2020 года\На сайт 2 квартал проект постановления\"/>
    </mc:Choice>
  </mc:AlternateContent>
  <bookViews>
    <workbookView xWindow="0" yWindow="0" windowWidth="23040" windowHeight="10050"/>
  </bookViews>
  <sheets>
    <sheet name="2020" sheetId="2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'2020'!$4:$4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</workbook>
</file>

<file path=xl/calcChain.xml><?xml version="1.0" encoding="utf-8"?>
<calcChain xmlns="http://schemas.openxmlformats.org/spreadsheetml/2006/main">
  <c r="E43" i="2" l="1"/>
  <c r="F43" i="2"/>
  <c r="F6" i="2"/>
  <c r="E6" i="2"/>
  <c r="D6" i="2"/>
  <c r="D43" i="2" l="1"/>
  <c r="D19" i="2"/>
  <c r="D32" i="2"/>
  <c r="G23" i="2"/>
  <c r="H23" i="2"/>
  <c r="I23" i="2"/>
  <c r="J23" i="2"/>
  <c r="K23" i="2"/>
  <c r="L23" i="2"/>
  <c r="G24" i="2"/>
  <c r="H24" i="2"/>
  <c r="I24" i="2"/>
  <c r="J24" i="2"/>
  <c r="K24" i="2"/>
  <c r="L24" i="2"/>
  <c r="G25" i="2"/>
  <c r="H25" i="2"/>
  <c r="I25" i="2"/>
  <c r="J25" i="2"/>
  <c r="K25" i="2"/>
  <c r="L25" i="2"/>
  <c r="G26" i="2"/>
  <c r="H26" i="2"/>
  <c r="I26" i="2"/>
  <c r="J26" i="2"/>
  <c r="K26" i="2"/>
  <c r="L26" i="2"/>
  <c r="C27" i="2"/>
  <c r="D27" i="2"/>
  <c r="E27" i="2"/>
  <c r="F27" i="2"/>
  <c r="G28" i="2"/>
  <c r="H28" i="2"/>
  <c r="I28" i="2"/>
  <c r="J28" i="2"/>
  <c r="K28" i="2"/>
  <c r="L28" i="2"/>
  <c r="G29" i="2"/>
  <c r="H29" i="2"/>
  <c r="I29" i="2"/>
  <c r="J29" i="2"/>
  <c r="K29" i="2"/>
  <c r="L29" i="2"/>
  <c r="L27" i="2" l="1"/>
  <c r="H27" i="2"/>
  <c r="G27" i="2"/>
  <c r="J27" i="2"/>
  <c r="I27" i="2"/>
  <c r="K27" i="2"/>
  <c r="E51" i="2"/>
  <c r="E40" i="2"/>
  <c r="F51" i="2"/>
  <c r="D40" i="2" l="1"/>
  <c r="D15" i="2" l="1"/>
  <c r="E15" i="2"/>
  <c r="F15" i="2"/>
  <c r="E19" i="2"/>
  <c r="F19" i="2"/>
  <c r="E32" i="2"/>
  <c r="F32" i="2"/>
  <c r="K32" i="2" s="1"/>
  <c r="D34" i="2"/>
  <c r="E34" i="2"/>
  <c r="F34" i="2"/>
  <c r="F40" i="2"/>
  <c r="L40" i="2" s="1"/>
  <c r="D46" i="2"/>
  <c r="E46" i="2"/>
  <c r="F46" i="2"/>
  <c r="D51" i="2"/>
  <c r="K51" i="2" s="1"/>
  <c r="L51" i="2"/>
  <c r="D55" i="2"/>
  <c r="E55" i="2"/>
  <c r="F55" i="2"/>
  <c r="D58" i="2"/>
  <c r="E58" i="2"/>
  <c r="F58" i="2"/>
  <c r="C58" i="2"/>
  <c r="G59" i="2"/>
  <c r="H59" i="2"/>
  <c r="I59" i="2"/>
  <c r="J59" i="2"/>
  <c r="K59" i="2"/>
  <c r="L59" i="2"/>
  <c r="C55" i="2"/>
  <c r="C51" i="2"/>
  <c r="G51" i="2" s="1"/>
  <c r="C46" i="2"/>
  <c r="C43" i="2"/>
  <c r="G43" i="2" s="1"/>
  <c r="C40" i="2"/>
  <c r="C34" i="2"/>
  <c r="C32" i="2"/>
  <c r="C19" i="2"/>
  <c r="C15" i="2"/>
  <c r="G15" i="2" s="1"/>
  <c r="C6" i="2"/>
  <c r="L57" i="2"/>
  <c r="K57" i="2"/>
  <c r="J57" i="2"/>
  <c r="I57" i="2"/>
  <c r="H57" i="2"/>
  <c r="G57" i="2"/>
  <c r="L56" i="2"/>
  <c r="K56" i="2"/>
  <c r="J56" i="2"/>
  <c r="I56" i="2"/>
  <c r="H56" i="2"/>
  <c r="G56" i="2"/>
  <c r="L54" i="2"/>
  <c r="K54" i="2"/>
  <c r="J54" i="2"/>
  <c r="I54" i="2"/>
  <c r="H54" i="2"/>
  <c r="G54" i="2"/>
  <c r="L53" i="2"/>
  <c r="K53" i="2"/>
  <c r="J53" i="2"/>
  <c r="I53" i="2"/>
  <c r="H53" i="2"/>
  <c r="G53" i="2"/>
  <c r="L52" i="2"/>
  <c r="K52" i="2"/>
  <c r="J52" i="2"/>
  <c r="I52" i="2"/>
  <c r="H52" i="2"/>
  <c r="G52" i="2"/>
  <c r="I51" i="2"/>
  <c r="L50" i="2"/>
  <c r="K50" i="2"/>
  <c r="J50" i="2"/>
  <c r="I50" i="2"/>
  <c r="H50" i="2"/>
  <c r="G50" i="2"/>
  <c r="L49" i="2"/>
  <c r="K49" i="2"/>
  <c r="J49" i="2"/>
  <c r="I49" i="2"/>
  <c r="H49" i="2"/>
  <c r="G49" i="2"/>
  <c r="L48" i="2"/>
  <c r="K48" i="2"/>
  <c r="J48" i="2"/>
  <c r="I48" i="2"/>
  <c r="H48" i="2"/>
  <c r="G48" i="2"/>
  <c r="L47" i="2"/>
  <c r="K47" i="2"/>
  <c r="J47" i="2"/>
  <c r="I47" i="2"/>
  <c r="H47" i="2"/>
  <c r="G47" i="2"/>
  <c r="K45" i="2"/>
  <c r="J45" i="2"/>
  <c r="H45" i="2"/>
  <c r="G45" i="2"/>
  <c r="H43" i="2"/>
  <c r="L42" i="2"/>
  <c r="K42" i="2"/>
  <c r="J42" i="2"/>
  <c r="I42" i="2"/>
  <c r="H42" i="2"/>
  <c r="G42" i="2"/>
  <c r="L41" i="2"/>
  <c r="K41" i="2"/>
  <c r="J41" i="2"/>
  <c r="I41" i="2"/>
  <c r="H41" i="2"/>
  <c r="G41" i="2"/>
  <c r="L39" i="2"/>
  <c r="K39" i="2"/>
  <c r="J39" i="2"/>
  <c r="I39" i="2"/>
  <c r="H39" i="2"/>
  <c r="G39" i="2"/>
  <c r="L38" i="2"/>
  <c r="K38" i="2"/>
  <c r="J38" i="2"/>
  <c r="I38" i="2"/>
  <c r="H38" i="2"/>
  <c r="G38" i="2"/>
  <c r="L37" i="2"/>
  <c r="K37" i="2"/>
  <c r="J37" i="2"/>
  <c r="I37" i="2"/>
  <c r="H37" i="2"/>
  <c r="G37" i="2"/>
  <c r="L36" i="2"/>
  <c r="K36" i="2"/>
  <c r="J36" i="2"/>
  <c r="I36" i="2"/>
  <c r="H36" i="2"/>
  <c r="G36" i="2"/>
  <c r="L35" i="2"/>
  <c r="K35" i="2"/>
  <c r="J35" i="2"/>
  <c r="I35" i="2"/>
  <c r="H35" i="2"/>
  <c r="G35" i="2"/>
  <c r="K33" i="2"/>
  <c r="J33" i="2"/>
  <c r="H33" i="2"/>
  <c r="G33" i="2"/>
  <c r="L31" i="2"/>
  <c r="K31" i="2"/>
  <c r="J31" i="2"/>
  <c r="I31" i="2"/>
  <c r="H31" i="2"/>
  <c r="G31" i="2"/>
  <c r="L30" i="2"/>
  <c r="K30" i="2"/>
  <c r="J30" i="2"/>
  <c r="I30" i="2"/>
  <c r="H30" i="2"/>
  <c r="G30" i="2"/>
  <c r="L21" i="2"/>
  <c r="K21" i="2"/>
  <c r="J21" i="2"/>
  <c r="I21" i="2"/>
  <c r="H21" i="2"/>
  <c r="G21" i="2"/>
  <c r="L20" i="2"/>
  <c r="K20" i="2"/>
  <c r="J20" i="2"/>
  <c r="I20" i="2"/>
  <c r="H20" i="2"/>
  <c r="G20" i="2"/>
  <c r="L18" i="2"/>
  <c r="K18" i="2"/>
  <c r="J18" i="2"/>
  <c r="I18" i="2"/>
  <c r="H18" i="2"/>
  <c r="G18" i="2"/>
  <c r="L17" i="2"/>
  <c r="K17" i="2"/>
  <c r="J17" i="2"/>
  <c r="I17" i="2"/>
  <c r="H17" i="2"/>
  <c r="G17" i="2"/>
  <c r="L16" i="2"/>
  <c r="K16" i="2"/>
  <c r="J16" i="2"/>
  <c r="I16" i="2"/>
  <c r="H16" i="2"/>
  <c r="G16" i="2"/>
  <c r="L14" i="2"/>
  <c r="K14" i="2"/>
  <c r="J14" i="2"/>
  <c r="I14" i="2"/>
  <c r="H14" i="2"/>
  <c r="G14" i="2"/>
  <c r="K13" i="2"/>
  <c r="J13" i="2"/>
  <c r="I13" i="2"/>
  <c r="H13" i="2"/>
  <c r="G13" i="2"/>
  <c r="L11" i="2"/>
  <c r="K11" i="2"/>
  <c r="J11" i="2"/>
  <c r="I11" i="2"/>
  <c r="H11" i="2"/>
  <c r="G11" i="2"/>
  <c r="K10" i="2"/>
  <c r="J10" i="2"/>
  <c r="H10" i="2"/>
  <c r="G10" i="2"/>
  <c r="L9" i="2"/>
  <c r="K9" i="2"/>
  <c r="J9" i="2"/>
  <c r="I9" i="2"/>
  <c r="H9" i="2"/>
  <c r="G9" i="2"/>
  <c r="L8" i="2"/>
  <c r="K8" i="2"/>
  <c r="J8" i="2"/>
  <c r="I8" i="2"/>
  <c r="H8" i="2"/>
  <c r="G8" i="2"/>
  <c r="L7" i="2"/>
  <c r="K7" i="2"/>
  <c r="J7" i="2"/>
  <c r="I7" i="2"/>
  <c r="H7" i="2"/>
  <c r="G7" i="2"/>
  <c r="L19" i="2" l="1"/>
  <c r="H15" i="2"/>
  <c r="J34" i="2"/>
  <c r="J15" i="2"/>
  <c r="L6" i="2"/>
  <c r="I40" i="2"/>
  <c r="G32" i="2"/>
  <c r="J46" i="2"/>
  <c r="K58" i="2"/>
  <c r="H46" i="2"/>
  <c r="H19" i="2"/>
  <c r="K15" i="2"/>
  <c r="L15" i="2"/>
  <c r="G19" i="2"/>
  <c r="K43" i="2"/>
  <c r="L34" i="2"/>
  <c r="J43" i="2"/>
  <c r="J32" i="2"/>
  <c r="C5" i="2"/>
  <c r="J19" i="2"/>
  <c r="H58" i="2"/>
  <c r="L55" i="2"/>
  <c r="H51" i="2"/>
  <c r="I46" i="2"/>
  <c r="D5" i="2"/>
  <c r="I15" i="2"/>
  <c r="H6" i="2"/>
  <c r="I6" i="2"/>
  <c r="E5" i="2"/>
  <c r="G58" i="2"/>
  <c r="L58" i="2"/>
  <c r="J55" i="2"/>
  <c r="G55" i="2"/>
  <c r="I55" i="2"/>
  <c r="H55" i="2"/>
  <c r="H40" i="2"/>
  <c r="J40" i="2"/>
  <c r="K40" i="2"/>
  <c r="H34" i="2"/>
  <c r="I34" i="2"/>
  <c r="G34" i="2"/>
  <c r="K34" i="2"/>
  <c r="I19" i="2"/>
  <c r="K19" i="2"/>
  <c r="F5" i="2"/>
  <c r="J6" i="2"/>
  <c r="H32" i="2"/>
  <c r="K46" i="2"/>
  <c r="K55" i="2"/>
  <c r="G6" i="2"/>
  <c r="K6" i="2"/>
  <c r="L46" i="2"/>
  <c r="I58" i="2"/>
  <c r="J58" i="2"/>
  <c r="J51" i="2"/>
  <c r="G46" i="2"/>
  <c r="G40" i="2"/>
  <c r="H5" i="2" l="1"/>
  <c r="G5" i="2"/>
  <c r="L5" i="2"/>
  <c r="I5" i="2"/>
  <c r="J5" i="2"/>
  <c r="K5" i="2"/>
</calcChain>
</file>

<file path=xl/sharedStrings.xml><?xml version="1.0" encoding="utf-8"?>
<sst xmlns="http://schemas.openxmlformats.org/spreadsheetml/2006/main" count="123" uniqueCount="123">
  <si>
    <t>1202</t>
  </si>
  <si>
    <t>Периодическая печать и издательства</t>
  </si>
  <si>
    <t>1201</t>
  </si>
  <si>
    <t>Телевидение и радиовещание</t>
  </si>
  <si>
    <t>1200</t>
  </si>
  <si>
    <t>СРЕДСТВА МАССОВОЙ ИНФОРМАЦИИ</t>
  </si>
  <si>
    <t>1105</t>
  </si>
  <si>
    <t>Другие вопросы в области физической культуры и спорта</t>
  </si>
  <si>
    <t>1102</t>
  </si>
  <si>
    <t>Массовый спорт</t>
  </si>
  <si>
    <t>1101</t>
  </si>
  <si>
    <t>Физическая культура</t>
  </si>
  <si>
    <t>1100</t>
  </si>
  <si>
    <t>ФИЗИЧЕСКАЯ КУЛЬТУРА И СПОРТ</t>
  </si>
  <si>
    <t>1006</t>
  </si>
  <si>
    <t>Другие вопросы в области социальной политики</t>
  </si>
  <si>
    <t>1004</t>
  </si>
  <si>
    <t>Охрана семьи и детства</t>
  </si>
  <si>
    <t>1003</t>
  </si>
  <si>
    <t>Социальное обеспечение населения</t>
  </si>
  <si>
    <t>1001</t>
  </si>
  <si>
    <t>Пенсионное обеспечение</t>
  </si>
  <si>
    <t>1000</t>
  </si>
  <si>
    <t>СОЦИАЛЬНАЯ ПОЛИТИКА</t>
  </si>
  <si>
    <t>0909</t>
  </si>
  <si>
    <t>Другие вопросы в области здравоохранения</t>
  </si>
  <si>
    <t>0900</t>
  </si>
  <si>
    <t>ЗДРАВООХРАНЕНИЕ</t>
  </si>
  <si>
    <t>0804</t>
  </si>
  <si>
    <t>Другие вопросы в области культуры, кинематографии</t>
  </si>
  <si>
    <t>0801</t>
  </si>
  <si>
    <t>Культура</t>
  </si>
  <si>
    <t>0800</t>
  </si>
  <si>
    <t>КУЛЬТУРА, КИНЕМАТОГРАФИЯ</t>
  </si>
  <si>
    <t>0709</t>
  </si>
  <si>
    <t>Другие вопросы в области образования</t>
  </si>
  <si>
    <t>0707</t>
  </si>
  <si>
    <t>Молодежная политика</t>
  </si>
  <si>
    <t>0703</t>
  </si>
  <si>
    <t>Дополнительное образование детей</t>
  </si>
  <si>
    <t>0702</t>
  </si>
  <si>
    <t>Общее образование</t>
  </si>
  <si>
    <t>0701</t>
  </si>
  <si>
    <t>Дошкольное образование</t>
  </si>
  <si>
    <t>0700</t>
  </si>
  <si>
    <t>ОБРАЗОВАНИЕ</t>
  </si>
  <si>
    <t>0605</t>
  </si>
  <si>
    <t>Другие вопросы в области охраны окружающей среды</t>
  </si>
  <si>
    <t>0600</t>
  </si>
  <si>
    <t>ОХРАНА ОКРУЖАЮЩЕЙ СРЕДЫ</t>
  </si>
  <si>
    <t>0505</t>
  </si>
  <si>
    <t>Другие вопросы в области жилищно-коммунального хозяйства</t>
  </si>
  <si>
    <t>0503</t>
  </si>
  <si>
    <t>Благоустройство</t>
  </si>
  <si>
    <t>0502</t>
  </si>
  <si>
    <t>Коммунальное хозяйство</t>
  </si>
  <si>
    <t>0501</t>
  </si>
  <si>
    <t>Жилищное хозяйство</t>
  </si>
  <si>
    <t>0500</t>
  </si>
  <si>
    <t>ЖИЛИЩНО-КОММУНАЛЬНОЕ ХОЗЯЙСТВО</t>
  </si>
  <si>
    <t>0412</t>
  </si>
  <si>
    <t>Другие вопросы в области национальной экономики</t>
  </si>
  <si>
    <t>0410</t>
  </si>
  <si>
    <t>Связь и информатика</t>
  </si>
  <si>
    <t>0409</t>
  </si>
  <si>
    <t>Дорожное хозяйство (дорожные фонды)</t>
  </si>
  <si>
    <t>0408</t>
  </si>
  <si>
    <t>Транспорт</t>
  </si>
  <si>
    <t>0405</t>
  </si>
  <si>
    <t>Сельское хозяйство и рыболовство</t>
  </si>
  <si>
    <t>0401</t>
  </si>
  <si>
    <t>Общеэкономические вопросы</t>
  </si>
  <si>
    <t>0400</t>
  </si>
  <si>
    <t>НАЦИОНАЛЬНАЯ ЭКОНОМИКА</t>
  </si>
  <si>
    <t>0314</t>
  </si>
  <si>
    <t>Другие вопросы в области национальной безопасности и правоохранительной деятельности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</si>
  <si>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</si>
  <si>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</si>
  <si>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0304</t>
  </si>
  <si>
    <t>Органы юстиции</t>
  </si>
  <si>
    <t>0300</t>
  </si>
  <si>
    <t>НАЦИОНАЛЬНАЯ БЕЗОПАСНОСТЬ И ПРАВООХРАНИТЕЛЬНАЯ ДЕЯТЕЛЬНОСТЬ</t>
  </si>
  <si>
    <t>0113</t>
  </si>
  <si>
    <t>Другие общегосударственные вопросы</t>
  </si>
  <si>
    <t>0111</t>
  </si>
  <si>
    <t>Резервные фонды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</si>
  <si>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</si>
  <si>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</si>
  <si>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0105</t>
  </si>
  <si>
    <t>Судебная система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</si>
  <si>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</si>
  <si>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</si>
  <si>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</si>
  <si>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</si>
  <si>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</si>
  <si>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</si>
  <si>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0100</t>
  </si>
  <si>
    <t>ОБЩЕГОСУДАРСТВЕННЫЕ ВОПРОСЫ</t>
  </si>
  <si>
    <t/>
  </si>
  <si>
    <t>РАСХОДЫ</t>
  </si>
  <si>
    <t>РзПр</t>
  </si>
  <si>
    <t xml:space="preserve"> Наименование</t>
  </si>
  <si>
    <t>Исполнение, руб.</t>
  </si>
  <si>
    <t xml:space="preserve">Отклонение от первоначального плана                   (гр.3-гр.6),  руб. </t>
  </si>
  <si>
    <t xml:space="preserve">Отклонение от уточненного плана                   (гр.4-гр.6),  руб. </t>
  </si>
  <si>
    <t>Первоначальный план на 2020 год, руб.</t>
  </si>
  <si>
    <t>Уточненный план на 2020 год, руб.</t>
  </si>
  <si>
    <t>Обслуживание государственного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</si>
  <si>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</si>
  <si>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</si>
  <si>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</si>
  <si>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Обеспечение проведения выборов и референдумов</t>
  </si>
  <si>
    <t>0107</t>
  </si>
  <si>
    <t>0407</t>
  </si>
  <si>
    <t>Анализ исполнения расходов бюджета города Нефтеюганска за 1 полугодие 2020 года по разделам, подразделам классификации расходов</t>
  </si>
  <si>
    <t>Лесное хозяйство</t>
  </si>
  <si>
    <t>0907</t>
  </si>
  <si>
    <t>Санитарно-эпидемиологическое благополучие</t>
  </si>
  <si>
    <t xml:space="preserve">План 1 полугодия  2020 года </t>
  </si>
  <si>
    <t xml:space="preserve">Отклонение от плана                              1 полугодия                   (гр.5-гр.6),  руб. </t>
  </si>
  <si>
    <t>% исполнения к плану 1 полугодия  (гр.6/гр.5)*100</t>
  </si>
  <si>
    <t>% исполнения к уточненному плану (гр.6/гр.4)*100</t>
  </si>
  <si>
    <t>% исполнения к первоначальному плану (гр.6/гр.3)*100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</si>
</sst>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2" fillId="0" borderId="0"/>
    <xf numFmtId="0" fontId="1" fillId="0" borderId="0"/>
  </cellStyleXfs>
  <cellXfs count="26">
    <xf numFmtId="0" fontId="0" fillId="0" borderId="0" xfId="0"/>
    <xf numFmtId="0" fontId="3" fillId="0" borderId="0" xfId="0" applyFont="1"/>
    <xf numFmtId="49" fontId="3" fillId="0" borderId="1" xfId="0" applyNumberFormat="1" applyFont="1" applyBorder="1" applyAlignment="1" applyProtection="1">
      <alignment horizontal="center"/>
    </xf>
    <xf numFmtId="0" fontId="3" fillId="0" borderId="1" xfId="0" applyFont="1" applyBorder="1" applyAlignment="1" applyProtection="1">
      <alignment horizontal="left" wrapText="1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Fill="1"/>
    <xf numFmtId="0" fontId="4" fillId="0" borderId="2" xfId="0" applyFont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0" borderId="1" xfId="3" applyNumberFormat="1" applyFont="1" applyFill="1" applyBorder="1" applyAlignment="1">
      <alignment horizontal="center" vertical="center" wrapText="1"/>
    </xf>
    <xf numFmtId="0" fontId="0" fillId="0" borderId="0" xfId="0" applyFill="1"/>
    <xf numFmtId="0" fontId="4" fillId="0" borderId="1" xfId="0" applyFont="1" applyFill="1" applyBorder="1" applyAlignment="1">
      <alignment horizontal="center" vertical="center"/>
    </xf>
    <xf numFmtId="3" fontId="3" fillId="0" borderId="1" xfId="0" applyNumberFormat="1" applyFont="1" applyFill="1" applyBorder="1" applyAlignment="1" applyProtection="1">
      <alignment horizontal="right"/>
    </xf>
    <xf numFmtId="4" fontId="3" fillId="0" borderId="1" xfId="0" applyNumberFormat="1" applyFont="1" applyFill="1" applyBorder="1" applyAlignment="1" applyProtection="1">
      <alignment horizontal="right"/>
    </xf>
    <xf numFmtId="4" fontId="3" fillId="0" borderId="1" xfId="1" applyNumberFormat="1" applyFont="1" applyFill="1" applyBorder="1" applyAlignment="1">
      <alignment horizontal="right"/>
    </xf>
    <xf numFmtId="49" fontId="3" fillId="0" borderId="1" xfId="0" applyNumberFormat="1" applyFont="1" applyBorder="1" applyAlignment="1" applyProtection="1">
      <alignment horizontal="left" vertical="center" wrapText="1"/>
    </xf>
    <xf numFmtId="49" fontId="3" fillId="0" borderId="1" xfId="0" applyNumberFormat="1" applyFont="1" applyBorder="1" applyAlignment="1" applyProtection="1">
      <alignment horizontal="center" wrapText="1"/>
    </xf>
    <xf numFmtId="0" fontId="3" fillId="0" borderId="1" xfId="0" applyFont="1" applyFill="1" applyBorder="1" applyAlignment="1" applyProtection="1">
      <alignment horizontal="left" wrapText="1"/>
    </xf>
    <xf numFmtId="0" fontId="3" fillId="0" borderId="0" xfId="0" applyFont="1" applyFill="1" applyAlignment="1">
      <alignment horizontal="center" vertical="center" wrapText="1"/>
    </xf>
    <xf numFmtId="0" fontId="0" fillId="2" borderId="0" xfId="0" applyFill="1"/>
    <xf numFmtId="0" fontId="3" fillId="2" borderId="0" xfId="0" applyFont="1" applyFill="1" applyAlignment="1">
      <alignment horizontal="right"/>
    </xf>
    <xf numFmtId="4" fontId="5" fillId="2" borderId="1" xfId="3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4" fontId="3" fillId="2" borderId="1" xfId="1" applyNumberFormat="1" applyFont="1" applyFill="1" applyBorder="1" applyAlignment="1">
      <alignment horizontal="right"/>
    </xf>
    <xf numFmtId="4" fontId="3" fillId="2" borderId="1" xfId="3" applyNumberFormat="1" applyFont="1" applyFill="1" applyBorder="1" applyAlignment="1">
      <alignment horizontal="right"/>
    </xf>
    <xf numFmtId="0" fontId="3" fillId="2" borderId="0" xfId="0" applyFont="1" applyFill="1"/>
    <xf numFmtId="4" fontId="3" fillId="2" borderId="1" xfId="0" applyNumberFormat="1" applyFont="1" applyFill="1" applyBorder="1" applyAlignment="1" applyProtection="1">
      <alignment horizontal="right"/>
    </xf>
  </cellXfs>
  <cellStyles count="4">
    <cellStyle name="Обычный" xfId="0" builtinId="0"/>
    <cellStyle name="Обычный 2" xfId="1"/>
    <cellStyle name="Обычный 3" xfId="3"/>
    <cellStyle name="Обычный 4" xfId="2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IK59"/>
  <sheetViews>
    <sheetView tabSelected="1" zoomScale="75" zoomScaleNormal="75" workbookViewId="0">
      <selection activeCell="F70" sqref="F70"/>
    </sheetView>
  </sheetViews>
  <sheetFormatPr defaultColWidth="9.140625" defaultRowHeight="18.75" x14ac:dyDescent="0.3"/>
  <cols>
    <col min="1" max="1" width="61" style="1" customWidth="1"/>
    <col min="2" max="2" width="8.42578125" style="1" customWidth="1"/>
    <col min="3" max="3" width="18.42578125" style="5" customWidth="1"/>
    <col min="4" max="4" width="22" style="24" customWidth="1"/>
    <col min="5" max="5" width="20.28515625" style="24" customWidth="1"/>
    <col min="6" max="6" width="20.42578125" style="24" customWidth="1"/>
    <col min="7" max="7" width="20.140625" style="1" customWidth="1"/>
    <col min="8" max="8" width="20.28515625" style="1" customWidth="1"/>
    <col min="9" max="9" width="18.28515625" style="24" customWidth="1"/>
    <col min="10" max="10" width="18.42578125" style="24" customWidth="1"/>
    <col min="11" max="11" width="17.5703125" style="24" customWidth="1"/>
    <col min="12" max="12" width="19" style="24" customWidth="1"/>
    <col min="13" max="16384" width="9.140625" style="1"/>
  </cols>
  <sheetData>
    <row r="1" spans="1:245" customFormat="1" ht="36" customHeight="1" x14ac:dyDescent="0.2">
      <c r="A1" s="17" t="s">
        <v>114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8"/>
    </row>
    <row r="2" spans="1:245" customFormat="1" x14ac:dyDescent="0.3">
      <c r="A2" s="1"/>
      <c r="B2" s="1"/>
      <c r="C2" s="9"/>
      <c r="D2" s="19"/>
      <c r="E2" s="19"/>
      <c r="F2" s="18"/>
      <c r="G2" s="5"/>
      <c r="I2" s="18"/>
      <c r="J2" s="18"/>
      <c r="K2" s="19"/>
      <c r="L2" s="19"/>
    </row>
    <row r="3" spans="1:245" customFormat="1" ht="78.75" customHeight="1" x14ac:dyDescent="0.3">
      <c r="A3" s="6" t="s">
        <v>101</v>
      </c>
      <c r="B3" s="6" t="s">
        <v>100</v>
      </c>
      <c r="C3" s="7" t="s">
        <v>105</v>
      </c>
      <c r="D3" s="20" t="s">
        <v>106</v>
      </c>
      <c r="E3" s="20" t="s">
        <v>118</v>
      </c>
      <c r="F3" s="20" t="s">
        <v>102</v>
      </c>
      <c r="G3" s="8" t="s">
        <v>103</v>
      </c>
      <c r="H3" s="8" t="s">
        <v>104</v>
      </c>
      <c r="I3" s="20" t="s">
        <v>119</v>
      </c>
      <c r="J3" s="20" t="s">
        <v>122</v>
      </c>
      <c r="K3" s="20" t="s">
        <v>121</v>
      </c>
      <c r="L3" s="20" t="s">
        <v>120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</row>
    <row r="4" spans="1:245" customFormat="1" x14ac:dyDescent="0.3">
      <c r="A4" s="4">
        <v>1</v>
      </c>
      <c r="B4" s="4">
        <v>2</v>
      </c>
      <c r="C4" s="10">
        <v>3</v>
      </c>
      <c r="D4" s="21">
        <v>4</v>
      </c>
      <c r="E4" s="21">
        <v>5</v>
      </c>
      <c r="F4" s="21">
        <v>6</v>
      </c>
      <c r="G4" s="4">
        <v>7</v>
      </c>
      <c r="H4" s="4">
        <v>8</v>
      </c>
      <c r="I4" s="21">
        <v>9</v>
      </c>
      <c r="J4" s="21">
        <v>10</v>
      </c>
      <c r="K4" s="21">
        <v>11</v>
      </c>
      <c r="L4" s="21">
        <v>12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</row>
    <row r="5" spans="1:245" x14ac:dyDescent="0.3">
      <c r="A5" s="3" t="s">
        <v>99</v>
      </c>
      <c r="B5" s="2" t="s">
        <v>98</v>
      </c>
      <c r="C5" s="11">
        <f>C6+C15+C19+C27+C32+C34+C40+C43+C46+C51+C55+C58</f>
        <v>9966754370</v>
      </c>
      <c r="D5" s="25">
        <f t="shared" ref="D5:F5" si="0">D6+D15+D19+D27+D32+D34+D40+D43+D46+D51+D55+D58</f>
        <v>11242837079.41</v>
      </c>
      <c r="E5" s="25">
        <f t="shared" si="0"/>
        <v>4677142457.4099998</v>
      </c>
      <c r="F5" s="25">
        <f t="shared" si="0"/>
        <v>3689229754.9299998</v>
      </c>
      <c r="G5" s="13">
        <f>C5-F5</f>
        <v>6277524615.0699997</v>
      </c>
      <c r="H5" s="13">
        <f>D5-F5</f>
        <v>7553607324.4799995</v>
      </c>
      <c r="I5" s="22">
        <f>E5-F5</f>
        <v>987912702.48000002</v>
      </c>
      <c r="J5" s="22">
        <f>F5/C5*100</f>
        <v>37.015357437067046</v>
      </c>
      <c r="K5" s="23">
        <f>F5/D5*100</f>
        <v>32.814046213356697</v>
      </c>
      <c r="L5" s="23">
        <f>F5/E5*100</f>
        <v>78.877857335415356</v>
      </c>
    </row>
    <row r="6" spans="1:245" x14ac:dyDescent="0.3">
      <c r="A6" s="3" t="s">
        <v>97</v>
      </c>
      <c r="B6" s="2" t="s">
        <v>96</v>
      </c>
      <c r="C6" s="11">
        <f>SUM(C7:C14)</f>
        <v>734820700</v>
      </c>
      <c r="D6" s="25">
        <f t="shared" ref="D6:F6" si="1">SUM(D7:D14)</f>
        <v>822829242</v>
      </c>
      <c r="E6" s="25">
        <f t="shared" si="1"/>
        <v>417320464</v>
      </c>
      <c r="F6" s="25">
        <f t="shared" si="1"/>
        <v>353072699.20000005</v>
      </c>
      <c r="G6" s="13">
        <f t="shared" ref="G6:G57" si="2">C6-F6</f>
        <v>381748000.79999995</v>
      </c>
      <c r="H6" s="13">
        <f t="shared" ref="H6:H57" si="3">D6-F6</f>
        <v>469756542.79999995</v>
      </c>
      <c r="I6" s="22">
        <f t="shared" ref="I6:I57" si="4">E6-F6</f>
        <v>64247764.799999952</v>
      </c>
      <c r="J6" s="22">
        <f t="shared" ref="J6:J57" si="5">F6/C6*100</f>
        <v>48.048823229938961</v>
      </c>
      <c r="K6" s="23">
        <f t="shared" ref="K6:K57" si="6">F6/D6*100</f>
        <v>42.909595475946887</v>
      </c>
      <c r="L6" s="23">
        <f t="shared" ref="L6:L57" si="7">F6/E6*100</f>
        <v>84.604693432910608</v>
      </c>
    </row>
    <row r="7" spans="1:245" ht="56.25" x14ac:dyDescent="0.3">
      <c r="A7" s="3" t="s">
        <v>95</v>
      </c>
      <c r="B7" s="2" t="s">
        <v>94</v>
      </c>
      <c r="C7" s="11">
        <v>5900200</v>
      </c>
      <c r="D7" s="25">
        <v>5900200</v>
      </c>
      <c r="E7" s="25">
        <v>2744600</v>
      </c>
      <c r="F7" s="25">
        <v>2443485.89</v>
      </c>
      <c r="G7" s="13">
        <f t="shared" si="2"/>
        <v>3456714.11</v>
      </c>
      <c r="H7" s="13">
        <f t="shared" si="3"/>
        <v>3456714.11</v>
      </c>
      <c r="I7" s="22">
        <f t="shared" si="4"/>
        <v>301114.10999999987</v>
      </c>
      <c r="J7" s="22">
        <f t="shared" si="5"/>
        <v>41.413611233517514</v>
      </c>
      <c r="K7" s="23">
        <f t="shared" si="6"/>
        <v>41.413611233517514</v>
      </c>
      <c r="L7" s="23">
        <f t="shared" si="7"/>
        <v>89.028852656124755</v>
      </c>
    </row>
    <row r="8" spans="1:245" ht="75" x14ac:dyDescent="0.3">
      <c r="A8" s="3" t="s">
        <v>93</v>
      </c>
      <c r="B8" s="2" t="s">
        <v>92</v>
      </c>
      <c r="C8" s="12">
        <v>32063900</v>
      </c>
      <c r="D8" s="25">
        <v>32102355</v>
      </c>
      <c r="E8" s="25">
        <v>15587077</v>
      </c>
      <c r="F8" s="25">
        <v>14741339.279999999</v>
      </c>
      <c r="G8" s="13">
        <f t="shared" si="2"/>
        <v>17322560.719999999</v>
      </c>
      <c r="H8" s="13">
        <f t="shared" si="3"/>
        <v>17361015.719999999</v>
      </c>
      <c r="I8" s="22">
        <f t="shared" si="4"/>
        <v>845737.72000000067</v>
      </c>
      <c r="J8" s="22">
        <f t="shared" si="5"/>
        <v>45.974879163171039</v>
      </c>
      <c r="K8" s="23">
        <f t="shared" si="6"/>
        <v>45.919806444106669</v>
      </c>
      <c r="L8" s="23">
        <f t="shared" si="7"/>
        <v>94.574109565250751</v>
      </c>
    </row>
    <row r="9" spans="1:245" ht="75" x14ac:dyDescent="0.3">
      <c r="A9" s="3" t="s">
        <v>91</v>
      </c>
      <c r="B9" s="2" t="s">
        <v>90</v>
      </c>
      <c r="C9" s="11">
        <v>215794900</v>
      </c>
      <c r="D9" s="25">
        <v>214543066</v>
      </c>
      <c r="E9" s="25">
        <v>99755786</v>
      </c>
      <c r="F9" s="25">
        <v>93217083.340000004</v>
      </c>
      <c r="G9" s="13">
        <f t="shared" si="2"/>
        <v>122577816.66</v>
      </c>
      <c r="H9" s="13">
        <f t="shared" si="3"/>
        <v>121325982.66</v>
      </c>
      <c r="I9" s="22">
        <f t="shared" si="4"/>
        <v>6538702.6599999964</v>
      </c>
      <c r="J9" s="22">
        <f t="shared" si="5"/>
        <v>43.197074323813958</v>
      </c>
      <c r="K9" s="23">
        <f t="shared" si="6"/>
        <v>43.449124261140184</v>
      </c>
      <c r="L9" s="23">
        <f t="shared" si="7"/>
        <v>93.445289820081214</v>
      </c>
    </row>
    <row r="10" spans="1:245" x14ac:dyDescent="0.3">
      <c r="A10" s="3" t="s">
        <v>89</v>
      </c>
      <c r="B10" s="2" t="s">
        <v>88</v>
      </c>
      <c r="C10" s="11">
        <v>18100</v>
      </c>
      <c r="D10" s="25">
        <v>18100</v>
      </c>
      <c r="E10" s="25">
        <v>0</v>
      </c>
      <c r="F10" s="25">
        <v>0</v>
      </c>
      <c r="G10" s="13">
        <f t="shared" si="2"/>
        <v>18100</v>
      </c>
      <c r="H10" s="13">
        <f t="shared" si="3"/>
        <v>18100</v>
      </c>
      <c r="I10" s="22"/>
      <c r="J10" s="22">
        <f t="shared" si="5"/>
        <v>0</v>
      </c>
      <c r="K10" s="23">
        <f t="shared" si="6"/>
        <v>0</v>
      </c>
      <c r="L10" s="23"/>
    </row>
    <row r="11" spans="1:245" ht="56.25" x14ac:dyDescent="0.3">
      <c r="A11" s="3" t="s">
        <v>87</v>
      </c>
      <c r="B11" s="2" t="s">
        <v>86</v>
      </c>
      <c r="C11" s="11">
        <v>84872400</v>
      </c>
      <c r="D11" s="25">
        <v>86246267</v>
      </c>
      <c r="E11" s="25">
        <v>39965585</v>
      </c>
      <c r="F11" s="25">
        <v>36916620.340000004</v>
      </c>
      <c r="G11" s="13">
        <f t="shared" si="2"/>
        <v>47955779.659999996</v>
      </c>
      <c r="H11" s="13">
        <f t="shared" si="3"/>
        <v>49329646.659999996</v>
      </c>
      <c r="I11" s="22">
        <f t="shared" si="4"/>
        <v>3048964.6599999964</v>
      </c>
      <c r="J11" s="22">
        <f t="shared" si="5"/>
        <v>43.496614140757188</v>
      </c>
      <c r="K11" s="23">
        <f t="shared" si="6"/>
        <v>42.803731250188491</v>
      </c>
      <c r="L11" s="23">
        <f t="shared" si="7"/>
        <v>92.371024570264652</v>
      </c>
    </row>
    <row r="12" spans="1:245" ht="37.5" x14ac:dyDescent="0.3">
      <c r="A12" s="3" t="s">
        <v>111</v>
      </c>
      <c r="B12" s="2" t="s">
        <v>112</v>
      </c>
      <c r="C12" s="11"/>
      <c r="D12" s="25">
        <v>2385487</v>
      </c>
      <c r="E12" s="25">
        <v>2385487</v>
      </c>
      <c r="F12" s="25">
        <v>0</v>
      </c>
      <c r="G12" s="13"/>
      <c r="H12" s="13"/>
      <c r="I12" s="22"/>
      <c r="J12" s="22"/>
      <c r="K12" s="23"/>
      <c r="L12" s="23"/>
    </row>
    <row r="13" spans="1:245" x14ac:dyDescent="0.3">
      <c r="A13" s="3" t="s">
        <v>85</v>
      </c>
      <c r="B13" s="2" t="s">
        <v>84</v>
      </c>
      <c r="C13" s="11">
        <v>5000000</v>
      </c>
      <c r="D13" s="25">
        <v>32913290</v>
      </c>
      <c r="E13" s="25">
        <v>32750514</v>
      </c>
      <c r="F13" s="25">
        <v>0</v>
      </c>
      <c r="G13" s="13">
        <f t="shared" si="2"/>
        <v>5000000</v>
      </c>
      <c r="H13" s="13">
        <f t="shared" si="3"/>
        <v>32913290</v>
      </c>
      <c r="I13" s="22">
        <f t="shared" si="4"/>
        <v>32750514</v>
      </c>
      <c r="J13" s="22">
        <f t="shared" si="5"/>
        <v>0</v>
      </c>
      <c r="K13" s="23">
        <f t="shared" si="6"/>
        <v>0</v>
      </c>
      <c r="L13" s="23"/>
    </row>
    <row r="14" spans="1:245" x14ac:dyDescent="0.3">
      <c r="A14" s="3" t="s">
        <v>83</v>
      </c>
      <c r="B14" s="2" t="s">
        <v>82</v>
      </c>
      <c r="C14" s="11">
        <v>391171200</v>
      </c>
      <c r="D14" s="25">
        <v>448720477</v>
      </c>
      <c r="E14" s="25">
        <v>224131415</v>
      </c>
      <c r="F14" s="25">
        <v>205754170.34999999</v>
      </c>
      <c r="G14" s="13">
        <f t="shared" si="2"/>
        <v>185417029.65000001</v>
      </c>
      <c r="H14" s="13">
        <f t="shared" si="3"/>
        <v>242966306.65000001</v>
      </c>
      <c r="I14" s="22">
        <f t="shared" si="4"/>
        <v>18377244.650000006</v>
      </c>
      <c r="J14" s="22">
        <f t="shared" si="5"/>
        <v>52.59951917472452</v>
      </c>
      <c r="K14" s="23">
        <f t="shared" si="6"/>
        <v>45.853528175403504</v>
      </c>
      <c r="L14" s="23">
        <f t="shared" si="7"/>
        <v>91.800683250940068</v>
      </c>
    </row>
    <row r="15" spans="1:245" ht="37.5" x14ac:dyDescent="0.3">
      <c r="A15" s="3" t="s">
        <v>81</v>
      </c>
      <c r="B15" s="2" t="s">
        <v>80</v>
      </c>
      <c r="C15" s="11">
        <f>SUM(C16:C18)</f>
        <v>41453200</v>
      </c>
      <c r="D15" s="25">
        <f t="shared" ref="D15:F15" si="8">SUM(D16:D18)</f>
        <v>40981200</v>
      </c>
      <c r="E15" s="25">
        <f t="shared" si="8"/>
        <v>20465892</v>
      </c>
      <c r="F15" s="25">
        <f t="shared" si="8"/>
        <v>17075036.800000001</v>
      </c>
      <c r="G15" s="13">
        <f t="shared" si="2"/>
        <v>24378163.199999999</v>
      </c>
      <c r="H15" s="13">
        <f t="shared" si="3"/>
        <v>23906163.199999999</v>
      </c>
      <c r="I15" s="22">
        <f t="shared" si="4"/>
        <v>3390855.1999999993</v>
      </c>
      <c r="J15" s="22">
        <f t="shared" si="5"/>
        <v>41.19111865911438</v>
      </c>
      <c r="K15" s="23">
        <f t="shared" si="6"/>
        <v>41.665536392296957</v>
      </c>
      <c r="L15" s="23">
        <f t="shared" si="7"/>
        <v>83.431676469317821</v>
      </c>
    </row>
    <row r="16" spans="1:245" x14ac:dyDescent="0.3">
      <c r="A16" s="3" t="s">
        <v>79</v>
      </c>
      <c r="B16" s="2" t="s">
        <v>78</v>
      </c>
      <c r="C16" s="11">
        <v>10773900</v>
      </c>
      <c r="D16" s="25">
        <v>10301900</v>
      </c>
      <c r="E16" s="25">
        <v>5520767</v>
      </c>
      <c r="F16" s="25">
        <v>5110508.67</v>
      </c>
      <c r="G16" s="13">
        <f t="shared" si="2"/>
        <v>5663391.3300000001</v>
      </c>
      <c r="H16" s="13">
        <f t="shared" si="3"/>
        <v>5191391.33</v>
      </c>
      <c r="I16" s="22">
        <f t="shared" si="4"/>
        <v>410258.33000000007</v>
      </c>
      <c r="J16" s="22">
        <f t="shared" si="5"/>
        <v>47.434157268955531</v>
      </c>
      <c r="K16" s="23">
        <f t="shared" si="6"/>
        <v>49.607438142478571</v>
      </c>
      <c r="L16" s="23">
        <f t="shared" si="7"/>
        <v>92.568816434383123</v>
      </c>
    </row>
    <row r="17" spans="1:12" ht="56.25" x14ac:dyDescent="0.3">
      <c r="A17" s="3" t="s">
        <v>77</v>
      </c>
      <c r="B17" s="2" t="s">
        <v>76</v>
      </c>
      <c r="C17" s="11">
        <v>27386000</v>
      </c>
      <c r="D17" s="25">
        <v>27386000</v>
      </c>
      <c r="E17" s="25">
        <v>13505242</v>
      </c>
      <c r="F17" s="25">
        <v>11088099.35</v>
      </c>
      <c r="G17" s="13">
        <f t="shared" si="2"/>
        <v>16297900.65</v>
      </c>
      <c r="H17" s="13">
        <f t="shared" si="3"/>
        <v>16297900.65</v>
      </c>
      <c r="I17" s="22">
        <f t="shared" si="4"/>
        <v>2417142.6500000004</v>
      </c>
      <c r="J17" s="22">
        <f t="shared" si="5"/>
        <v>40.488203279047688</v>
      </c>
      <c r="K17" s="23">
        <f t="shared" si="6"/>
        <v>40.488203279047688</v>
      </c>
      <c r="L17" s="23">
        <f t="shared" si="7"/>
        <v>82.102189283242751</v>
      </c>
    </row>
    <row r="18" spans="1:12" ht="56.25" x14ac:dyDescent="0.3">
      <c r="A18" s="3" t="s">
        <v>75</v>
      </c>
      <c r="B18" s="2" t="s">
        <v>74</v>
      </c>
      <c r="C18" s="11">
        <v>3293300</v>
      </c>
      <c r="D18" s="25">
        <v>3293300</v>
      </c>
      <c r="E18" s="25">
        <v>1439883</v>
      </c>
      <c r="F18" s="25">
        <v>876428.78</v>
      </c>
      <c r="G18" s="13">
        <f t="shared" si="2"/>
        <v>2416871.2199999997</v>
      </c>
      <c r="H18" s="13">
        <f t="shared" si="3"/>
        <v>2416871.2199999997</v>
      </c>
      <c r="I18" s="22">
        <f t="shared" si="4"/>
        <v>563454.22</v>
      </c>
      <c r="J18" s="22">
        <f t="shared" si="5"/>
        <v>26.612479276106033</v>
      </c>
      <c r="K18" s="23">
        <f t="shared" si="6"/>
        <v>26.612479276106033</v>
      </c>
      <c r="L18" s="23">
        <f t="shared" si="7"/>
        <v>60.868055251711425</v>
      </c>
    </row>
    <row r="19" spans="1:12" x14ac:dyDescent="0.3">
      <c r="A19" s="3" t="s">
        <v>73</v>
      </c>
      <c r="B19" s="2" t="s">
        <v>72</v>
      </c>
      <c r="C19" s="11">
        <f>SUM(C20:C26)</f>
        <v>596704392</v>
      </c>
      <c r="D19" s="25">
        <f>SUM(D20:D26)</f>
        <v>757568918</v>
      </c>
      <c r="E19" s="25">
        <f t="shared" ref="E19:F19" si="9">SUM(E20:E26)</f>
        <v>294967942</v>
      </c>
      <c r="F19" s="25">
        <f t="shared" si="9"/>
        <v>273614717.84999996</v>
      </c>
      <c r="G19" s="13">
        <f t="shared" si="2"/>
        <v>323089674.15000004</v>
      </c>
      <c r="H19" s="13">
        <f t="shared" si="3"/>
        <v>483954200.15000004</v>
      </c>
      <c r="I19" s="22">
        <f t="shared" si="4"/>
        <v>21353224.150000036</v>
      </c>
      <c r="J19" s="22">
        <f t="shared" si="5"/>
        <v>45.854316059734977</v>
      </c>
      <c r="K19" s="23">
        <f t="shared" si="6"/>
        <v>36.117468833376812</v>
      </c>
      <c r="L19" s="23">
        <f t="shared" si="7"/>
        <v>92.760832243254413</v>
      </c>
    </row>
    <row r="20" spans="1:12" x14ac:dyDescent="0.3">
      <c r="A20" s="3" t="s">
        <v>71</v>
      </c>
      <c r="B20" s="2" t="s">
        <v>70</v>
      </c>
      <c r="C20" s="11">
        <v>3501500</v>
      </c>
      <c r="D20" s="25">
        <v>11354526</v>
      </c>
      <c r="E20" s="25">
        <v>1704550</v>
      </c>
      <c r="F20" s="25">
        <v>612789.53</v>
      </c>
      <c r="G20" s="13">
        <f t="shared" si="2"/>
        <v>2888710.4699999997</v>
      </c>
      <c r="H20" s="13">
        <f t="shared" si="3"/>
        <v>10741736.470000001</v>
      </c>
      <c r="I20" s="22">
        <f t="shared" si="4"/>
        <v>1091760.47</v>
      </c>
      <c r="J20" s="22">
        <f t="shared" si="5"/>
        <v>17.50077195487648</v>
      </c>
      <c r="K20" s="23">
        <f t="shared" si="6"/>
        <v>5.3968746031318267</v>
      </c>
      <c r="L20" s="23">
        <f t="shared" si="7"/>
        <v>35.950223226071401</v>
      </c>
    </row>
    <row r="21" spans="1:12" x14ac:dyDescent="0.3">
      <c r="A21" s="3" t="s">
        <v>69</v>
      </c>
      <c r="B21" s="2" t="s">
        <v>68</v>
      </c>
      <c r="C21" s="11">
        <v>26795700</v>
      </c>
      <c r="D21" s="25">
        <v>26795700</v>
      </c>
      <c r="E21" s="25">
        <v>21893900</v>
      </c>
      <c r="F21" s="25">
        <v>18030160.18</v>
      </c>
      <c r="G21" s="13">
        <f t="shared" si="2"/>
        <v>8765539.8200000003</v>
      </c>
      <c r="H21" s="13">
        <f t="shared" si="3"/>
        <v>8765539.8200000003</v>
      </c>
      <c r="I21" s="22">
        <f t="shared" si="4"/>
        <v>3863739.8200000003</v>
      </c>
      <c r="J21" s="22">
        <f t="shared" si="5"/>
        <v>67.287513220404762</v>
      </c>
      <c r="K21" s="23">
        <f t="shared" si="6"/>
        <v>67.287513220404762</v>
      </c>
      <c r="L21" s="23">
        <f t="shared" si="7"/>
        <v>82.35243688881377</v>
      </c>
    </row>
    <row r="22" spans="1:12" x14ac:dyDescent="0.3">
      <c r="A22" s="16" t="s">
        <v>115</v>
      </c>
      <c r="B22" s="2" t="s">
        <v>113</v>
      </c>
      <c r="C22" s="11">
        <v>0</v>
      </c>
      <c r="D22" s="25">
        <v>200400</v>
      </c>
      <c r="E22" s="25">
        <v>0</v>
      </c>
      <c r="F22" s="25">
        <v>0</v>
      </c>
      <c r="G22" s="13"/>
      <c r="H22" s="13"/>
      <c r="I22" s="22"/>
      <c r="J22" s="22"/>
      <c r="K22" s="23"/>
      <c r="L22" s="23"/>
    </row>
    <row r="23" spans="1:12" x14ac:dyDescent="0.3">
      <c r="A23" s="3" t="s">
        <v>67</v>
      </c>
      <c r="B23" s="2" t="s">
        <v>66</v>
      </c>
      <c r="C23" s="11">
        <v>263685932</v>
      </c>
      <c r="D23" s="25">
        <v>291374219</v>
      </c>
      <c r="E23" s="25">
        <v>114118536</v>
      </c>
      <c r="F23" s="25">
        <v>113740135.52</v>
      </c>
      <c r="G23" s="13">
        <f>C23-F23</f>
        <v>149945796.48000002</v>
      </c>
      <c r="H23" s="13">
        <f>D23-F23</f>
        <v>177634083.48000002</v>
      </c>
      <c r="I23" s="22">
        <f t="shared" si="4"/>
        <v>378400.48000000417</v>
      </c>
      <c r="J23" s="22">
        <f t="shared" si="5"/>
        <v>43.134699927791367</v>
      </c>
      <c r="K23" s="23">
        <f t="shared" si="6"/>
        <v>39.035758177356108</v>
      </c>
      <c r="L23" s="23">
        <f t="shared" si="7"/>
        <v>99.66841453346369</v>
      </c>
    </row>
    <row r="24" spans="1:12" x14ac:dyDescent="0.3">
      <c r="A24" s="3" t="s">
        <v>65</v>
      </c>
      <c r="B24" s="2" t="s">
        <v>64</v>
      </c>
      <c r="C24" s="11">
        <v>224943200</v>
      </c>
      <c r="D24" s="25">
        <v>339439404</v>
      </c>
      <c r="E24" s="25">
        <v>117938661</v>
      </c>
      <c r="F24" s="25">
        <v>110645459.40000001</v>
      </c>
      <c r="G24" s="13">
        <f t="shared" si="2"/>
        <v>114297740.59999999</v>
      </c>
      <c r="H24" s="13">
        <f t="shared" si="3"/>
        <v>228793944.59999999</v>
      </c>
      <c r="I24" s="22">
        <f t="shared" si="4"/>
        <v>7293201.599999994</v>
      </c>
      <c r="J24" s="22">
        <f t="shared" si="5"/>
        <v>49.188177015353212</v>
      </c>
      <c r="K24" s="23">
        <f t="shared" si="6"/>
        <v>32.596527714855405</v>
      </c>
      <c r="L24" s="23">
        <f t="shared" si="7"/>
        <v>93.816106153689503</v>
      </c>
    </row>
    <row r="25" spans="1:12" x14ac:dyDescent="0.3">
      <c r="A25" s="3" t="s">
        <v>63</v>
      </c>
      <c r="B25" s="2" t="s">
        <v>62</v>
      </c>
      <c r="C25" s="11">
        <v>15615400</v>
      </c>
      <c r="D25" s="25">
        <v>19942791</v>
      </c>
      <c r="E25" s="25">
        <v>8134492</v>
      </c>
      <c r="F25" s="25">
        <v>6796890.5399999991</v>
      </c>
      <c r="G25" s="13">
        <f t="shared" si="2"/>
        <v>8818509.4600000009</v>
      </c>
      <c r="H25" s="13">
        <f t="shared" si="3"/>
        <v>13145900.460000001</v>
      </c>
      <c r="I25" s="22">
        <f t="shared" si="4"/>
        <v>1337601.4600000009</v>
      </c>
      <c r="J25" s="22">
        <f t="shared" si="5"/>
        <v>43.526842347938569</v>
      </c>
      <c r="K25" s="23">
        <f t="shared" si="6"/>
        <v>34.081942392115522</v>
      </c>
      <c r="L25" s="23">
        <f t="shared" si="7"/>
        <v>83.556422945649217</v>
      </c>
    </row>
    <row r="26" spans="1:12" ht="37.5" x14ac:dyDescent="0.3">
      <c r="A26" s="3" t="s">
        <v>61</v>
      </c>
      <c r="B26" s="2" t="s">
        <v>60</v>
      </c>
      <c r="C26" s="11">
        <v>62162660</v>
      </c>
      <c r="D26" s="25">
        <v>68461878</v>
      </c>
      <c r="E26" s="25">
        <v>31177803</v>
      </c>
      <c r="F26" s="25">
        <v>23789282.68</v>
      </c>
      <c r="G26" s="13">
        <f t="shared" si="2"/>
        <v>38373377.32</v>
      </c>
      <c r="H26" s="13">
        <f t="shared" si="3"/>
        <v>44672595.32</v>
      </c>
      <c r="I26" s="22">
        <f t="shared" si="4"/>
        <v>7388520.3200000003</v>
      </c>
      <c r="J26" s="22">
        <f t="shared" si="5"/>
        <v>38.269409127601683</v>
      </c>
      <c r="K26" s="23">
        <f t="shared" si="6"/>
        <v>34.748218095916094</v>
      </c>
      <c r="L26" s="23">
        <f t="shared" si="7"/>
        <v>76.301985357980485</v>
      </c>
    </row>
    <row r="27" spans="1:12" x14ac:dyDescent="0.3">
      <c r="A27" s="3" t="s">
        <v>59</v>
      </c>
      <c r="B27" s="2" t="s">
        <v>58</v>
      </c>
      <c r="C27" s="11">
        <f>SUM(C28:C31)</f>
        <v>2022139960</v>
      </c>
      <c r="D27" s="25">
        <f t="shared" ref="D27:F27" si="10">SUM(D28:D31)</f>
        <v>2124759126.1800001</v>
      </c>
      <c r="E27" s="25">
        <f t="shared" si="10"/>
        <v>618020773</v>
      </c>
      <c r="F27" s="25">
        <f t="shared" si="10"/>
        <v>303526290.76999998</v>
      </c>
      <c r="G27" s="13">
        <f t="shared" si="2"/>
        <v>1718613669.23</v>
      </c>
      <c r="H27" s="13">
        <f t="shared" si="3"/>
        <v>1821232835.4100001</v>
      </c>
      <c r="I27" s="22">
        <f t="shared" si="4"/>
        <v>314494482.23000002</v>
      </c>
      <c r="J27" s="22">
        <f t="shared" si="5"/>
        <v>15.010152451069706</v>
      </c>
      <c r="K27" s="23">
        <f t="shared" si="6"/>
        <v>14.285209416452535</v>
      </c>
      <c r="L27" s="23">
        <f t="shared" si="7"/>
        <v>49.112635696146732</v>
      </c>
    </row>
    <row r="28" spans="1:12" x14ac:dyDescent="0.3">
      <c r="A28" s="3" t="s">
        <v>57</v>
      </c>
      <c r="B28" s="2" t="s">
        <v>56</v>
      </c>
      <c r="C28" s="11">
        <v>1380805900</v>
      </c>
      <c r="D28" s="25">
        <v>1255403753</v>
      </c>
      <c r="E28" s="25">
        <v>231936404</v>
      </c>
      <c r="F28" s="25">
        <v>126545922</v>
      </c>
      <c r="G28" s="13">
        <f t="shared" si="2"/>
        <v>1254259978</v>
      </c>
      <c r="H28" s="13">
        <f t="shared" si="3"/>
        <v>1128857831</v>
      </c>
      <c r="I28" s="22">
        <f t="shared" si="4"/>
        <v>105390482</v>
      </c>
      <c r="J28" s="22">
        <f t="shared" si="5"/>
        <v>9.1646423295265471</v>
      </c>
      <c r="K28" s="23">
        <f t="shared" si="6"/>
        <v>10.080097474425823</v>
      </c>
      <c r="L28" s="23">
        <f t="shared" si="7"/>
        <v>54.560612227134463</v>
      </c>
    </row>
    <row r="29" spans="1:12" x14ac:dyDescent="0.3">
      <c r="A29" s="3" t="s">
        <v>55</v>
      </c>
      <c r="B29" s="2" t="s">
        <v>54</v>
      </c>
      <c r="C29" s="11">
        <v>56852300</v>
      </c>
      <c r="D29" s="25">
        <v>214727235</v>
      </c>
      <c r="E29" s="25">
        <v>22495479</v>
      </c>
      <c r="F29" s="25">
        <v>5967043.1899999995</v>
      </c>
      <c r="G29" s="13">
        <f t="shared" si="2"/>
        <v>50885256.810000002</v>
      </c>
      <c r="H29" s="13">
        <f t="shared" si="3"/>
        <v>208760191.81</v>
      </c>
      <c r="I29" s="22">
        <f t="shared" si="4"/>
        <v>16528435.810000001</v>
      </c>
      <c r="J29" s="22">
        <f t="shared" si="5"/>
        <v>10.495693560330892</v>
      </c>
      <c r="K29" s="23">
        <f t="shared" si="6"/>
        <v>2.7788944378667195</v>
      </c>
      <c r="L29" s="23">
        <f t="shared" si="7"/>
        <v>26.525521817072661</v>
      </c>
    </row>
    <row r="30" spans="1:12" x14ac:dyDescent="0.3">
      <c r="A30" s="3" t="s">
        <v>53</v>
      </c>
      <c r="B30" s="2" t="s">
        <v>52</v>
      </c>
      <c r="C30" s="11">
        <v>260331607</v>
      </c>
      <c r="D30" s="25">
        <v>349821442.18000001</v>
      </c>
      <c r="E30" s="25">
        <v>137944449</v>
      </c>
      <c r="F30" s="25">
        <v>104784226.12</v>
      </c>
      <c r="G30" s="13">
        <f t="shared" si="2"/>
        <v>155547380.88</v>
      </c>
      <c r="H30" s="13">
        <f t="shared" si="3"/>
        <v>245037216.06</v>
      </c>
      <c r="I30" s="22">
        <f t="shared" si="4"/>
        <v>33160222.879999995</v>
      </c>
      <c r="J30" s="22">
        <f t="shared" si="5"/>
        <v>40.250289746799744</v>
      </c>
      <c r="K30" s="23">
        <f t="shared" si="6"/>
        <v>29.953631620466382</v>
      </c>
      <c r="L30" s="23">
        <f t="shared" si="7"/>
        <v>75.961176313807314</v>
      </c>
    </row>
    <row r="31" spans="1:12" ht="37.5" x14ac:dyDescent="0.3">
      <c r="A31" s="3" t="s">
        <v>51</v>
      </c>
      <c r="B31" s="2" t="s">
        <v>50</v>
      </c>
      <c r="C31" s="11">
        <v>324150153</v>
      </c>
      <c r="D31" s="25">
        <v>304806696</v>
      </c>
      <c r="E31" s="25">
        <v>225644441</v>
      </c>
      <c r="F31" s="25">
        <v>66229099.460000001</v>
      </c>
      <c r="G31" s="13">
        <f t="shared" si="2"/>
        <v>257921053.53999999</v>
      </c>
      <c r="H31" s="13">
        <f t="shared" si="3"/>
        <v>238577596.53999999</v>
      </c>
      <c r="I31" s="22">
        <f t="shared" si="4"/>
        <v>159415341.53999999</v>
      </c>
      <c r="J31" s="22">
        <f t="shared" si="5"/>
        <v>20.431611352656066</v>
      </c>
      <c r="K31" s="23">
        <f t="shared" si="6"/>
        <v>21.72822983521333</v>
      </c>
      <c r="L31" s="23">
        <f t="shared" si="7"/>
        <v>29.351088449814728</v>
      </c>
    </row>
    <row r="32" spans="1:12" x14ac:dyDescent="0.3">
      <c r="A32" s="3" t="s">
        <v>49</v>
      </c>
      <c r="B32" s="2" t="s">
        <v>48</v>
      </c>
      <c r="C32" s="11">
        <f>C33</f>
        <v>168960400</v>
      </c>
      <c r="D32" s="25">
        <f t="shared" ref="D32:F32" si="11">D33</f>
        <v>168960400</v>
      </c>
      <c r="E32" s="25">
        <f t="shared" si="11"/>
        <v>0</v>
      </c>
      <c r="F32" s="25">
        <f t="shared" si="11"/>
        <v>0</v>
      </c>
      <c r="G32" s="13">
        <f t="shared" si="2"/>
        <v>168960400</v>
      </c>
      <c r="H32" s="13">
        <f t="shared" si="3"/>
        <v>168960400</v>
      </c>
      <c r="I32" s="22"/>
      <c r="J32" s="22">
        <f t="shared" si="5"/>
        <v>0</v>
      </c>
      <c r="K32" s="23">
        <f t="shared" si="6"/>
        <v>0</v>
      </c>
      <c r="L32" s="23"/>
    </row>
    <row r="33" spans="1:12" ht="37.5" x14ac:dyDescent="0.3">
      <c r="A33" s="3" t="s">
        <v>47</v>
      </c>
      <c r="B33" s="2" t="s">
        <v>46</v>
      </c>
      <c r="C33" s="11">
        <v>168960400</v>
      </c>
      <c r="D33" s="25">
        <v>168960400</v>
      </c>
      <c r="E33" s="25"/>
      <c r="F33" s="25"/>
      <c r="G33" s="13">
        <f t="shared" si="2"/>
        <v>168960400</v>
      </c>
      <c r="H33" s="13">
        <f t="shared" si="3"/>
        <v>168960400</v>
      </c>
      <c r="I33" s="22"/>
      <c r="J33" s="22">
        <f t="shared" si="5"/>
        <v>0</v>
      </c>
      <c r="K33" s="23">
        <f t="shared" si="6"/>
        <v>0</v>
      </c>
      <c r="L33" s="23"/>
    </row>
    <row r="34" spans="1:12" x14ac:dyDescent="0.3">
      <c r="A34" s="3" t="s">
        <v>45</v>
      </c>
      <c r="B34" s="2" t="s">
        <v>44</v>
      </c>
      <c r="C34" s="11">
        <f>SUM(C35:C39)</f>
        <v>4619208759</v>
      </c>
      <c r="D34" s="25">
        <f t="shared" ref="D34:F34" si="12">SUM(D35:D39)</f>
        <v>4754650407</v>
      </c>
      <c r="E34" s="25">
        <f t="shared" si="12"/>
        <v>2435550032.1800003</v>
      </c>
      <c r="F34" s="25">
        <f t="shared" si="12"/>
        <v>2121652269.3100004</v>
      </c>
      <c r="G34" s="13">
        <f t="shared" si="2"/>
        <v>2497556489.6899996</v>
      </c>
      <c r="H34" s="13">
        <f t="shared" si="3"/>
        <v>2632998137.6899996</v>
      </c>
      <c r="I34" s="22">
        <f t="shared" si="4"/>
        <v>313897762.86999989</v>
      </c>
      <c r="J34" s="22">
        <f t="shared" si="5"/>
        <v>45.931075645286725</v>
      </c>
      <c r="K34" s="23">
        <f t="shared" si="6"/>
        <v>44.622676489241208</v>
      </c>
      <c r="L34" s="23">
        <f t="shared" si="7"/>
        <v>87.111832698052282</v>
      </c>
    </row>
    <row r="35" spans="1:12" x14ac:dyDescent="0.3">
      <c r="A35" s="3" t="s">
        <v>43</v>
      </c>
      <c r="B35" s="2" t="s">
        <v>42</v>
      </c>
      <c r="C35" s="11">
        <v>1362333480</v>
      </c>
      <c r="D35" s="25">
        <v>1449385263</v>
      </c>
      <c r="E35" s="25">
        <v>697978504.18000007</v>
      </c>
      <c r="F35" s="25">
        <v>597358927.37</v>
      </c>
      <c r="G35" s="13">
        <f t="shared" si="2"/>
        <v>764974552.63</v>
      </c>
      <c r="H35" s="13">
        <f t="shared" si="3"/>
        <v>852026335.63</v>
      </c>
      <c r="I35" s="22">
        <f t="shared" si="4"/>
        <v>100619576.81000006</v>
      </c>
      <c r="J35" s="22">
        <f t="shared" si="5"/>
        <v>43.84821603077684</v>
      </c>
      <c r="K35" s="23">
        <f t="shared" si="6"/>
        <v>41.214640621746128</v>
      </c>
      <c r="L35" s="23">
        <f t="shared" si="7"/>
        <v>85.584143894487113</v>
      </c>
    </row>
    <row r="36" spans="1:12" x14ac:dyDescent="0.3">
      <c r="A36" s="3" t="s">
        <v>41</v>
      </c>
      <c r="B36" s="2" t="s">
        <v>40</v>
      </c>
      <c r="C36" s="11">
        <v>2650909900</v>
      </c>
      <c r="D36" s="25">
        <v>2696456702</v>
      </c>
      <c r="E36" s="25">
        <v>1383642432</v>
      </c>
      <c r="F36" s="25">
        <v>1243158856.95</v>
      </c>
      <c r="G36" s="13">
        <f t="shared" si="2"/>
        <v>1407751043.05</v>
      </c>
      <c r="H36" s="13">
        <f t="shared" si="3"/>
        <v>1453297845.05</v>
      </c>
      <c r="I36" s="22">
        <f t="shared" si="4"/>
        <v>140483575.04999995</v>
      </c>
      <c r="J36" s="22">
        <f t="shared" si="5"/>
        <v>46.895552992955366</v>
      </c>
      <c r="K36" s="23">
        <f t="shared" si="6"/>
        <v>46.103423653268067</v>
      </c>
      <c r="L36" s="23">
        <f t="shared" si="7"/>
        <v>89.846829513103572</v>
      </c>
    </row>
    <row r="37" spans="1:12" x14ac:dyDescent="0.3">
      <c r="A37" s="3" t="s">
        <v>39</v>
      </c>
      <c r="B37" s="2" t="s">
        <v>38</v>
      </c>
      <c r="C37" s="11">
        <v>351694269</v>
      </c>
      <c r="D37" s="25">
        <v>355765035</v>
      </c>
      <c r="E37" s="25">
        <v>220098881</v>
      </c>
      <c r="F37" s="25">
        <v>197766476.13</v>
      </c>
      <c r="G37" s="13">
        <f t="shared" si="2"/>
        <v>153927792.87</v>
      </c>
      <c r="H37" s="13">
        <f t="shared" si="3"/>
        <v>157998558.87</v>
      </c>
      <c r="I37" s="22">
        <f t="shared" si="4"/>
        <v>22332404.870000005</v>
      </c>
      <c r="J37" s="22">
        <f t="shared" si="5"/>
        <v>56.232498952094105</v>
      </c>
      <c r="K37" s="23">
        <f t="shared" si="6"/>
        <v>55.589070502670388</v>
      </c>
      <c r="L37" s="23">
        <f t="shared" si="7"/>
        <v>89.853467328623083</v>
      </c>
    </row>
    <row r="38" spans="1:12" x14ac:dyDescent="0.3">
      <c r="A38" s="3" t="s">
        <v>37</v>
      </c>
      <c r="B38" s="2" t="s">
        <v>36</v>
      </c>
      <c r="C38" s="11">
        <v>122420910</v>
      </c>
      <c r="D38" s="25">
        <v>119985543</v>
      </c>
      <c r="E38" s="25">
        <v>56130895</v>
      </c>
      <c r="F38" s="25">
        <v>20561453.460000001</v>
      </c>
      <c r="G38" s="13">
        <f t="shared" si="2"/>
        <v>101859456.53999999</v>
      </c>
      <c r="H38" s="13">
        <f t="shared" si="3"/>
        <v>99424089.539999992</v>
      </c>
      <c r="I38" s="22">
        <f t="shared" si="4"/>
        <v>35569441.539999999</v>
      </c>
      <c r="J38" s="22">
        <f t="shared" si="5"/>
        <v>16.795703822165674</v>
      </c>
      <c r="K38" s="23">
        <f t="shared" si="6"/>
        <v>17.136609082979273</v>
      </c>
      <c r="L38" s="23">
        <f t="shared" si="7"/>
        <v>36.631258881583847</v>
      </c>
    </row>
    <row r="39" spans="1:12" x14ac:dyDescent="0.3">
      <c r="A39" s="3" t="s">
        <v>35</v>
      </c>
      <c r="B39" s="2" t="s">
        <v>34</v>
      </c>
      <c r="C39" s="11">
        <v>131850200</v>
      </c>
      <c r="D39" s="25">
        <v>133057864</v>
      </c>
      <c r="E39" s="25">
        <v>77699320</v>
      </c>
      <c r="F39" s="25">
        <v>62806555.399999999</v>
      </c>
      <c r="G39" s="13">
        <f t="shared" si="2"/>
        <v>69043644.599999994</v>
      </c>
      <c r="H39" s="13">
        <f t="shared" si="3"/>
        <v>70251308.599999994</v>
      </c>
      <c r="I39" s="22">
        <f t="shared" si="4"/>
        <v>14892764.600000001</v>
      </c>
      <c r="J39" s="22">
        <f t="shared" si="5"/>
        <v>47.634782048112172</v>
      </c>
      <c r="K39" s="23">
        <f t="shared" si="6"/>
        <v>47.202437730399758</v>
      </c>
      <c r="L39" s="23">
        <f t="shared" si="7"/>
        <v>80.832825049176748</v>
      </c>
    </row>
    <row r="40" spans="1:12" x14ac:dyDescent="0.3">
      <c r="A40" s="3" t="s">
        <v>33</v>
      </c>
      <c r="B40" s="2" t="s">
        <v>32</v>
      </c>
      <c r="C40" s="11">
        <f>SUM(C41:C42)</f>
        <v>449947576</v>
      </c>
      <c r="D40" s="25">
        <f t="shared" ref="D40:F40" si="13">SUM(D41:D42)</f>
        <v>475821755.23000002</v>
      </c>
      <c r="E40" s="25">
        <f t="shared" si="13"/>
        <v>240330889.22999999</v>
      </c>
      <c r="F40" s="25">
        <f t="shared" si="13"/>
        <v>206570845.13</v>
      </c>
      <c r="G40" s="13">
        <f t="shared" si="2"/>
        <v>243376730.87</v>
      </c>
      <c r="H40" s="13">
        <f t="shared" si="3"/>
        <v>269250910.10000002</v>
      </c>
      <c r="I40" s="22">
        <f t="shared" si="4"/>
        <v>33760044.099999994</v>
      </c>
      <c r="J40" s="22">
        <f t="shared" si="5"/>
        <v>45.909980661836038</v>
      </c>
      <c r="K40" s="23">
        <f t="shared" si="6"/>
        <v>43.413493153575743</v>
      </c>
      <c r="L40" s="23">
        <f t="shared" si="7"/>
        <v>85.952682067559294</v>
      </c>
    </row>
    <row r="41" spans="1:12" x14ac:dyDescent="0.3">
      <c r="A41" s="3" t="s">
        <v>31</v>
      </c>
      <c r="B41" s="2" t="s">
        <v>30</v>
      </c>
      <c r="C41" s="11">
        <v>422863076</v>
      </c>
      <c r="D41" s="25">
        <v>449384191.23000002</v>
      </c>
      <c r="E41" s="25">
        <v>228627751.22999999</v>
      </c>
      <c r="F41" s="25">
        <v>195579253.27000001</v>
      </c>
      <c r="G41" s="13">
        <f t="shared" si="2"/>
        <v>227283822.72999999</v>
      </c>
      <c r="H41" s="13">
        <f t="shared" si="3"/>
        <v>253804937.96000001</v>
      </c>
      <c r="I41" s="22">
        <f t="shared" si="4"/>
        <v>33048497.959999979</v>
      </c>
      <c r="J41" s="22">
        <f t="shared" si="5"/>
        <v>46.251201481114897</v>
      </c>
      <c r="K41" s="23">
        <f t="shared" si="6"/>
        <v>43.521614041358276</v>
      </c>
      <c r="L41" s="23">
        <f t="shared" si="7"/>
        <v>85.544844061054889</v>
      </c>
    </row>
    <row r="42" spans="1:12" ht="37.5" x14ac:dyDescent="0.3">
      <c r="A42" s="3" t="s">
        <v>29</v>
      </c>
      <c r="B42" s="2" t="s">
        <v>28</v>
      </c>
      <c r="C42" s="11">
        <v>27084500</v>
      </c>
      <c r="D42" s="25">
        <v>26437564</v>
      </c>
      <c r="E42" s="25">
        <v>11703138</v>
      </c>
      <c r="F42" s="25">
        <v>10991591.859999999</v>
      </c>
      <c r="G42" s="13">
        <f t="shared" si="2"/>
        <v>16092908.140000001</v>
      </c>
      <c r="H42" s="13">
        <f t="shared" si="3"/>
        <v>15445972.140000001</v>
      </c>
      <c r="I42" s="22">
        <f t="shared" si="4"/>
        <v>711546.1400000006</v>
      </c>
      <c r="J42" s="22">
        <f t="shared" si="5"/>
        <v>40.582591002233748</v>
      </c>
      <c r="K42" s="23">
        <f t="shared" si="6"/>
        <v>41.575660526060574</v>
      </c>
      <c r="L42" s="23">
        <f t="shared" si="7"/>
        <v>93.920039736351043</v>
      </c>
    </row>
    <row r="43" spans="1:12" x14ac:dyDescent="0.3">
      <c r="A43" s="3" t="s">
        <v>27</v>
      </c>
      <c r="B43" s="2" t="s">
        <v>26</v>
      </c>
      <c r="C43" s="11">
        <f>C45</f>
        <v>7566800</v>
      </c>
      <c r="D43" s="25">
        <f>D44+D45</f>
        <v>8049700</v>
      </c>
      <c r="E43" s="25">
        <f t="shared" ref="E43:F43" si="14">E44+E45</f>
        <v>3570456</v>
      </c>
      <c r="F43" s="25">
        <f t="shared" si="14"/>
        <v>3087555.46</v>
      </c>
      <c r="G43" s="13">
        <f t="shared" si="2"/>
        <v>4479244.54</v>
      </c>
      <c r="H43" s="13">
        <f t="shared" si="3"/>
        <v>4962144.54</v>
      </c>
      <c r="I43" s="22"/>
      <c r="J43" s="22">
        <f t="shared" si="5"/>
        <v>40.803978696410638</v>
      </c>
      <c r="K43" s="23">
        <f t="shared" si="6"/>
        <v>38.356155633129184</v>
      </c>
      <c r="L43" s="23"/>
    </row>
    <row r="44" spans="1:12" x14ac:dyDescent="0.3">
      <c r="A44" s="3" t="s">
        <v>117</v>
      </c>
      <c r="B44" s="2" t="s">
        <v>116</v>
      </c>
      <c r="C44" s="11">
        <v>0</v>
      </c>
      <c r="D44" s="25">
        <v>482900</v>
      </c>
      <c r="E44" s="25">
        <v>482900</v>
      </c>
      <c r="F44" s="25"/>
      <c r="G44" s="13"/>
      <c r="H44" s="13"/>
      <c r="I44" s="22"/>
      <c r="J44" s="22"/>
      <c r="K44" s="23"/>
      <c r="L44" s="23"/>
    </row>
    <row r="45" spans="1:12" x14ac:dyDescent="0.3">
      <c r="A45" s="3" t="s">
        <v>25</v>
      </c>
      <c r="B45" s="2" t="s">
        <v>24</v>
      </c>
      <c r="C45" s="11">
        <v>7566800</v>
      </c>
      <c r="D45" s="25">
        <v>7566800</v>
      </c>
      <c r="E45" s="25">
        <v>3087556</v>
      </c>
      <c r="F45" s="25">
        <v>3087555.46</v>
      </c>
      <c r="G45" s="13">
        <f t="shared" si="2"/>
        <v>4479244.54</v>
      </c>
      <c r="H45" s="13">
        <f t="shared" si="3"/>
        <v>4479244.54</v>
      </c>
      <c r="I45" s="22"/>
      <c r="J45" s="22">
        <f t="shared" si="5"/>
        <v>40.803978696410638</v>
      </c>
      <c r="K45" s="23">
        <f t="shared" si="6"/>
        <v>40.803978696410638</v>
      </c>
      <c r="L45" s="23"/>
    </row>
    <row r="46" spans="1:12" x14ac:dyDescent="0.3">
      <c r="A46" s="3" t="s">
        <v>23</v>
      </c>
      <c r="B46" s="2" t="s">
        <v>22</v>
      </c>
      <c r="C46" s="11">
        <f>SUM(C47:C50)</f>
        <v>245208300</v>
      </c>
      <c r="D46" s="25">
        <f t="shared" ref="D46:F46" si="15">SUM(D47:D50)</f>
        <v>542930129</v>
      </c>
      <c r="E46" s="25">
        <f t="shared" si="15"/>
        <v>193314057</v>
      </c>
      <c r="F46" s="25">
        <f t="shared" si="15"/>
        <v>79906982.679999992</v>
      </c>
      <c r="G46" s="13">
        <f t="shared" si="2"/>
        <v>165301317.31999999</v>
      </c>
      <c r="H46" s="13">
        <f t="shared" si="3"/>
        <v>463023146.31999999</v>
      </c>
      <c r="I46" s="22">
        <f t="shared" si="4"/>
        <v>113407074.32000001</v>
      </c>
      <c r="J46" s="22">
        <f t="shared" si="5"/>
        <v>32.587389040256795</v>
      </c>
      <c r="K46" s="23">
        <f t="shared" si="6"/>
        <v>14.717728564295607</v>
      </c>
      <c r="L46" s="23">
        <f t="shared" si="7"/>
        <v>41.33531928306693</v>
      </c>
    </row>
    <row r="47" spans="1:12" x14ac:dyDescent="0.3">
      <c r="A47" s="3" t="s">
        <v>21</v>
      </c>
      <c r="B47" s="2" t="s">
        <v>20</v>
      </c>
      <c r="C47" s="11">
        <v>8842000</v>
      </c>
      <c r="D47" s="25">
        <v>8842000</v>
      </c>
      <c r="E47" s="25">
        <v>4421000</v>
      </c>
      <c r="F47" s="25">
        <v>4094651.45</v>
      </c>
      <c r="G47" s="13">
        <f t="shared" si="2"/>
        <v>4747348.55</v>
      </c>
      <c r="H47" s="13">
        <f t="shared" si="3"/>
        <v>4747348.55</v>
      </c>
      <c r="I47" s="22">
        <f t="shared" si="4"/>
        <v>326348.54999999981</v>
      </c>
      <c r="J47" s="22">
        <f t="shared" si="5"/>
        <v>46.309109364397202</v>
      </c>
      <c r="K47" s="23">
        <f t="shared" si="6"/>
        <v>46.309109364397202</v>
      </c>
      <c r="L47" s="23">
        <f t="shared" si="7"/>
        <v>92.618218728794403</v>
      </c>
    </row>
    <row r="48" spans="1:12" x14ac:dyDescent="0.3">
      <c r="A48" s="3" t="s">
        <v>19</v>
      </c>
      <c r="B48" s="2" t="s">
        <v>18</v>
      </c>
      <c r="C48" s="11">
        <v>50036200</v>
      </c>
      <c r="D48" s="25">
        <v>253693992</v>
      </c>
      <c r="E48" s="25">
        <v>116143217</v>
      </c>
      <c r="F48" s="25">
        <v>16462905.279999999</v>
      </c>
      <c r="G48" s="13">
        <f t="shared" si="2"/>
        <v>33573294.719999999</v>
      </c>
      <c r="H48" s="13">
        <f t="shared" si="3"/>
        <v>237231086.72</v>
      </c>
      <c r="I48" s="22">
        <f t="shared" si="4"/>
        <v>99680311.719999999</v>
      </c>
      <c r="J48" s="22">
        <f t="shared" si="5"/>
        <v>32.901989519587815</v>
      </c>
      <c r="K48" s="23">
        <f t="shared" si="6"/>
        <v>6.4892767661600752</v>
      </c>
      <c r="L48" s="23">
        <f t="shared" si="7"/>
        <v>14.174659274333687</v>
      </c>
    </row>
    <row r="49" spans="1:12" x14ac:dyDescent="0.3">
      <c r="A49" s="3" t="s">
        <v>17</v>
      </c>
      <c r="B49" s="2" t="s">
        <v>16</v>
      </c>
      <c r="C49" s="11">
        <v>148271000</v>
      </c>
      <c r="D49" s="25">
        <v>242335037</v>
      </c>
      <c r="E49" s="25">
        <v>55255000</v>
      </c>
      <c r="F49" s="25">
        <v>45221568.350000001</v>
      </c>
      <c r="G49" s="13">
        <f t="shared" si="2"/>
        <v>103049431.65000001</v>
      </c>
      <c r="H49" s="13">
        <f t="shared" si="3"/>
        <v>197113468.65000001</v>
      </c>
      <c r="I49" s="22">
        <f t="shared" si="4"/>
        <v>10033431.649999999</v>
      </c>
      <c r="J49" s="22">
        <f t="shared" si="5"/>
        <v>30.499267118991579</v>
      </c>
      <c r="K49" s="23">
        <f t="shared" si="6"/>
        <v>18.660763589872477</v>
      </c>
      <c r="L49" s="23">
        <f t="shared" si="7"/>
        <v>81.841586010315808</v>
      </c>
    </row>
    <row r="50" spans="1:12" x14ac:dyDescent="0.3">
      <c r="A50" s="3" t="s">
        <v>15</v>
      </c>
      <c r="B50" s="2" t="s">
        <v>14</v>
      </c>
      <c r="C50" s="11">
        <v>38059100</v>
      </c>
      <c r="D50" s="25">
        <v>38059100</v>
      </c>
      <c r="E50" s="25">
        <v>17494840</v>
      </c>
      <c r="F50" s="25">
        <v>14127857.6</v>
      </c>
      <c r="G50" s="13">
        <f t="shared" si="2"/>
        <v>23931242.399999999</v>
      </c>
      <c r="H50" s="13">
        <f t="shared" si="3"/>
        <v>23931242.399999999</v>
      </c>
      <c r="I50" s="22">
        <f t="shared" si="4"/>
        <v>3366982.4000000004</v>
      </c>
      <c r="J50" s="22">
        <f t="shared" si="5"/>
        <v>37.120839956804026</v>
      </c>
      <c r="K50" s="23">
        <f t="shared" si="6"/>
        <v>37.120839956804026</v>
      </c>
      <c r="L50" s="23">
        <f t="shared" si="7"/>
        <v>80.754425876429849</v>
      </c>
    </row>
    <row r="51" spans="1:12" x14ac:dyDescent="0.3">
      <c r="A51" s="3" t="s">
        <v>13</v>
      </c>
      <c r="B51" s="2" t="s">
        <v>12</v>
      </c>
      <c r="C51" s="11">
        <f>SUM(C52:C54)</f>
        <v>1039825283</v>
      </c>
      <c r="D51" s="25">
        <f t="shared" ref="D51:F51" si="16">SUM(D52:D54)</f>
        <v>1505367202</v>
      </c>
      <c r="E51" s="25">
        <f t="shared" si="16"/>
        <v>433767523</v>
      </c>
      <c r="F51" s="25">
        <f t="shared" si="16"/>
        <v>313793052.75999999</v>
      </c>
      <c r="G51" s="13">
        <f t="shared" si="2"/>
        <v>726032230.24000001</v>
      </c>
      <c r="H51" s="13">
        <f t="shared" si="3"/>
        <v>1191574149.24</v>
      </c>
      <c r="I51" s="22">
        <f t="shared" si="4"/>
        <v>119974470.24000001</v>
      </c>
      <c r="J51" s="22">
        <f t="shared" si="5"/>
        <v>30.177478648593315</v>
      </c>
      <c r="K51" s="23">
        <f t="shared" si="6"/>
        <v>20.844950809550053</v>
      </c>
      <c r="L51" s="23">
        <f t="shared" si="7"/>
        <v>72.341297151469774</v>
      </c>
    </row>
    <row r="52" spans="1:12" x14ac:dyDescent="0.3">
      <c r="A52" s="3" t="s">
        <v>11</v>
      </c>
      <c r="B52" s="2" t="s">
        <v>10</v>
      </c>
      <c r="C52" s="11">
        <v>1012652863</v>
      </c>
      <c r="D52" s="25">
        <v>787905496</v>
      </c>
      <c r="E52" s="25">
        <v>419869260</v>
      </c>
      <c r="F52" s="25">
        <v>303350967.15999997</v>
      </c>
      <c r="G52" s="13">
        <f t="shared" si="2"/>
        <v>709301895.84000003</v>
      </c>
      <c r="H52" s="13">
        <f t="shared" si="3"/>
        <v>484554528.84000003</v>
      </c>
      <c r="I52" s="22">
        <f t="shared" si="4"/>
        <v>116518292.84000003</v>
      </c>
      <c r="J52" s="22">
        <f t="shared" si="5"/>
        <v>29.95606670792575</v>
      </c>
      <c r="K52" s="23">
        <f t="shared" si="6"/>
        <v>38.500933005295337</v>
      </c>
      <c r="L52" s="23">
        <f t="shared" si="7"/>
        <v>72.24891080618761</v>
      </c>
    </row>
    <row r="53" spans="1:12" x14ac:dyDescent="0.3">
      <c r="A53" s="3" t="s">
        <v>9</v>
      </c>
      <c r="B53" s="2" t="s">
        <v>8</v>
      </c>
      <c r="C53" s="11">
        <v>6479320</v>
      </c>
      <c r="D53" s="25">
        <v>696768606</v>
      </c>
      <c r="E53" s="25">
        <v>4064372</v>
      </c>
      <c r="F53" s="25">
        <v>938355.42</v>
      </c>
      <c r="G53" s="13">
        <f t="shared" si="2"/>
        <v>5540964.5800000001</v>
      </c>
      <c r="H53" s="13">
        <f t="shared" si="3"/>
        <v>695830250.58000004</v>
      </c>
      <c r="I53" s="22">
        <f t="shared" si="4"/>
        <v>3126016.58</v>
      </c>
      <c r="J53" s="22">
        <f t="shared" si="5"/>
        <v>14.482313267441645</v>
      </c>
      <c r="K53" s="23">
        <f t="shared" si="6"/>
        <v>0.13467245968312183</v>
      </c>
      <c r="L53" s="23">
        <f t="shared" si="7"/>
        <v>23.087340922533667</v>
      </c>
    </row>
    <row r="54" spans="1:12" ht="37.5" x14ac:dyDescent="0.3">
      <c r="A54" s="3" t="s">
        <v>7</v>
      </c>
      <c r="B54" s="2" t="s">
        <v>6</v>
      </c>
      <c r="C54" s="11">
        <v>20693100</v>
      </c>
      <c r="D54" s="25">
        <v>20693100</v>
      </c>
      <c r="E54" s="25">
        <v>9833891</v>
      </c>
      <c r="F54" s="25">
        <v>9503730.1799999997</v>
      </c>
      <c r="G54" s="13">
        <f t="shared" si="2"/>
        <v>11189369.82</v>
      </c>
      <c r="H54" s="13">
        <f t="shared" si="3"/>
        <v>11189369.82</v>
      </c>
      <c r="I54" s="22">
        <f t="shared" si="4"/>
        <v>330160.8200000003</v>
      </c>
      <c r="J54" s="22">
        <f t="shared" si="5"/>
        <v>45.927049016338778</v>
      </c>
      <c r="K54" s="23">
        <f t="shared" si="6"/>
        <v>45.927049016338778</v>
      </c>
      <c r="L54" s="23">
        <f t="shared" si="7"/>
        <v>96.642622742106866</v>
      </c>
    </row>
    <row r="55" spans="1:12" x14ac:dyDescent="0.3">
      <c r="A55" s="3" t="s">
        <v>5</v>
      </c>
      <c r="B55" s="2" t="s">
        <v>4</v>
      </c>
      <c r="C55" s="11">
        <f>SUM(C56:C57)</f>
        <v>39300000</v>
      </c>
      <c r="D55" s="25">
        <f t="shared" ref="D55:F55" si="17">SUM(D56:D57)</f>
        <v>39300000</v>
      </c>
      <c r="E55" s="25">
        <f t="shared" si="17"/>
        <v>18513510</v>
      </c>
      <c r="F55" s="25">
        <f t="shared" si="17"/>
        <v>15690291.98</v>
      </c>
      <c r="G55" s="13">
        <f t="shared" si="2"/>
        <v>23609708.02</v>
      </c>
      <c r="H55" s="13">
        <f t="shared" si="3"/>
        <v>23609708.02</v>
      </c>
      <c r="I55" s="22">
        <f t="shared" si="4"/>
        <v>2823218.0199999996</v>
      </c>
      <c r="J55" s="22">
        <f t="shared" si="5"/>
        <v>39.92440707379135</v>
      </c>
      <c r="K55" s="23">
        <f t="shared" si="6"/>
        <v>39.92440707379135</v>
      </c>
      <c r="L55" s="23">
        <f t="shared" si="7"/>
        <v>84.750498311773399</v>
      </c>
    </row>
    <row r="56" spans="1:12" x14ac:dyDescent="0.3">
      <c r="A56" s="3" t="s">
        <v>3</v>
      </c>
      <c r="B56" s="2" t="s">
        <v>2</v>
      </c>
      <c r="C56" s="11">
        <v>23236900</v>
      </c>
      <c r="D56" s="25">
        <v>23236900</v>
      </c>
      <c r="E56" s="25">
        <v>10663610</v>
      </c>
      <c r="F56" s="25">
        <v>9093990.2699999996</v>
      </c>
      <c r="G56" s="13">
        <f t="shared" si="2"/>
        <v>14142909.73</v>
      </c>
      <c r="H56" s="13">
        <f t="shared" si="3"/>
        <v>14142909.73</v>
      </c>
      <c r="I56" s="22">
        <f t="shared" si="4"/>
        <v>1569619.7300000004</v>
      </c>
      <c r="J56" s="22">
        <f t="shared" si="5"/>
        <v>39.135987459600891</v>
      </c>
      <c r="K56" s="23">
        <f t="shared" si="6"/>
        <v>39.135987459600891</v>
      </c>
      <c r="L56" s="23">
        <f t="shared" si="7"/>
        <v>85.280597002328477</v>
      </c>
    </row>
    <row r="57" spans="1:12" x14ac:dyDescent="0.3">
      <c r="A57" s="3" t="s">
        <v>1</v>
      </c>
      <c r="B57" s="2" t="s">
        <v>0</v>
      </c>
      <c r="C57" s="11">
        <v>16063100</v>
      </c>
      <c r="D57" s="25">
        <v>16063100</v>
      </c>
      <c r="E57" s="25">
        <v>7849900</v>
      </c>
      <c r="F57" s="25">
        <v>6596301.71</v>
      </c>
      <c r="G57" s="13">
        <f t="shared" si="2"/>
        <v>9466798.2899999991</v>
      </c>
      <c r="H57" s="13">
        <f t="shared" si="3"/>
        <v>9466798.2899999991</v>
      </c>
      <c r="I57" s="22">
        <f t="shared" si="4"/>
        <v>1253598.29</v>
      </c>
      <c r="J57" s="22">
        <f t="shared" si="5"/>
        <v>41.064935846754366</v>
      </c>
      <c r="K57" s="23">
        <f t="shared" si="6"/>
        <v>41.064935846754366</v>
      </c>
      <c r="L57" s="23">
        <f t="shared" si="7"/>
        <v>84.030391597345186</v>
      </c>
    </row>
    <row r="58" spans="1:12" ht="37.5" x14ac:dyDescent="0.3">
      <c r="A58" s="14" t="s">
        <v>107</v>
      </c>
      <c r="B58" s="15" t="s">
        <v>108</v>
      </c>
      <c r="C58" s="11">
        <f>C59</f>
        <v>1619000</v>
      </c>
      <c r="D58" s="25">
        <f t="shared" ref="D58:F58" si="18">D59</f>
        <v>1619000</v>
      </c>
      <c r="E58" s="25">
        <f t="shared" si="18"/>
        <v>1320919</v>
      </c>
      <c r="F58" s="25">
        <f t="shared" si="18"/>
        <v>1240012.99</v>
      </c>
      <c r="G58" s="13">
        <f t="shared" ref="G58:G59" si="19">C58-F58</f>
        <v>378987.01</v>
      </c>
      <c r="H58" s="13">
        <f t="shared" ref="H58:H59" si="20">D58-F58</f>
        <v>378987.01</v>
      </c>
      <c r="I58" s="22">
        <f t="shared" ref="I58:I59" si="21">E58-F58</f>
        <v>80906.010000000009</v>
      </c>
      <c r="J58" s="22">
        <f t="shared" ref="J58:J59" si="22">F58/C58*100</f>
        <v>76.591290302655963</v>
      </c>
      <c r="K58" s="23">
        <f t="shared" ref="K58:K59" si="23">F58/D58*100</f>
        <v>76.591290302655963</v>
      </c>
      <c r="L58" s="23">
        <f t="shared" ref="L58:L59" si="24">F58/E58*100</f>
        <v>93.875021102732262</v>
      </c>
    </row>
    <row r="59" spans="1:12" ht="37.5" x14ac:dyDescent="0.3">
      <c r="A59" s="14" t="s">
        <v>109</v>
      </c>
      <c r="B59" s="15" t="s">
        <v>110</v>
      </c>
      <c r="C59" s="11">
        <v>1619000</v>
      </c>
      <c r="D59" s="25">
        <v>1619000</v>
      </c>
      <c r="E59" s="25">
        <v>1320919</v>
      </c>
      <c r="F59" s="25">
        <v>1240012.99</v>
      </c>
      <c r="G59" s="13">
        <f t="shared" si="19"/>
        <v>378987.01</v>
      </c>
      <c r="H59" s="13">
        <f t="shared" si="20"/>
        <v>378987.01</v>
      </c>
      <c r="I59" s="22">
        <f t="shared" si="21"/>
        <v>80906.010000000009</v>
      </c>
      <c r="J59" s="22">
        <f t="shared" si="22"/>
        <v>76.591290302655963</v>
      </c>
      <c r="K59" s="23">
        <f t="shared" si="23"/>
        <v>76.591290302655963</v>
      </c>
      <c r="L59" s="23">
        <f t="shared" si="24"/>
        <v>93.875021102732262</v>
      </c>
    </row>
  </sheetData>
  <mergeCells count="1">
    <mergeCell ref="A1:K1"/>
  </mergeCells>
  <pageMargins left="1.1811023622047245" right="0.39370078740157483" top="0.78740157480314965" bottom="0.78740157480314965" header="0.31496062992125984" footer="0.31496062992125984"/>
  <pageSetup paperSize="9" scale="70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2020</vt:lpstr>
      <vt:lpstr>'2020'!Заголовки_для_печати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HalilovaLK</dc:creator>
  <cp:lastModifiedBy>KolesnikovaEV</cp:lastModifiedBy>
  <dcterms:created xsi:type="dcterms:W3CDTF">2018-03-26T08:21:38Z</dcterms:created>
  <dcterms:modified xsi:type="dcterms:W3CDTF">2020-07-10T04:28:03Z</dcterms:modified>
</cp:coreProperties>
</file>