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0 Исполнение бюджета\Отчет за 1 квартал 2020 года\На сайт 1 квартал проект постановления\"/>
    </mc:Choice>
  </mc:AlternateContent>
  <bookViews>
    <workbookView xWindow="0" yWindow="0" windowWidth="23040" windowHeight="9795"/>
  </bookViews>
  <sheets>
    <sheet name="2020" sheetId="2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'2020'!$4:$4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E49" i="2" l="1"/>
  <c r="E39" i="2"/>
  <c r="E42" i="2"/>
  <c r="D42" i="2"/>
  <c r="F49" i="2"/>
  <c r="D39" i="2" l="1"/>
  <c r="D6" i="2" l="1"/>
  <c r="E6" i="2"/>
  <c r="L6" i="2" s="1"/>
  <c r="F6" i="2"/>
  <c r="D15" i="2"/>
  <c r="H15" i="2" s="1"/>
  <c r="E15" i="2"/>
  <c r="F15" i="2"/>
  <c r="J15" i="2" s="1"/>
  <c r="D19" i="2"/>
  <c r="E19" i="2"/>
  <c r="F19" i="2"/>
  <c r="H19" i="2" s="1"/>
  <c r="D26" i="2"/>
  <c r="K26" i="2" s="1"/>
  <c r="E26" i="2"/>
  <c r="F26" i="2"/>
  <c r="D31" i="2"/>
  <c r="K31" i="2" s="1"/>
  <c r="E31" i="2"/>
  <c r="F31" i="2"/>
  <c r="D33" i="2"/>
  <c r="E33" i="2"/>
  <c r="F33" i="2"/>
  <c r="J33" i="2" s="1"/>
  <c r="F39" i="2"/>
  <c r="L39" i="2" s="1"/>
  <c r="F42" i="2"/>
  <c r="G42" i="2" s="1"/>
  <c r="D44" i="2"/>
  <c r="H44" i="2" s="1"/>
  <c r="E44" i="2"/>
  <c r="F44" i="2"/>
  <c r="D49" i="2"/>
  <c r="K49" i="2" s="1"/>
  <c r="L49" i="2"/>
  <c r="D53" i="2"/>
  <c r="E53" i="2"/>
  <c r="F53" i="2"/>
  <c r="D56" i="2"/>
  <c r="K56" i="2" s="1"/>
  <c r="E56" i="2"/>
  <c r="F56" i="2"/>
  <c r="C56" i="2"/>
  <c r="G57" i="2"/>
  <c r="H57" i="2"/>
  <c r="I57" i="2"/>
  <c r="J57" i="2"/>
  <c r="K57" i="2"/>
  <c r="L57" i="2"/>
  <c r="C53" i="2"/>
  <c r="C49" i="2"/>
  <c r="G49" i="2" s="1"/>
  <c r="C44" i="2"/>
  <c r="J44" i="2" s="1"/>
  <c r="C42" i="2"/>
  <c r="C39" i="2"/>
  <c r="C33" i="2"/>
  <c r="C31" i="2"/>
  <c r="G31" i="2" s="1"/>
  <c r="C26" i="2"/>
  <c r="C19" i="2"/>
  <c r="C15" i="2"/>
  <c r="G15" i="2" s="1"/>
  <c r="C6" i="2"/>
  <c r="L55" i="2"/>
  <c r="K55" i="2"/>
  <c r="J55" i="2"/>
  <c r="I55" i="2"/>
  <c r="H55" i="2"/>
  <c r="G55" i="2"/>
  <c r="L54" i="2"/>
  <c r="K54" i="2"/>
  <c r="J54" i="2"/>
  <c r="I54" i="2"/>
  <c r="H54" i="2"/>
  <c r="G54" i="2"/>
  <c r="L52" i="2"/>
  <c r="K52" i="2"/>
  <c r="J52" i="2"/>
  <c r="I52" i="2"/>
  <c r="H52" i="2"/>
  <c r="G52" i="2"/>
  <c r="L51" i="2"/>
  <c r="K51" i="2"/>
  <c r="J51" i="2"/>
  <c r="I51" i="2"/>
  <c r="H51" i="2"/>
  <c r="G51" i="2"/>
  <c r="L50" i="2"/>
  <c r="K50" i="2"/>
  <c r="J50" i="2"/>
  <c r="I50" i="2"/>
  <c r="H50" i="2"/>
  <c r="G50" i="2"/>
  <c r="I49" i="2"/>
  <c r="L48" i="2"/>
  <c r="K48" i="2"/>
  <c r="J48" i="2"/>
  <c r="I48" i="2"/>
  <c r="H48" i="2"/>
  <c r="G48" i="2"/>
  <c r="L47" i="2"/>
  <c r="K47" i="2"/>
  <c r="J47" i="2"/>
  <c r="I47" i="2"/>
  <c r="H47" i="2"/>
  <c r="G47" i="2"/>
  <c r="L46" i="2"/>
  <c r="K46" i="2"/>
  <c r="J46" i="2"/>
  <c r="I46" i="2"/>
  <c r="H46" i="2"/>
  <c r="G46" i="2"/>
  <c r="L45" i="2"/>
  <c r="K45" i="2"/>
  <c r="J45" i="2"/>
  <c r="I45" i="2"/>
  <c r="H45" i="2"/>
  <c r="G45" i="2"/>
  <c r="K43" i="2"/>
  <c r="J43" i="2"/>
  <c r="H43" i="2"/>
  <c r="G43" i="2"/>
  <c r="H42" i="2"/>
  <c r="L41" i="2"/>
  <c r="K41" i="2"/>
  <c r="J41" i="2"/>
  <c r="I41" i="2"/>
  <c r="H41" i="2"/>
  <c r="G41" i="2"/>
  <c r="L40" i="2"/>
  <c r="K40" i="2"/>
  <c r="J40" i="2"/>
  <c r="I40" i="2"/>
  <c r="H40" i="2"/>
  <c r="G40" i="2"/>
  <c r="I39" i="2"/>
  <c r="L38" i="2"/>
  <c r="K38" i="2"/>
  <c r="J38" i="2"/>
  <c r="I38" i="2"/>
  <c r="H38" i="2"/>
  <c r="G38" i="2"/>
  <c r="L37" i="2"/>
  <c r="K37" i="2"/>
  <c r="J37" i="2"/>
  <c r="I37" i="2"/>
  <c r="H37" i="2"/>
  <c r="G37" i="2"/>
  <c r="L36" i="2"/>
  <c r="K36" i="2"/>
  <c r="J36" i="2"/>
  <c r="I36" i="2"/>
  <c r="H36" i="2"/>
  <c r="G36" i="2"/>
  <c r="L35" i="2"/>
  <c r="K35" i="2"/>
  <c r="J35" i="2"/>
  <c r="I35" i="2"/>
  <c r="H35" i="2"/>
  <c r="G35" i="2"/>
  <c r="L34" i="2"/>
  <c r="K34" i="2"/>
  <c r="J34" i="2"/>
  <c r="I34" i="2"/>
  <c r="H34" i="2"/>
  <c r="G34" i="2"/>
  <c r="K32" i="2"/>
  <c r="J32" i="2"/>
  <c r="H32" i="2"/>
  <c r="G32" i="2"/>
  <c r="L30" i="2"/>
  <c r="K30" i="2"/>
  <c r="J30" i="2"/>
  <c r="I30" i="2"/>
  <c r="H30" i="2"/>
  <c r="G30" i="2"/>
  <c r="L29" i="2"/>
  <c r="K29" i="2"/>
  <c r="J29" i="2"/>
  <c r="I29" i="2"/>
  <c r="H29" i="2"/>
  <c r="G29" i="2"/>
  <c r="L28" i="2"/>
  <c r="K28" i="2"/>
  <c r="J28" i="2"/>
  <c r="I28" i="2"/>
  <c r="H28" i="2"/>
  <c r="G28" i="2"/>
  <c r="L27" i="2"/>
  <c r="K27" i="2"/>
  <c r="J27" i="2"/>
  <c r="I27" i="2"/>
  <c r="H27" i="2"/>
  <c r="G27" i="2"/>
  <c r="L26" i="2"/>
  <c r="L25" i="2"/>
  <c r="K25" i="2"/>
  <c r="J25" i="2"/>
  <c r="I25" i="2"/>
  <c r="H25" i="2"/>
  <c r="G25" i="2"/>
  <c r="L24" i="2"/>
  <c r="K24" i="2"/>
  <c r="J24" i="2"/>
  <c r="I24" i="2"/>
  <c r="H24" i="2"/>
  <c r="G24" i="2"/>
  <c r="L23" i="2"/>
  <c r="K23" i="2"/>
  <c r="J23" i="2"/>
  <c r="I23" i="2"/>
  <c r="H23" i="2"/>
  <c r="G23" i="2"/>
  <c r="L22" i="2"/>
  <c r="K22" i="2"/>
  <c r="J22" i="2"/>
  <c r="I22" i="2"/>
  <c r="H22" i="2"/>
  <c r="G22" i="2"/>
  <c r="L21" i="2"/>
  <c r="K21" i="2"/>
  <c r="J21" i="2"/>
  <c r="I21" i="2"/>
  <c r="H21" i="2"/>
  <c r="G21" i="2"/>
  <c r="L20" i="2"/>
  <c r="K20" i="2"/>
  <c r="J20" i="2"/>
  <c r="I20" i="2"/>
  <c r="H20" i="2"/>
  <c r="G20" i="2"/>
  <c r="L19" i="2"/>
  <c r="L18" i="2"/>
  <c r="K18" i="2"/>
  <c r="J18" i="2"/>
  <c r="I18" i="2"/>
  <c r="H18" i="2"/>
  <c r="G18" i="2"/>
  <c r="L17" i="2"/>
  <c r="K17" i="2"/>
  <c r="J17" i="2"/>
  <c r="I17" i="2"/>
  <c r="H17" i="2"/>
  <c r="G17" i="2"/>
  <c r="L16" i="2"/>
  <c r="K16" i="2"/>
  <c r="J16" i="2"/>
  <c r="I16" i="2"/>
  <c r="H16" i="2"/>
  <c r="G16" i="2"/>
  <c r="K15" i="2"/>
  <c r="L14" i="2"/>
  <c r="K14" i="2"/>
  <c r="J14" i="2"/>
  <c r="I14" i="2"/>
  <c r="H14" i="2"/>
  <c r="G14" i="2"/>
  <c r="K13" i="2"/>
  <c r="J13" i="2"/>
  <c r="I13" i="2"/>
  <c r="H13" i="2"/>
  <c r="G13" i="2"/>
  <c r="L11" i="2"/>
  <c r="K11" i="2"/>
  <c r="J11" i="2"/>
  <c r="I11" i="2"/>
  <c r="H11" i="2"/>
  <c r="G11" i="2"/>
  <c r="K10" i="2"/>
  <c r="J10" i="2"/>
  <c r="H10" i="2"/>
  <c r="G10" i="2"/>
  <c r="L9" i="2"/>
  <c r="K9" i="2"/>
  <c r="J9" i="2"/>
  <c r="I9" i="2"/>
  <c r="H9" i="2"/>
  <c r="G9" i="2"/>
  <c r="L8" i="2"/>
  <c r="K8" i="2"/>
  <c r="J8" i="2"/>
  <c r="I8" i="2"/>
  <c r="H8" i="2"/>
  <c r="G8" i="2"/>
  <c r="L7" i="2"/>
  <c r="K7" i="2"/>
  <c r="J7" i="2"/>
  <c r="I7" i="2"/>
  <c r="H7" i="2"/>
  <c r="G7" i="2"/>
  <c r="L15" i="2" l="1"/>
  <c r="G19" i="2"/>
  <c r="K42" i="2"/>
  <c r="L33" i="2"/>
  <c r="G26" i="2"/>
  <c r="J42" i="2"/>
  <c r="J31" i="2"/>
  <c r="C5" i="2"/>
  <c r="J19" i="2"/>
  <c r="H56" i="2"/>
  <c r="L53" i="2"/>
  <c r="H49" i="2"/>
  <c r="I44" i="2"/>
  <c r="H26" i="2"/>
  <c r="D5" i="2"/>
  <c r="I15" i="2"/>
  <c r="H6" i="2"/>
  <c r="I6" i="2"/>
  <c r="E5" i="2"/>
  <c r="G56" i="2"/>
  <c r="L56" i="2"/>
  <c r="J53" i="2"/>
  <c r="G53" i="2"/>
  <c r="I53" i="2"/>
  <c r="H53" i="2"/>
  <c r="H39" i="2"/>
  <c r="J39" i="2"/>
  <c r="K39" i="2"/>
  <c r="H33" i="2"/>
  <c r="I33" i="2"/>
  <c r="G33" i="2"/>
  <c r="K33" i="2"/>
  <c r="I19" i="2"/>
  <c r="K19" i="2"/>
  <c r="F5" i="2"/>
  <c r="J6" i="2"/>
  <c r="H31" i="2"/>
  <c r="K44" i="2"/>
  <c r="K53" i="2"/>
  <c r="G6" i="2"/>
  <c r="K6" i="2"/>
  <c r="I26" i="2"/>
  <c r="L44" i="2"/>
  <c r="I56" i="2"/>
  <c r="J56" i="2"/>
  <c r="J49" i="2"/>
  <c r="G44" i="2"/>
  <c r="G39" i="2"/>
  <c r="J26" i="2"/>
  <c r="H5" i="2" l="1"/>
  <c r="G5" i="2"/>
  <c r="L5" i="2"/>
  <c r="I5" i="2"/>
  <c r="J5" i="2"/>
  <c r="K5" i="2"/>
</calcChain>
</file>

<file path=xl/sharedStrings.xml><?xml version="1.0" encoding="utf-8"?>
<sst xmlns="http://schemas.openxmlformats.org/spreadsheetml/2006/main" count="119" uniqueCount="119">
  <si>
    <t>1202</t>
  </si>
  <si>
    <t>Периодическая печать и издательства</t>
  </si>
  <si>
    <t>1201</t>
  </si>
  <si>
    <t>Телевидение и радиовещание</t>
  </si>
  <si>
    <t>1200</t>
  </si>
  <si>
    <t>СРЕДСТВА МАССОВОЙ ИНФОРМАЦИИ</t>
  </si>
  <si>
    <t>1105</t>
  </si>
  <si>
    <t>Другие вопросы в области физической культуры и спорта</t>
  </si>
  <si>
    <t>1102</t>
  </si>
  <si>
    <t>Массовый спорт</t>
  </si>
  <si>
    <t>1101</t>
  </si>
  <si>
    <t>Физическая культура</t>
  </si>
  <si>
    <t>1100</t>
  </si>
  <si>
    <t>ФИЗИЧЕСКАЯ КУЛЬТУРА И СПОРТ</t>
  </si>
  <si>
    <t>1006</t>
  </si>
  <si>
    <t>Другие вопросы в области социальной политики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</si>
  <si>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</si>
  <si>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</si>
  <si>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</si>
  <si>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</si>
  <si>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</si>
  <si>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</si>
  <si>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</si>
  <si>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</si>
  <si>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0909</t>
  </si>
  <si>
    <t>Другие вопросы в области здравоохранения</t>
  </si>
  <si>
    <t>0900</t>
  </si>
  <si>
    <t>ЗДРАВООХРАНЕНИЕ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</si>
  <si>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</si>
  <si>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</si>
  <si>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</si>
  <si>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</si>
  <si>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</si>
  <si>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</si>
  <si>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</si>
  <si>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</si>
  <si>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</si>
  <si>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</t>
  </si>
  <si>
    <t>0703</t>
  </si>
  <si>
    <t>Дополнительное образование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</si>
  <si>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</si>
  <si>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</si>
  <si>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</si>
  <si>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</si>
  <si>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</si>
  <si>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</si>
  <si>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</si>
  <si>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</si>
  <si>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</si>
  <si>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</si>
  <si>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</si>
  <si>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</si>
  <si>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</si>
  <si>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</si>
  <si>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</si>
  <si>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</si>
  <si>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</si>
  <si>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</si>
  <si>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</si>
  <si>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</si>
  <si>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</si>
  <si>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</si>
  <si>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0410</t>
  </si>
  <si>
    <t>Связь и информатика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</si>
  <si>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</si>
  <si>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</si>
  <si>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</si>
  <si>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</si>
  <si>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</si>
  <si>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</si>
  <si>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</si>
  <si>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</si>
  <si>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</si>
  <si>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</si>
  <si>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</si>
  <si>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</si>
  <si>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</si>
  <si>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</si>
  <si>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0304</t>
  </si>
  <si>
    <t>Органы юстиции</t>
  </si>
  <si>
    <t>0300</t>
  </si>
  <si>
    <t>НАЦИОНАЛЬНАЯ БЕЗОПАСНОСТЬ И ПРАВООХРАНИТЕЛЬНАЯ ДЕЯТЕЛЬНОСТЬ</t>
  </si>
  <si>
    <t>0113</t>
  </si>
  <si>
    <t>Другие общегосударственные вопросы</t>
  </si>
  <si>
    <t>0111</t>
  </si>
  <si>
    <t>Резервные фонды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</si>
  <si>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</si>
  <si>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</si>
  <si>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</si>
  <si>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</si>
  <si>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</si>
  <si>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</si>
  <si>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</si>
  <si>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</si>
  <si>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</si>
  <si>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</si>
  <si>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</si>
  <si>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</si>
  <si>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/>
  </si>
  <si>
    <t>РАСХОДЫ</t>
  </si>
  <si>
    <t>РзПр</t>
  </si>
  <si>
    <t xml:space="preserve"> Наименование</t>
  </si>
  <si>
    <t>Исполнение, руб.</t>
  </si>
  <si>
    <t xml:space="preserve">Отклонение от первоначального плана                   (гр.3-гр.6),  руб. </t>
  </si>
  <si>
    <t xml:space="preserve">Отклонение от уточненного плана                   (гр.4-гр.6),  руб. </t>
  </si>
  <si>
    <t>% исполнения первоначальному плану (гр.6/гр.3)*100</t>
  </si>
  <si>
    <t>% исполнения уточненному плану (гр.6/гр.4)*100</t>
  </si>
  <si>
    <t>% исполнения к плану 1 квартала  (гр.6/гр.5)*100</t>
  </si>
  <si>
    <t xml:space="preserve">Отклонение от плана                              1 квартала                   (гр.5-гр.6),  руб. </t>
  </si>
  <si>
    <t>Анализ исполнения расходов бюджета города Нефтеюганска за 1 квартал 2020 года по разделам, подразделам классификации расходов</t>
  </si>
  <si>
    <t>Первоначальный план на 2020 год, руб.</t>
  </si>
  <si>
    <t>Уточненный план на 2020 год, руб.</t>
  </si>
  <si>
    <t xml:space="preserve">План 1 квартала  20209 года 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</si>
  <si>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</si>
  <si>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</si>
  <si>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</si>
  <si>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</si>
  <si>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Обеспечение проведения выборов и референдумов</t>
  </si>
  <si>
    <t>0107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</si>
</sst>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9">
    <xf numFmtId="0" fontId="0" fillId="0" borderId="0" xfId="0"/>
    <xf numFmtId="0" fontId="3" fillId="0" borderId="0" xfId="0" applyFont="1"/>
    <xf numFmtId="49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Fill="1"/>
    <xf numFmtId="0" fontId="4" fillId="0" borderId="2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 applyProtection="1">
      <alignment horizontal="right"/>
    </xf>
    <xf numFmtId="4" fontId="3" fillId="0" borderId="1" xfId="0" applyNumberFormat="1" applyFont="1" applyFill="1" applyBorder="1" applyAlignment="1" applyProtection="1">
      <alignment horizontal="right"/>
    </xf>
    <xf numFmtId="4" fontId="3" fillId="0" borderId="1" xfId="1" applyNumberFormat="1" applyFont="1" applyFill="1" applyBorder="1" applyAlignment="1">
      <alignment horizontal="right"/>
    </xf>
    <xf numFmtId="4" fontId="3" fillId="0" borderId="1" xfId="3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K57"/>
  <sheetViews>
    <sheetView tabSelected="1" zoomScale="75" zoomScaleNormal="75" workbookViewId="0">
      <selection activeCell="D66" sqref="D66"/>
    </sheetView>
  </sheetViews>
  <sheetFormatPr defaultColWidth="9.140625" defaultRowHeight="18.75" x14ac:dyDescent="0.3"/>
  <cols>
    <col min="1" max="1" width="61" style="1" customWidth="1"/>
    <col min="2" max="2" width="8.42578125" style="1" customWidth="1"/>
    <col min="3" max="3" width="18.42578125" style="6" customWidth="1"/>
    <col min="4" max="5" width="20.28515625" style="1" customWidth="1"/>
    <col min="6" max="6" width="20.42578125" style="1" customWidth="1"/>
    <col min="7" max="7" width="20.140625" style="1" customWidth="1"/>
    <col min="8" max="8" width="20.28515625" style="1" customWidth="1"/>
    <col min="9" max="9" width="18.28515625" style="1" customWidth="1"/>
    <col min="10" max="10" width="15.28515625" style="1" customWidth="1"/>
    <col min="11" max="11" width="17.5703125" style="1" customWidth="1"/>
    <col min="12" max="12" width="16.7109375" style="1" customWidth="1"/>
    <col min="13" max="16384" width="9.140625" style="1"/>
  </cols>
  <sheetData>
    <row r="1" spans="1:245" customFormat="1" ht="36" customHeight="1" x14ac:dyDescent="0.2">
      <c r="A1" s="16" t="s">
        <v>109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245" customFormat="1" x14ac:dyDescent="0.3">
      <c r="A2" s="1"/>
      <c r="B2" s="1"/>
      <c r="C2" s="10"/>
      <c r="D2" s="5"/>
      <c r="E2" s="5"/>
      <c r="G2" s="6"/>
      <c r="K2" s="5"/>
      <c r="L2" s="5"/>
    </row>
    <row r="3" spans="1:245" customFormat="1" ht="85.5" customHeight="1" x14ac:dyDescent="0.3">
      <c r="A3" s="7" t="s">
        <v>101</v>
      </c>
      <c r="B3" s="7" t="s">
        <v>100</v>
      </c>
      <c r="C3" s="8" t="s">
        <v>110</v>
      </c>
      <c r="D3" s="9" t="s">
        <v>111</v>
      </c>
      <c r="E3" s="9" t="s">
        <v>112</v>
      </c>
      <c r="F3" s="9" t="s">
        <v>102</v>
      </c>
      <c r="G3" s="9" t="s">
        <v>103</v>
      </c>
      <c r="H3" s="9" t="s">
        <v>104</v>
      </c>
      <c r="I3" s="9" t="s">
        <v>108</v>
      </c>
      <c r="J3" s="9" t="s">
        <v>105</v>
      </c>
      <c r="K3" s="9" t="s">
        <v>106</v>
      </c>
      <c r="L3" s="9" t="s">
        <v>107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</row>
    <row r="4" spans="1:245" customFormat="1" x14ac:dyDescent="0.3">
      <c r="A4" s="4">
        <v>1</v>
      </c>
      <c r="B4" s="4">
        <v>2</v>
      </c>
      <c r="C4" s="11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</row>
    <row r="5" spans="1:245" x14ac:dyDescent="0.3">
      <c r="A5" s="3" t="s">
        <v>99</v>
      </c>
      <c r="B5" s="2" t="s">
        <v>98</v>
      </c>
      <c r="C5" s="12">
        <f>C6+C15+C19+C26+C31+C33+C39+C42+C44+C49+C53+C56</f>
        <v>9966754370</v>
      </c>
      <c r="D5" s="12">
        <f t="shared" ref="D5:F5" si="0">D6+D15+D19+D26+D31+D33+D39+D42+D44+D49+D53+D56</f>
        <v>11123489794.18</v>
      </c>
      <c r="E5" s="12">
        <f t="shared" si="0"/>
        <v>1698148307</v>
      </c>
      <c r="F5" s="12">
        <f t="shared" si="0"/>
        <v>1338944645.4499996</v>
      </c>
      <c r="G5" s="14">
        <f>C5-F5</f>
        <v>8627809724.5500011</v>
      </c>
      <c r="H5" s="14">
        <f>D5-F5</f>
        <v>9784545148.7300014</v>
      </c>
      <c r="I5" s="14">
        <f>E5-F5</f>
        <v>359203661.55000043</v>
      </c>
      <c r="J5" s="14">
        <f>F5/C5*100</f>
        <v>13.434108996206751</v>
      </c>
      <c r="K5" s="15">
        <f>F5/D5*100</f>
        <v>12.037091508373193</v>
      </c>
      <c r="L5" s="15">
        <f>F5/E5*100</f>
        <v>78.8473327053171</v>
      </c>
    </row>
    <row r="6" spans="1:245" x14ac:dyDescent="0.3">
      <c r="A6" s="3" t="s">
        <v>97</v>
      </c>
      <c r="B6" s="2" t="s">
        <v>96</v>
      </c>
      <c r="C6" s="12">
        <f>SUM(C7:C14)</f>
        <v>734820700</v>
      </c>
      <c r="D6" s="12">
        <f t="shared" ref="D6:F6" si="1">SUM(D7:D14)</f>
        <v>751511595</v>
      </c>
      <c r="E6" s="12">
        <f t="shared" si="1"/>
        <v>170306891</v>
      </c>
      <c r="F6" s="12">
        <f t="shared" si="1"/>
        <v>159527800.36000001</v>
      </c>
      <c r="G6" s="14">
        <f t="shared" ref="G6:G55" si="2">C6-F6</f>
        <v>575292899.63999999</v>
      </c>
      <c r="H6" s="14">
        <f t="shared" ref="H6:H55" si="3">D6-F6</f>
        <v>591983794.63999999</v>
      </c>
      <c r="I6" s="14">
        <f t="shared" ref="I6:I55" si="4">E6-F6</f>
        <v>10779090.639999986</v>
      </c>
      <c r="J6" s="14">
        <f t="shared" ref="J6:J55" si="5">F6/C6*100</f>
        <v>21.709758633636753</v>
      </c>
      <c r="K6" s="15">
        <f t="shared" ref="K6:K55" si="6">F6/D6*100</f>
        <v>21.227590022746089</v>
      </c>
      <c r="L6" s="15">
        <f t="shared" ref="L6:L55" si="7">F6/E6*100</f>
        <v>93.670784208021288</v>
      </c>
    </row>
    <row r="7" spans="1:245" ht="56.25" x14ac:dyDescent="0.3">
      <c r="A7" s="3" t="s">
        <v>95</v>
      </c>
      <c r="B7" s="2" t="s">
        <v>94</v>
      </c>
      <c r="C7" s="12">
        <v>5900200</v>
      </c>
      <c r="D7" s="12">
        <v>5900200</v>
      </c>
      <c r="E7" s="12">
        <v>1247300</v>
      </c>
      <c r="F7" s="12">
        <v>1247288.54</v>
      </c>
      <c r="G7" s="14">
        <f t="shared" si="2"/>
        <v>4652911.46</v>
      </c>
      <c r="H7" s="14">
        <f t="shared" si="3"/>
        <v>4652911.46</v>
      </c>
      <c r="I7" s="14">
        <f t="shared" si="4"/>
        <v>11.459999999962747</v>
      </c>
      <c r="J7" s="14">
        <f t="shared" si="5"/>
        <v>21.139767126538082</v>
      </c>
      <c r="K7" s="15">
        <f t="shared" si="6"/>
        <v>21.139767126538082</v>
      </c>
      <c r="L7" s="15">
        <f t="shared" si="7"/>
        <v>99.999081215425321</v>
      </c>
    </row>
    <row r="8" spans="1:245" ht="75" x14ac:dyDescent="0.3">
      <c r="A8" s="3" t="s">
        <v>93</v>
      </c>
      <c r="B8" s="2" t="s">
        <v>92</v>
      </c>
      <c r="C8" s="13">
        <v>32063900</v>
      </c>
      <c r="D8" s="13">
        <v>32102355</v>
      </c>
      <c r="E8" s="13">
        <v>8277628</v>
      </c>
      <c r="F8" s="13">
        <v>7528143.4500000002</v>
      </c>
      <c r="G8" s="14">
        <f t="shared" si="2"/>
        <v>24535756.550000001</v>
      </c>
      <c r="H8" s="14">
        <f t="shared" si="3"/>
        <v>24574211.550000001</v>
      </c>
      <c r="I8" s="14">
        <f t="shared" si="4"/>
        <v>749484.54999999981</v>
      </c>
      <c r="J8" s="14">
        <f t="shared" si="5"/>
        <v>23.478564522718699</v>
      </c>
      <c r="K8" s="15">
        <f t="shared" si="6"/>
        <v>23.450439850908133</v>
      </c>
      <c r="L8" s="15">
        <f t="shared" si="7"/>
        <v>90.9456603993318</v>
      </c>
    </row>
    <row r="9" spans="1:245" ht="75" x14ac:dyDescent="0.3">
      <c r="A9" s="3" t="s">
        <v>91</v>
      </c>
      <c r="B9" s="2" t="s">
        <v>90</v>
      </c>
      <c r="C9" s="12">
        <v>215794900</v>
      </c>
      <c r="D9" s="12">
        <v>215794900</v>
      </c>
      <c r="E9" s="12">
        <v>49417434</v>
      </c>
      <c r="F9" s="12">
        <v>48035697.060000002</v>
      </c>
      <c r="G9" s="14">
        <f t="shared" si="2"/>
        <v>167759202.94</v>
      </c>
      <c r="H9" s="14">
        <f t="shared" si="3"/>
        <v>167759202.94</v>
      </c>
      <c r="I9" s="14">
        <f t="shared" si="4"/>
        <v>1381736.9399999976</v>
      </c>
      <c r="J9" s="14">
        <f t="shared" si="5"/>
        <v>22.259885224349603</v>
      </c>
      <c r="K9" s="15">
        <f t="shared" si="6"/>
        <v>22.259885224349603</v>
      </c>
      <c r="L9" s="15">
        <f t="shared" si="7"/>
        <v>97.203948428402825</v>
      </c>
    </row>
    <row r="10" spans="1:245" x14ac:dyDescent="0.3">
      <c r="A10" s="3" t="s">
        <v>89</v>
      </c>
      <c r="B10" s="2" t="s">
        <v>88</v>
      </c>
      <c r="C10" s="12">
        <v>18100</v>
      </c>
      <c r="D10" s="12">
        <v>18100</v>
      </c>
      <c r="E10" s="12"/>
      <c r="F10" s="12"/>
      <c r="G10" s="14">
        <f t="shared" si="2"/>
        <v>18100</v>
      </c>
      <c r="H10" s="14">
        <f t="shared" si="3"/>
        <v>18100</v>
      </c>
      <c r="I10" s="14"/>
      <c r="J10" s="14">
        <f t="shared" si="5"/>
        <v>0</v>
      </c>
      <c r="K10" s="15">
        <f t="shared" si="6"/>
        <v>0</v>
      </c>
      <c r="L10" s="15"/>
    </row>
    <row r="11" spans="1:245" ht="56.25" x14ac:dyDescent="0.3">
      <c r="A11" s="3" t="s">
        <v>87</v>
      </c>
      <c r="B11" s="2" t="s">
        <v>86</v>
      </c>
      <c r="C11" s="12">
        <v>84872400</v>
      </c>
      <c r="D11" s="12">
        <v>84994433</v>
      </c>
      <c r="E11" s="12">
        <v>18758022</v>
      </c>
      <c r="F11" s="12">
        <v>17232025.449999999</v>
      </c>
      <c r="G11" s="14">
        <f t="shared" si="2"/>
        <v>67640374.549999997</v>
      </c>
      <c r="H11" s="14">
        <f t="shared" si="3"/>
        <v>67762407.549999997</v>
      </c>
      <c r="I11" s="14">
        <f t="shared" si="4"/>
        <v>1525996.5500000007</v>
      </c>
      <c r="J11" s="14">
        <f t="shared" si="5"/>
        <v>20.303450179328024</v>
      </c>
      <c r="K11" s="15">
        <f t="shared" si="6"/>
        <v>20.274298964968683</v>
      </c>
      <c r="L11" s="15">
        <f t="shared" si="7"/>
        <v>91.864832283489164</v>
      </c>
    </row>
    <row r="12" spans="1:245" ht="37.5" x14ac:dyDescent="0.3">
      <c r="A12" s="3" t="s">
        <v>117</v>
      </c>
      <c r="B12" s="2" t="s">
        <v>118</v>
      </c>
      <c r="C12" s="12"/>
      <c r="D12" s="12">
        <v>2385487</v>
      </c>
      <c r="E12" s="12"/>
      <c r="F12" s="12"/>
      <c r="G12" s="14"/>
      <c r="H12" s="14"/>
      <c r="I12" s="14"/>
      <c r="J12" s="14"/>
      <c r="K12" s="15"/>
      <c r="L12" s="15"/>
    </row>
    <row r="13" spans="1:245" x14ac:dyDescent="0.3">
      <c r="A13" s="3" t="s">
        <v>85</v>
      </c>
      <c r="B13" s="2" t="s">
        <v>84</v>
      </c>
      <c r="C13" s="12">
        <v>5000000</v>
      </c>
      <c r="D13" s="12">
        <v>5000000</v>
      </c>
      <c r="E13" s="12">
        <v>1250000</v>
      </c>
      <c r="F13" s="12"/>
      <c r="G13" s="14">
        <f t="shared" si="2"/>
        <v>5000000</v>
      </c>
      <c r="H13" s="14">
        <f t="shared" si="3"/>
        <v>5000000</v>
      </c>
      <c r="I13" s="14">
        <f t="shared" si="4"/>
        <v>1250000</v>
      </c>
      <c r="J13" s="14">
        <f t="shared" si="5"/>
        <v>0</v>
      </c>
      <c r="K13" s="15">
        <f t="shared" si="6"/>
        <v>0</v>
      </c>
      <c r="L13" s="15"/>
    </row>
    <row r="14" spans="1:245" x14ac:dyDescent="0.3">
      <c r="A14" s="3" t="s">
        <v>83</v>
      </c>
      <c r="B14" s="2" t="s">
        <v>82</v>
      </c>
      <c r="C14" s="12">
        <v>391171200</v>
      </c>
      <c r="D14" s="12">
        <v>405316120</v>
      </c>
      <c r="E14" s="12">
        <v>91356507</v>
      </c>
      <c r="F14" s="12">
        <v>85484645.859999999</v>
      </c>
      <c r="G14" s="14">
        <f t="shared" si="2"/>
        <v>305686554.13999999</v>
      </c>
      <c r="H14" s="14">
        <f t="shared" si="3"/>
        <v>319831474.13999999</v>
      </c>
      <c r="I14" s="14">
        <f t="shared" si="4"/>
        <v>5871861.1400000006</v>
      </c>
      <c r="J14" s="14">
        <f t="shared" si="5"/>
        <v>21.8535121859687</v>
      </c>
      <c r="K14" s="15">
        <f t="shared" si="6"/>
        <v>21.090857639710951</v>
      </c>
      <c r="L14" s="15">
        <f t="shared" si="7"/>
        <v>93.572585760092593</v>
      </c>
    </row>
    <row r="15" spans="1:245" ht="37.5" x14ac:dyDescent="0.3">
      <c r="A15" s="3" t="s">
        <v>81</v>
      </c>
      <c r="B15" s="2" t="s">
        <v>80</v>
      </c>
      <c r="C15" s="12">
        <f>SUM(C16:C18)</f>
        <v>41453200</v>
      </c>
      <c r="D15" s="12">
        <f t="shared" ref="D15:F15" si="8">SUM(D16:D18)</f>
        <v>41453200</v>
      </c>
      <c r="E15" s="12">
        <f t="shared" si="8"/>
        <v>8946381</v>
      </c>
      <c r="F15" s="12">
        <f t="shared" si="8"/>
        <v>7065802.9600000009</v>
      </c>
      <c r="G15" s="14">
        <f t="shared" si="2"/>
        <v>34387397.039999999</v>
      </c>
      <c r="H15" s="14">
        <f t="shared" si="3"/>
        <v>34387397.039999999</v>
      </c>
      <c r="I15" s="14">
        <f t="shared" si="4"/>
        <v>1880578.0399999991</v>
      </c>
      <c r="J15" s="14">
        <f t="shared" si="5"/>
        <v>17.045253345941934</v>
      </c>
      <c r="K15" s="15">
        <f t="shared" si="6"/>
        <v>17.045253345941934</v>
      </c>
      <c r="L15" s="15">
        <f t="shared" si="7"/>
        <v>78.97945504444759</v>
      </c>
    </row>
    <row r="16" spans="1:245" x14ac:dyDescent="0.3">
      <c r="A16" s="3" t="s">
        <v>79</v>
      </c>
      <c r="B16" s="2" t="s">
        <v>78</v>
      </c>
      <c r="C16" s="12">
        <v>10773900</v>
      </c>
      <c r="D16" s="12">
        <v>10773900</v>
      </c>
      <c r="E16" s="12">
        <v>2622280</v>
      </c>
      <c r="F16" s="12">
        <v>2236964.4</v>
      </c>
      <c r="G16" s="14">
        <f t="shared" si="2"/>
        <v>8536935.5999999996</v>
      </c>
      <c r="H16" s="14">
        <f t="shared" si="3"/>
        <v>8536935.5999999996</v>
      </c>
      <c r="I16" s="14">
        <f t="shared" si="4"/>
        <v>385315.60000000009</v>
      </c>
      <c r="J16" s="14">
        <f t="shared" si="5"/>
        <v>20.762810124467464</v>
      </c>
      <c r="K16" s="15">
        <f t="shared" si="6"/>
        <v>20.762810124467464</v>
      </c>
      <c r="L16" s="15">
        <f t="shared" si="7"/>
        <v>85.30608478118279</v>
      </c>
    </row>
    <row r="17" spans="1:12" ht="56.25" x14ac:dyDescent="0.3">
      <c r="A17" s="3" t="s">
        <v>77</v>
      </c>
      <c r="B17" s="2" t="s">
        <v>76</v>
      </c>
      <c r="C17" s="12">
        <v>27386000</v>
      </c>
      <c r="D17" s="12">
        <v>27386000</v>
      </c>
      <c r="E17" s="12">
        <v>5815568</v>
      </c>
      <c r="F17" s="12">
        <v>4632016.41</v>
      </c>
      <c r="G17" s="14">
        <f t="shared" si="2"/>
        <v>22753983.59</v>
      </c>
      <c r="H17" s="14">
        <f t="shared" si="3"/>
        <v>22753983.59</v>
      </c>
      <c r="I17" s="14">
        <f t="shared" si="4"/>
        <v>1183551.5899999999</v>
      </c>
      <c r="J17" s="14">
        <f t="shared" si="5"/>
        <v>16.913811473015411</v>
      </c>
      <c r="K17" s="15">
        <f t="shared" si="6"/>
        <v>16.913811473015411</v>
      </c>
      <c r="L17" s="15">
        <f t="shared" si="7"/>
        <v>79.648564164325833</v>
      </c>
    </row>
    <row r="18" spans="1:12" ht="56.25" x14ac:dyDescent="0.3">
      <c r="A18" s="3" t="s">
        <v>75</v>
      </c>
      <c r="B18" s="2" t="s">
        <v>74</v>
      </c>
      <c r="C18" s="12">
        <v>3293300</v>
      </c>
      <c r="D18" s="12">
        <v>3293300</v>
      </c>
      <c r="E18" s="12">
        <v>508533</v>
      </c>
      <c r="F18" s="12">
        <v>196822.15</v>
      </c>
      <c r="G18" s="14">
        <f t="shared" si="2"/>
        <v>3096477.85</v>
      </c>
      <c r="H18" s="14">
        <f t="shared" si="3"/>
        <v>3096477.85</v>
      </c>
      <c r="I18" s="14">
        <f t="shared" si="4"/>
        <v>311710.84999999998</v>
      </c>
      <c r="J18" s="14">
        <f t="shared" si="5"/>
        <v>5.976441563173716</v>
      </c>
      <c r="K18" s="15">
        <f t="shared" si="6"/>
        <v>5.976441563173716</v>
      </c>
      <c r="L18" s="15">
        <f t="shared" si="7"/>
        <v>38.703909087512514</v>
      </c>
    </row>
    <row r="19" spans="1:12" x14ac:dyDescent="0.3">
      <c r="A19" s="3" t="s">
        <v>73</v>
      </c>
      <c r="B19" s="2" t="s">
        <v>72</v>
      </c>
      <c r="C19" s="12">
        <f>SUM(C20:C25)</f>
        <v>596704392</v>
      </c>
      <c r="D19" s="12">
        <f t="shared" ref="D19:F19" si="9">SUM(D20:D25)</f>
        <v>729087769</v>
      </c>
      <c r="E19" s="12">
        <f t="shared" si="9"/>
        <v>120004110</v>
      </c>
      <c r="F19" s="12">
        <f t="shared" si="9"/>
        <v>85071332.36999999</v>
      </c>
      <c r="G19" s="14">
        <f t="shared" si="2"/>
        <v>511633059.63</v>
      </c>
      <c r="H19" s="14">
        <f t="shared" si="3"/>
        <v>644016436.63</v>
      </c>
      <c r="I19" s="14">
        <f t="shared" si="4"/>
        <v>34932777.63000001</v>
      </c>
      <c r="J19" s="14">
        <f t="shared" si="5"/>
        <v>14.256863785577767</v>
      </c>
      <c r="K19" s="15">
        <f t="shared" si="6"/>
        <v>11.668188109462029</v>
      </c>
      <c r="L19" s="15">
        <f t="shared" si="7"/>
        <v>70.890348980547415</v>
      </c>
    </row>
    <row r="20" spans="1:12" x14ac:dyDescent="0.3">
      <c r="A20" s="3" t="s">
        <v>71</v>
      </c>
      <c r="B20" s="2" t="s">
        <v>70</v>
      </c>
      <c r="C20" s="12">
        <v>3501500</v>
      </c>
      <c r="D20" s="12">
        <v>3501500</v>
      </c>
      <c r="E20" s="12">
        <v>615250</v>
      </c>
      <c r="F20" s="12">
        <v>612789.53</v>
      </c>
      <c r="G20" s="14">
        <f t="shared" si="2"/>
        <v>2888710.4699999997</v>
      </c>
      <c r="H20" s="14">
        <f t="shared" si="3"/>
        <v>2888710.4699999997</v>
      </c>
      <c r="I20" s="14">
        <f t="shared" si="4"/>
        <v>2460.4699999999721</v>
      </c>
      <c r="J20" s="14">
        <f t="shared" si="5"/>
        <v>17.50077195487648</v>
      </c>
      <c r="K20" s="15">
        <f t="shared" si="6"/>
        <v>17.50077195487648</v>
      </c>
      <c r="L20" s="15">
        <f t="shared" si="7"/>
        <v>99.600086143843967</v>
      </c>
    </row>
    <row r="21" spans="1:12" x14ac:dyDescent="0.3">
      <c r="A21" s="3" t="s">
        <v>69</v>
      </c>
      <c r="B21" s="2" t="s">
        <v>68</v>
      </c>
      <c r="C21" s="12">
        <v>26795700</v>
      </c>
      <c r="D21" s="12">
        <v>26795700</v>
      </c>
      <c r="E21" s="12">
        <v>7755350</v>
      </c>
      <c r="F21" s="12">
        <v>3346413.4699999997</v>
      </c>
      <c r="G21" s="14">
        <f t="shared" si="2"/>
        <v>23449286.530000001</v>
      </c>
      <c r="H21" s="14">
        <f t="shared" si="3"/>
        <v>23449286.530000001</v>
      </c>
      <c r="I21" s="14">
        <f t="shared" si="4"/>
        <v>4408936.53</v>
      </c>
      <c r="J21" s="14">
        <f t="shared" si="5"/>
        <v>12.488621196684543</v>
      </c>
      <c r="K21" s="15">
        <f t="shared" si="6"/>
        <v>12.488621196684543</v>
      </c>
      <c r="L21" s="15">
        <f t="shared" si="7"/>
        <v>43.149741404320885</v>
      </c>
    </row>
    <row r="22" spans="1:12" x14ac:dyDescent="0.3">
      <c r="A22" s="3" t="s">
        <v>67</v>
      </c>
      <c r="B22" s="2" t="s">
        <v>66</v>
      </c>
      <c r="C22" s="12">
        <v>263685932</v>
      </c>
      <c r="D22" s="12">
        <v>280681001</v>
      </c>
      <c r="E22" s="12">
        <v>43576877</v>
      </c>
      <c r="F22" s="12">
        <v>43431251.789999999</v>
      </c>
      <c r="G22" s="14">
        <f>C22-F22</f>
        <v>220254680.21000001</v>
      </c>
      <c r="H22" s="14">
        <f>D22-F22</f>
        <v>237249749.21000001</v>
      </c>
      <c r="I22" s="14">
        <f t="shared" si="4"/>
        <v>145625.21000000089</v>
      </c>
      <c r="J22" s="14">
        <f t="shared" si="5"/>
        <v>16.470826282078637</v>
      </c>
      <c r="K22" s="15">
        <f t="shared" si="6"/>
        <v>15.473527469000297</v>
      </c>
      <c r="L22" s="15">
        <f t="shared" si="7"/>
        <v>99.665819994397481</v>
      </c>
    </row>
    <row r="23" spans="1:12" x14ac:dyDescent="0.3">
      <c r="A23" s="3" t="s">
        <v>65</v>
      </c>
      <c r="B23" s="2" t="s">
        <v>64</v>
      </c>
      <c r="C23" s="12">
        <v>224943200</v>
      </c>
      <c r="D23" s="12">
        <v>334572009</v>
      </c>
      <c r="E23" s="12">
        <v>55215372</v>
      </c>
      <c r="F23" s="12">
        <v>28002003.82</v>
      </c>
      <c r="G23" s="14">
        <f t="shared" si="2"/>
        <v>196941196.18000001</v>
      </c>
      <c r="H23" s="14">
        <f t="shared" si="3"/>
        <v>306570005.18000001</v>
      </c>
      <c r="I23" s="14">
        <f t="shared" si="4"/>
        <v>27213368.18</v>
      </c>
      <c r="J23" s="14">
        <f t="shared" si="5"/>
        <v>12.448477580118004</v>
      </c>
      <c r="K23" s="15">
        <f t="shared" si="6"/>
        <v>8.3694998585491351</v>
      </c>
      <c r="L23" s="15">
        <f t="shared" si="7"/>
        <v>50.71414500295316</v>
      </c>
    </row>
    <row r="24" spans="1:12" x14ac:dyDescent="0.3">
      <c r="A24" s="3" t="s">
        <v>63</v>
      </c>
      <c r="B24" s="2" t="s">
        <v>62</v>
      </c>
      <c r="C24" s="12">
        <v>15615400</v>
      </c>
      <c r="D24" s="12">
        <v>19088999</v>
      </c>
      <c r="E24" s="12">
        <v>2880314</v>
      </c>
      <c r="F24" s="12">
        <v>2361827.6799999997</v>
      </c>
      <c r="G24" s="14">
        <f t="shared" si="2"/>
        <v>13253572.32</v>
      </c>
      <c r="H24" s="14">
        <f t="shared" si="3"/>
        <v>16727171.32</v>
      </c>
      <c r="I24" s="14">
        <f t="shared" si="4"/>
        <v>518486.3200000003</v>
      </c>
      <c r="J24" s="14">
        <f t="shared" si="5"/>
        <v>15.124989945822712</v>
      </c>
      <c r="K24" s="15">
        <f t="shared" si="6"/>
        <v>12.372716243528535</v>
      </c>
      <c r="L24" s="15">
        <f t="shared" si="7"/>
        <v>81.998965390578931</v>
      </c>
    </row>
    <row r="25" spans="1:12" ht="37.5" x14ac:dyDescent="0.3">
      <c r="A25" s="3" t="s">
        <v>61</v>
      </c>
      <c r="B25" s="2" t="s">
        <v>60</v>
      </c>
      <c r="C25" s="12">
        <v>62162660</v>
      </c>
      <c r="D25" s="12">
        <v>64448560</v>
      </c>
      <c r="E25" s="12">
        <v>9960947</v>
      </c>
      <c r="F25" s="12">
        <v>7317046.0800000001</v>
      </c>
      <c r="G25" s="14">
        <f t="shared" si="2"/>
        <v>54845613.920000002</v>
      </c>
      <c r="H25" s="14">
        <f t="shared" si="3"/>
        <v>57131513.920000002</v>
      </c>
      <c r="I25" s="14">
        <f t="shared" si="4"/>
        <v>2643900.92</v>
      </c>
      <c r="J25" s="14">
        <f t="shared" si="5"/>
        <v>11.770805946849764</v>
      </c>
      <c r="K25" s="15">
        <f t="shared" si="6"/>
        <v>11.353311974697339</v>
      </c>
      <c r="L25" s="15">
        <f t="shared" si="7"/>
        <v>73.457333725397802</v>
      </c>
    </row>
    <row r="26" spans="1:12" x14ac:dyDescent="0.3">
      <c r="A26" s="3" t="s">
        <v>59</v>
      </c>
      <c r="B26" s="2" t="s">
        <v>58</v>
      </c>
      <c r="C26" s="12">
        <f>SUM(C27:C30)</f>
        <v>2022139960</v>
      </c>
      <c r="D26" s="12">
        <f t="shared" ref="D26:F26" si="10">SUM(D27:D30)</f>
        <v>2095700865.1800001</v>
      </c>
      <c r="E26" s="12">
        <f t="shared" si="10"/>
        <v>130447096</v>
      </c>
      <c r="F26" s="12">
        <f t="shared" si="10"/>
        <v>70875099.870000005</v>
      </c>
      <c r="G26" s="14">
        <f t="shared" si="2"/>
        <v>1951264860.1300001</v>
      </c>
      <c r="H26" s="14">
        <f t="shared" si="3"/>
        <v>2024825765.3099999</v>
      </c>
      <c r="I26" s="14">
        <f t="shared" si="4"/>
        <v>59571996.129999995</v>
      </c>
      <c r="J26" s="14">
        <f t="shared" si="5"/>
        <v>3.5049552094307068</v>
      </c>
      <c r="K26" s="15">
        <f t="shared" si="6"/>
        <v>3.3819282631212984</v>
      </c>
      <c r="L26" s="15">
        <f t="shared" si="7"/>
        <v>54.332447439075224</v>
      </c>
    </row>
    <row r="27" spans="1:12" x14ac:dyDescent="0.3">
      <c r="A27" s="3" t="s">
        <v>57</v>
      </c>
      <c r="B27" s="2" t="s">
        <v>56</v>
      </c>
      <c r="C27" s="12">
        <v>1380805900</v>
      </c>
      <c r="D27" s="12">
        <v>1221546255</v>
      </c>
      <c r="E27" s="12">
        <v>9122195</v>
      </c>
      <c r="F27" s="12">
        <v>3983146.95</v>
      </c>
      <c r="G27" s="14">
        <f t="shared" si="2"/>
        <v>1376822753.05</v>
      </c>
      <c r="H27" s="14">
        <f t="shared" si="3"/>
        <v>1217563108.05</v>
      </c>
      <c r="I27" s="14">
        <f t="shared" si="4"/>
        <v>5139048.05</v>
      </c>
      <c r="J27" s="14">
        <f t="shared" si="5"/>
        <v>0.28846537735680305</v>
      </c>
      <c r="K27" s="15">
        <f t="shared" si="6"/>
        <v>0.32607418128427729</v>
      </c>
      <c r="L27" s="15">
        <f t="shared" si="7"/>
        <v>43.664347780331383</v>
      </c>
    </row>
    <row r="28" spans="1:12" x14ac:dyDescent="0.3">
      <c r="A28" s="3" t="s">
        <v>55</v>
      </c>
      <c r="B28" s="2" t="s">
        <v>54</v>
      </c>
      <c r="C28" s="12">
        <v>56852300</v>
      </c>
      <c r="D28" s="12">
        <v>214009698</v>
      </c>
      <c r="E28" s="12">
        <v>10335368</v>
      </c>
      <c r="F28" s="12">
        <v>96000</v>
      </c>
      <c r="G28" s="14">
        <f t="shared" si="2"/>
        <v>56756300</v>
      </c>
      <c r="H28" s="14">
        <f t="shared" si="3"/>
        <v>213913698</v>
      </c>
      <c r="I28" s="14">
        <f t="shared" si="4"/>
        <v>10239368</v>
      </c>
      <c r="J28" s="14">
        <f t="shared" si="5"/>
        <v>0.16885860378559883</v>
      </c>
      <c r="K28" s="15">
        <f t="shared" si="6"/>
        <v>4.4857780230127701E-2</v>
      </c>
      <c r="L28" s="15">
        <f t="shared" si="7"/>
        <v>0.92884936462833256</v>
      </c>
    </row>
    <row r="29" spans="1:12" x14ac:dyDescent="0.3">
      <c r="A29" s="3" t="s">
        <v>53</v>
      </c>
      <c r="B29" s="2" t="s">
        <v>52</v>
      </c>
      <c r="C29" s="12">
        <v>260331607</v>
      </c>
      <c r="D29" s="12">
        <v>334405471.18000001</v>
      </c>
      <c r="E29" s="12">
        <v>75277801</v>
      </c>
      <c r="F29" s="12">
        <v>38296840.799999997</v>
      </c>
      <c r="G29" s="14">
        <f t="shared" si="2"/>
        <v>222034766.19999999</v>
      </c>
      <c r="H29" s="14">
        <f t="shared" si="3"/>
        <v>296108630.38</v>
      </c>
      <c r="I29" s="14">
        <f t="shared" si="4"/>
        <v>36980960.200000003</v>
      </c>
      <c r="J29" s="14">
        <f t="shared" si="5"/>
        <v>14.710791840193263</v>
      </c>
      <c r="K29" s="15">
        <f t="shared" si="6"/>
        <v>11.452217173619749</v>
      </c>
      <c r="L29" s="15">
        <f t="shared" si="7"/>
        <v>50.874016365063582</v>
      </c>
    </row>
    <row r="30" spans="1:12" ht="37.5" x14ac:dyDescent="0.3">
      <c r="A30" s="3" t="s">
        <v>51</v>
      </c>
      <c r="B30" s="2" t="s">
        <v>50</v>
      </c>
      <c r="C30" s="12">
        <v>324150153</v>
      </c>
      <c r="D30" s="12">
        <v>325739441</v>
      </c>
      <c r="E30" s="12">
        <v>35711732</v>
      </c>
      <c r="F30" s="12">
        <v>28499112.120000001</v>
      </c>
      <c r="G30" s="14">
        <f t="shared" si="2"/>
        <v>295651040.88</v>
      </c>
      <c r="H30" s="14">
        <f t="shared" si="3"/>
        <v>297240328.88</v>
      </c>
      <c r="I30" s="14">
        <f t="shared" si="4"/>
        <v>7212619.879999999</v>
      </c>
      <c r="J30" s="14">
        <f t="shared" si="5"/>
        <v>8.7919477613203547</v>
      </c>
      <c r="K30" s="15">
        <f t="shared" si="6"/>
        <v>8.7490517060229127</v>
      </c>
      <c r="L30" s="15">
        <f t="shared" si="7"/>
        <v>79.803220185456141</v>
      </c>
    </row>
    <row r="31" spans="1:12" x14ac:dyDescent="0.3">
      <c r="A31" s="3" t="s">
        <v>49</v>
      </c>
      <c r="B31" s="2" t="s">
        <v>48</v>
      </c>
      <c r="C31" s="12">
        <f>C32</f>
        <v>168960400</v>
      </c>
      <c r="D31" s="12">
        <f t="shared" ref="D31:F31" si="11">D32</f>
        <v>168960400</v>
      </c>
      <c r="E31" s="12">
        <f t="shared" si="11"/>
        <v>0</v>
      </c>
      <c r="F31" s="12">
        <f t="shared" si="11"/>
        <v>0</v>
      </c>
      <c r="G31" s="14">
        <f t="shared" si="2"/>
        <v>168960400</v>
      </c>
      <c r="H31" s="14">
        <f t="shared" si="3"/>
        <v>168960400</v>
      </c>
      <c r="I31" s="14"/>
      <c r="J31" s="14">
        <f t="shared" si="5"/>
        <v>0</v>
      </c>
      <c r="K31" s="15">
        <f t="shared" si="6"/>
        <v>0</v>
      </c>
      <c r="L31" s="15"/>
    </row>
    <row r="32" spans="1:12" ht="37.5" x14ac:dyDescent="0.3">
      <c r="A32" s="3" t="s">
        <v>47</v>
      </c>
      <c r="B32" s="2" t="s">
        <v>46</v>
      </c>
      <c r="C32" s="12">
        <v>168960400</v>
      </c>
      <c r="D32" s="12">
        <v>168960400</v>
      </c>
      <c r="E32" s="12"/>
      <c r="F32" s="12"/>
      <c r="G32" s="14">
        <f t="shared" si="2"/>
        <v>168960400</v>
      </c>
      <c r="H32" s="14">
        <f t="shared" si="3"/>
        <v>168960400</v>
      </c>
      <c r="I32" s="14"/>
      <c r="J32" s="14">
        <f t="shared" si="5"/>
        <v>0</v>
      </c>
      <c r="K32" s="15">
        <f t="shared" si="6"/>
        <v>0</v>
      </c>
      <c r="L32" s="15"/>
    </row>
    <row r="33" spans="1:12" x14ac:dyDescent="0.3">
      <c r="A33" s="3" t="s">
        <v>45</v>
      </c>
      <c r="B33" s="2" t="s">
        <v>44</v>
      </c>
      <c r="C33" s="12">
        <f>SUM(C34:C38)</f>
        <v>4619208759</v>
      </c>
      <c r="D33" s="12">
        <f t="shared" ref="D33:F33" si="12">SUM(D34:D38)</f>
        <v>4758911296</v>
      </c>
      <c r="E33" s="12">
        <f t="shared" si="12"/>
        <v>937208451</v>
      </c>
      <c r="F33" s="12">
        <f t="shared" si="12"/>
        <v>770346388.56999993</v>
      </c>
      <c r="G33" s="14">
        <f t="shared" si="2"/>
        <v>3848862370.4300003</v>
      </c>
      <c r="H33" s="14">
        <f t="shared" si="3"/>
        <v>3988564907.4300003</v>
      </c>
      <c r="I33" s="14">
        <f t="shared" si="4"/>
        <v>166862062.43000007</v>
      </c>
      <c r="J33" s="14">
        <f t="shared" si="5"/>
        <v>16.677020432754162</v>
      </c>
      <c r="K33" s="15">
        <f t="shared" si="6"/>
        <v>16.187450041724833</v>
      </c>
      <c r="L33" s="15">
        <f t="shared" si="7"/>
        <v>82.195843171072724</v>
      </c>
    </row>
    <row r="34" spans="1:12" x14ac:dyDescent="0.3">
      <c r="A34" s="3" t="s">
        <v>43</v>
      </c>
      <c r="B34" s="2" t="s">
        <v>42</v>
      </c>
      <c r="C34" s="12">
        <v>1362333480</v>
      </c>
      <c r="D34" s="12">
        <v>1434148757</v>
      </c>
      <c r="E34" s="12">
        <v>276476535</v>
      </c>
      <c r="F34" s="12">
        <v>233224331.09999999</v>
      </c>
      <c r="G34" s="14">
        <f t="shared" si="2"/>
        <v>1129109148.9000001</v>
      </c>
      <c r="H34" s="14">
        <f t="shared" si="3"/>
        <v>1200924425.9000001</v>
      </c>
      <c r="I34" s="14">
        <f t="shared" si="4"/>
        <v>43252203.900000006</v>
      </c>
      <c r="J34" s="14">
        <f t="shared" si="5"/>
        <v>17.119474381558909</v>
      </c>
      <c r="K34" s="15">
        <f t="shared" si="6"/>
        <v>16.262213383489339</v>
      </c>
      <c r="L34" s="15">
        <f t="shared" si="7"/>
        <v>84.355922320858085</v>
      </c>
    </row>
    <row r="35" spans="1:12" x14ac:dyDescent="0.3">
      <c r="A35" s="3" t="s">
        <v>41</v>
      </c>
      <c r="B35" s="2" t="s">
        <v>40</v>
      </c>
      <c r="C35" s="12">
        <v>2650909900</v>
      </c>
      <c r="D35" s="12">
        <v>2712371887</v>
      </c>
      <c r="E35" s="12">
        <v>511437641</v>
      </c>
      <c r="F35" s="12">
        <v>420045628.31</v>
      </c>
      <c r="G35" s="14">
        <f t="shared" si="2"/>
        <v>2230864271.6900001</v>
      </c>
      <c r="H35" s="14">
        <f t="shared" si="3"/>
        <v>2292326258.6900001</v>
      </c>
      <c r="I35" s="14">
        <f t="shared" si="4"/>
        <v>91392012.689999998</v>
      </c>
      <c r="J35" s="14">
        <f t="shared" si="5"/>
        <v>15.845337795524472</v>
      </c>
      <c r="K35" s="15">
        <f t="shared" si="6"/>
        <v>15.486284543915863</v>
      </c>
      <c r="L35" s="15">
        <f t="shared" si="7"/>
        <v>82.130370281056415</v>
      </c>
    </row>
    <row r="36" spans="1:12" x14ac:dyDescent="0.3">
      <c r="A36" s="3" t="s">
        <v>39</v>
      </c>
      <c r="B36" s="2" t="s">
        <v>38</v>
      </c>
      <c r="C36" s="12">
        <v>351694269</v>
      </c>
      <c r="D36" s="12">
        <v>355415035</v>
      </c>
      <c r="E36" s="12">
        <v>93113631</v>
      </c>
      <c r="F36" s="12">
        <v>77074565.579999998</v>
      </c>
      <c r="G36" s="14">
        <f t="shared" si="2"/>
        <v>274619703.42000002</v>
      </c>
      <c r="H36" s="14">
        <f t="shared" si="3"/>
        <v>278340469.42000002</v>
      </c>
      <c r="I36" s="14">
        <f t="shared" si="4"/>
        <v>16039065.420000002</v>
      </c>
      <c r="J36" s="14">
        <f t="shared" si="5"/>
        <v>21.915217953125076</v>
      </c>
      <c r="K36" s="15">
        <f t="shared" si="6"/>
        <v>21.685792099369124</v>
      </c>
      <c r="L36" s="15">
        <f t="shared" si="7"/>
        <v>82.7747395867314</v>
      </c>
    </row>
    <row r="37" spans="1:12" x14ac:dyDescent="0.3">
      <c r="A37" s="3" t="s">
        <v>37</v>
      </c>
      <c r="B37" s="2" t="s">
        <v>36</v>
      </c>
      <c r="C37" s="12">
        <v>122420910</v>
      </c>
      <c r="D37" s="12">
        <v>123917753</v>
      </c>
      <c r="E37" s="12">
        <v>20770639</v>
      </c>
      <c r="F37" s="12">
        <v>9961877.4199999999</v>
      </c>
      <c r="G37" s="14">
        <f t="shared" si="2"/>
        <v>112459032.58</v>
      </c>
      <c r="H37" s="14">
        <f t="shared" si="3"/>
        <v>113955875.58</v>
      </c>
      <c r="I37" s="14">
        <f t="shared" si="4"/>
        <v>10808761.58</v>
      </c>
      <c r="J37" s="14">
        <f t="shared" si="5"/>
        <v>8.1373986029020706</v>
      </c>
      <c r="K37" s="15">
        <f t="shared" si="6"/>
        <v>8.0391043081615603</v>
      </c>
      <c r="L37" s="15">
        <f t="shared" si="7"/>
        <v>47.961343028493246</v>
      </c>
    </row>
    <row r="38" spans="1:12" x14ac:dyDescent="0.3">
      <c r="A38" s="3" t="s">
        <v>35</v>
      </c>
      <c r="B38" s="2" t="s">
        <v>34</v>
      </c>
      <c r="C38" s="12">
        <v>131850200</v>
      </c>
      <c r="D38" s="12">
        <v>133057864</v>
      </c>
      <c r="E38" s="12">
        <v>35410005</v>
      </c>
      <c r="F38" s="12">
        <v>30039986.16</v>
      </c>
      <c r="G38" s="14">
        <f t="shared" si="2"/>
        <v>101810213.84</v>
      </c>
      <c r="H38" s="14">
        <f t="shared" si="3"/>
        <v>103017877.84</v>
      </c>
      <c r="I38" s="14">
        <f t="shared" si="4"/>
        <v>5370018.8399999999</v>
      </c>
      <c r="J38" s="14">
        <f t="shared" si="5"/>
        <v>22.783421003532798</v>
      </c>
      <c r="K38" s="15">
        <f t="shared" si="6"/>
        <v>22.576633396129068</v>
      </c>
      <c r="L38" s="15">
        <f t="shared" si="7"/>
        <v>84.834741367588066</v>
      </c>
    </row>
    <row r="39" spans="1:12" x14ac:dyDescent="0.3">
      <c r="A39" s="3" t="s">
        <v>33</v>
      </c>
      <c r="B39" s="2" t="s">
        <v>32</v>
      </c>
      <c r="C39" s="12">
        <f>SUM(C40:C41)</f>
        <v>449947576</v>
      </c>
      <c r="D39" s="12">
        <f t="shared" ref="D39:F39" si="13">SUM(D40:D41)</f>
        <v>485741984</v>
      </c>
      <c r="E39" s="12">
        <f t="shared" si="13"/>
        <v>83642187</v>
      </c>
      <c r="F39" s="12">
        <f t="shared" si="13"/>
        <v>71937389.489999995</v>
      </c>
      <c r="G39" s="14">
        <f t="shared" si="2"/>
        <v>378010186.50999999</v>
      </c>
      <c r="H39" s="14">
        <f t="shared" si="3"/>
        <v>413804594.50999999</v>
      </c>
      <c r="I39" s="14">
        <f t="shared" si="4"/>
        <v>11704797.510000005</v>
      </c>
      <c r="J39" s="14">
        <f t="shared" si="5"/>
        <v>15.987949113876324</v>
      </c>
      <c r="K39" s="15">
        <f t="shared" si="6"/>
        <v>14.80979447104988</v>
      </c>
      <c r="L39" s="15">
        <f t="shared" si="7"/>
        <v>86.006107767124732</v>
      </c>
    </row>
    <row r="40" spans="1:12" x14ac:dyDescent="0.3">
      <c r="A40" s="3" t="s">
        <v>31</v>
      </c>
      <c r="B40" s="2" t="s">
        <v>30</v>
      </c>
      <c r="C40" s="12">
        <v>422863076</v>
      </c>
      <c r="D40" s="12">
        <v>458786441</v>
      </c>
      <c r="E40" s="12">
        <v>78141277</v>
      </c>
      <c r="F40" s="12">
        <v>66780505.43</v>
      </c>
      <c r="G40" s="14">
        <f t="shared" si="2"/>
        <v>356082570.56999999</v>
      </c>
      <c r="H40" s="14">
        <f t="shared" si="3"/>
        <v>392005935.56999999</v>
      </c>
      <c r="I40" s="14">
        <f t="shared" si="4"/>
        <v>11360771.57</v>
      </c>
      <c r="J40" s="14">
        <f t="shared" si="5"/>
        <v>15.792465509568398</v>
      </c>
      <c r="K40" s="15">
        <f t="shared" si="6"/>
        <v>14.555902150124789</v>
      </c>
      <c r="L40" s="15">
        <f t="shared" si="7"/>
        <v>85.461241476767782</v>
      </c>
    </row>
    <row r="41" spans="1:12" ht="37.5" x14ac:dyDescent="0.3">
      <c r="A41" s="3" t="s">
        <v>29</v>
      </c>
      <c r="B41" s="2" t="s">
        <v>28</v>
      </c>
      <c r="C41" s="12">
        <v>27084500</v>
      </c>
      <c r="D41" s="12">
        <v>26955543</v>
      </c>
      <c r="E41" s="12">
        <v>5500910</v>
      </c>
      <c r="F41" s="12">
        <v>5156884.0599999996</v>
      </c>
      <c r="G41" s="14">
        <f t="shared" si="2"/>
        <v>21927615.940000001</v>
      </c>
      <c r="H41" s="14">
        <f t="shared" si="3"/>
        <v>21798658.940000001</v>
      </c>
      <c r="I41" s="14">
        <f t="shared" si="4"/>
        <v>344025.94000000041</v>
      </c>
      <c r="J41" s="14">
        <f t="shared" si="5"/>
        <v>19.039982499215416</v>
      </c>
      <c r="K41" s="15">
        <f t="shared" si="6"/>
        <v>19.13107096377172</v>
      </c>
      <c r="L41" s="15">
        <f t="shared" si="7"/>
        <v>93.746017658896434</v>
      </c>
    </row>
    <row r="42" spans="1:12" x14ac:dyDescent="0.3">
      <c r="A42" s="3" t="s">
        <v>27</v>
      </c>
      <c r="B42" s="2" t="s">
        <v>26</v>
      </c>
      <c r="C42" s="12">
        <f>C43</f>
        <v>7566800</v>
      </c>
      <c r="D42" s="12">
        <f t="shared" ref="D42:F42" si="14">D43</f>
        <v>7566800</v>
      </c>
      <c r="E42" s="12">
        <f t="shared" si="14"/>
        <v>0</v>
      </c>
      <c r="F42" s="12">
        <f t="shared" si="14"/>
        <v>0</v>
      </c>
      <c r="G42" s="14">
        <f t="shared" si="2"/>
        <v>7566800</v>
      </c>
      <c r="H42" s="14">
        <f t="shared" si="3"/>
        <v>7566800</v>
      </c>
      <c r="I42" s="14"/>
      <c r="J42" s="14">
        <f t="shared" si="5"/>
        <v>0</v>
      </c>
      <c r="K42" s="15">
        <f t="shared" si="6"/>
        <v>0</v>
      </c>
      <c r="L42" s="15"/>
    </row>
    <row r="43" spans="1:12" x14ac:dyDescent="0.3">
      <c r="A43" s="3" t="s">
        <v>25</v>
      </c>
      <c r="B43" s="2" t="s">
        <v>24</v>
      </c>
      <c r="C43" s="12">
        <v>7566800</v>
      </c>
      <c r="D43" s="12">
        <v>7566800</v>
      </c>
      <c r="E43" s="12"/>
      <c r="F43" s="12"/>
      <c r="G43" s="14">
        <f t="shared" si="2"/>
        <v>7566800</v>
      </c>
      <c r="H43" s="14">
        <f t="shared" si="3"/>
        <v>7566800</v>
      </c>
      <c r="I43" s="14"/>
      <c r="J43" s="14">
        <f t="shared" si="5"/>
        <v>0</v>
      </c>
      <c r="K43" s="15">
        <f t="shared" si="6"/>
        <v>0</v>
      </c>
      <c r="L43" s="15"/>
    </row>
    <row r="44" spans="1:12" x14ac:dyDescent="0.3">
      <c r="A44" s="3" t="s">
        <v>23</v>
      </c>
      <c r="B44" s="2" t="s">
        <v>22</v>
      </c>
      <c r="C44" s="12">
        <f>SUM(C45:C48)</f>
        <v>245208300</v>
      </c>
      <c r="D44" s="12">
        <f t="shared" ref="D44:F44" si="15">SUM(D45:D48)</f>
        <v>538648254</v>
      </c>
      <c r="E44" s="12">
        <f t="shared" si="15"/>
        <v>41603025</v>
      </c>
      <c r="F44" s="12">
        <f t="shared" si="15"/>
        <v>37631185.289999999</v>
      </c>
      <c r="G44" s="14">
        <f t="shared" si="2"/>
        <v>207577114.71000001</v>
      </c>
      <c r="H44" s="14">
        <f t="shared" si="3"/>
        <v>501017068.70999998</v>
      </c>
      <c r="I44" s="14">
        <f t="shared" si="4"/>
        <v>3971839.7100000009</v>
      </c>
      <c r="J44" s="14">
        <f t="shared" si="5"/>
        <v>15.346619706592312</v>
      </c>
      <c r="K44" s="15">
        <f t="shared" si="6"/>
        <v>6.9862261708918485</v>
      </c>
      <c r="L44" s="15">
        <f t="shared" si="7"/>
        <v>90.453002612189863</v>
      </c>
    </row>
    <row r="45" spans="1:12" x14ac:dyDescent="0.3">
      <c r="A45" s="3" t="s">
        <v>21</v>
      </c>
      <c r="B45" s="2" t="s">
        <v>20</v>
      </c>
      <c r="C45" s="12">
        <v>8842000</v>
      </c>
      <c r="D45" s="12">
        <v>8842000</v>
      </c>
      <c r="E45" s="12">
        <v>2210500</v>
      </c>
      <c r="F45" s="12">
        <v>2058250.4</v>
      </c>
      <c r="G45" s="14">
        <f t="shared" si="2"/>
        <v>6783749.5999999996</v>
      </c>
      <c r="H45" s="14">
        <f t="shared" si="3"/>
        <v>6783749.5999999996</v>
      </c>
      <c r="I45" s="14">
        <f t="shared" si="4"/>
        <v>152249.60000000009</v>
      </c>
      <c r="J45" s="14">
        <f t="shared" si="5"/>
        <v>23.27810902510744</v>
      </c>
      <c r="K45" s="15">
        <f t="shared" si="6"/>
        <v>23.27810902510744</v>
      </c>
      <c r="L45" s="15">
        <f t="shared" si="7"/>
        <v>93.112436100429761</v>
      </c>
    </row>
    <row r="46" spans="1:12" x14ac:dyDescent="0.3">
      <c r="A46" s="3" t="s">
        <v>19</v>
      </c>
      <c r="B46" s="2" t="s">
        <v>18</v>
      </c>
      <c r="C46" s="12">
        <v>50036200</v>
      </c>
      <c r="D46" s="12">
        <v>254639028</v>
      </c>
      <c r="E46" s="12">
        <v>40000</v>
      </c>
      <c r="F46" s="12">
        <v>40000</v>
      </c>
      <c r="G46" s="14">
        <f t="shared" si="2"/>
        <v>49996200</v>
      </c>
      <c r="H46" s="14">
        <f t="shared" si="3"/>
        <v>254599028</v>
      </c>
      <c r="I46" s="14">
        <f t="shared" si="4"/>
        <v>0</v>
      </c>
      <c r="J46" s="14">
        <f t="shared" si="5"/>
        <v>7.9942121903741697E-2</v>
      </c>
      <c r="K46" s="15">
        <f t="shared" si="6"/>
        <v>1.5708511108517113E-2</v>
      </c>
      <c r="L46" s="15">
        <f t="shared" si="7"/>
        <v>100</v>
      </c>
    </row>
    <row r="47" spans="1:12" x14ac:dyDescent="0.3">
      <c r="A47" s="3" t="s">
        <v>17</v>
      </c>
      <c r="B47" s="2" t="s">
        <v>16</v>
      </c>
      <c r="C47" s="12">
        <v>148271000</v>
      </c>
      <c r="D47" s="12">
        <v>237108126</v>
      </c>
      <c r="E47" s="12">
        <v>31635000</v>
      </c>
      <c r="F47" s="12">
        <v>28547974.84</v>
      </c>
      <c r="G47" s="14">
        <f t="shared" si="2"/>
        <v>119723025.16</v>
      </c>
      <c r="H47" s="14">
        <f t="shared" si="3"/>
        <v>208560151.16</v>
      </c>
      <c r="I47" s="14">
        <f t="shared" si="4"/>
        <v>3087025.16</v>
      </c>
      <c r="J47" s="14">
        <f t="shared" si="5"/>
        <v>19.253916706571076</v>
      </c>
      <c r="K47" s="15">
        <f t="shared" si="6"/>
        <v>12.04006599082142</v>
      </c>
      <c r="L47" s="15">
        <f t="shared" si="7"/>
        <v>90.24174123597281</v>
      </c>
    </row>
    <row r="48" spans="1:12" x14ac:dyDescent="0.3">
      <c r="A48" s="3" t="s">
        <v>15</v>
      </c>
      <c r="B48" s="2" t="s">
        <v>14</v>
      </c>
      <c r="C48" s="12">
        <v>38059100</v>
      </c>
      <c r="D48" s="12">
        <v>38059100</v>
      </c>
      <c r="E48" s="12">
        <v>7717525</v>
      </c>
      <c r="F48" s="12">
        <v>6984960.0499999998</v>
      </c>
      <c r="G48" s="14">
        <f t="shared" si="2"/>
        <v>31074139.949999999</v>
      </c>
      <c r="H48" s="14">
        <f t="shared" si="3"/>
        <v>31074139.949999999</v>
      </c>
      <c r="I48" s="14">
        <f t="shared" si="4"/>
        <v>732564.95000000019</v>
      </c>
      <c r="J48" s="14">
        <f t="shared" si="5"/>
        <v>18.352930179641664</v>
      </c>
      <c r="K48" s="15">
        <f t="shared" si="6"/>
        <v>18.352930179641664</v>
      </c>
      <c r="L48" s="15">
        <f t="shared" si="7"/>
        <v>90.507773541387948</v>
      </c>
    </row>
    <row r="49" spans="1:12" x14ac:dyDescent="0.3">
      <c r="A49" s="3" t="s">
        <v>13</v>
      </c>
      <c r="B49" s="2" t="s">
        <v>12</v>
      </c>
      <c r="C49" s="12">
        <f>SUM(C50:C52)</f>
        <v>1039825283</v>
      </c>
      <c r="D49" s="12">
        <f t="shared" ref="D49:F49" si="16">SUM(D50:D52)</f>
        <v>1504988631</v>
      </c>
      <c r="E49" s="12">
        <f t="shared" si="16"/>
        <v>197750929</v>
      </c>
      <c r="F49" s="12">
        <f t="shared" si="16"/>
        <v>129207396.83000001</v>
      </c>
      <c r="G49" s="14">
        <f t="shared" si="2"/>
        <v>910617886.16999996</v>
      </c>
      <c r="H49" s="14">
        <f t="shared" si="3"/>
        <v>1375781234.1700001</v>
      </c>
      <c r="I49" s="14">
        <f t="shared" si="4"/>
        <v>68543532.169999987</v>
      </c>
      <c r="J49" s="14">
        <f t="shared" si="5"/>
        <v>12.425875667999122</v>
      </c>
      <c r="K49" s="15">
        <f t="shared" si="6"/>
        <v>8.5852739461657777</v>
      </c>
      <c r="L49" s="15">
        <f t="shared" si="7"/>
        <v>65.338452508609961</v>
      </c>
    </row>
    <row r="50" spans="1:12" x14ac:dyDescent="0.3">
      <c r="A50" s="3" t="s">
        <v>11</v>
      </c>
      <c r="B50" s="2" t="s">
        <v>10</v>
      </c>
      <c r="C50" s="12">
        <v>1012652863</v>
      </c>
      <c r="D50" s="12">
        <v>786974106</v>
      </c>
      <c r="E50" s="12">
        <v>190149639</v>
      </c>
      <c r="F50" s="12">
        <v>123581296.26000001</v>
      </c>
      <c r="G50" s="14">
        <f t="shared" si="2"/>
        <v>889071566.74000001</v>
      </c>
      <c r="H50" s="14">
        <f t="shared" si="3"/>
        <v>663392809.74000001</v>
      </c>
      <c r="I50" s="14">
        <f t="shared" si="4"/>
        <v>66568342.739999995</v>
      </c>
      <c r="J50" s="14">
        <f t="shared" si="5"/>
        <v>12.203717658377865</v>
      </c>
      <c r="K50" s="15">
        <f t="shared" si="6"/>
        <v>15.703349744013051</v>
      </c>
      <c r="L50" s="15">
        <f t="shared" si="7"/>
        <v>64.991601829967195</v>
      </c>
    </row>
    <row r="51" spans="1:12" x14ac:dyDescent="0.3">
      <c r="A51" s="3" t="s">
        <v>9</v>
      </c>
      <c r="B51" s="2" t="s">
        <v>8</v>
      </c>
      <c r="C51" s="12">
        <v>6479320</v>
      </c>
      <c r="D51" s="12">
        <v>697321425</v>
      </c>
      <c r="E51" s="12">
        <v>2103459</v>
      </c>
      <c r="F51" s="12">
        <v>601756.34</v>
      </c>
      <c r="G51" s="14">
        <f t="shared" si="2"/>
        <v>5877563.6600000001</v>
      </c>
      <c r="H51" s="14">
        <f t="shared" si="3"/>
        <v>696719668.65999997</v>
      </c>
      <c r="I51" s="14">
        <f t="shared" si="4"/>
        <v>1501702.6600000001</v>
      </c>
      <c r="J51" s="14">
        <f t="shared" si="5"/>
        <v>9.2873378687886987</v>
      </c>
      <c r="K51" s="15">
        <f t="shared" si="6"/>
        <v>8.6295403873471968E-2</v>
      </c>
      <c r="L51" s="15">
        <f t="shared" si="7"/>
        <v>28.607942441473782</v>
      </c>
    </row>
    <row r="52" spans="1:12" ht="37.5" x14ac:dyDescent="0.3">
      <c r="A52" s="3" t="s">
        <v>7</v>
      </c>
      <c r="B52" s="2" t="s">
        <v>6</v>
      </c>
      <c r="C52" s="12">
        <v>20693100</v>
      </c>
      <c r="D52" s="12">
        <v>20693100</v>
      </c>
      <c r="E52" s="12">
        <v>5497831</v>
      </c>
      <c r="F52" s="12">
        <v>5024344.2300000004</v>
      </c>
      <c r="G52" s="14">
        <f t="shared" si="2"/>
        <v>15668755.77</v>
      </c>
      <c r="H52" s="14">
        <f t="shared" si="3"/>
        <v>15668755.77</v>
      </c>
      <c r="I52" s="14">
        <f t="shared" si="4"/>
        <v>473486.76999999955</v>
      </c>
      <c r="J52" s="14">
        <f t="shared" si="5"/>
        <v>24.280287777085118</v>
      </c>
      <c r="K52" s="15">
        <f t="shared" si="6"/>
        <v>24.280287777085118</v>
      </c>
      <c r="L52" s="15">
        <f t="shared" si="7"/>
        <v>91.38775327942966</v>
      </c>
    </row>
    <row r="53" spans="1:12" x14ac:dyDescent="0.3">
      <c r="A53" s="3" t="s">
        <v>5</v>
      </c>
      <c r="B53" s="2" t="s">
        <v>4</v>
      </c>
      <c r="C53" s="12">
        <f>SUM(C54:C55)</f>
        <v>39300000</v>
      </c>
      <c r="D53" s="12">
        <f t="shared" ref="D53:F53" si="17">SUM(D54:D55)</f>
        <v>39300000</v>
      </c>
      <c r="E53" s="12">
        <f t="shared" si="17"/>
        <v>7446685</v>
      </c>
      <c r="F53" s="12">
        <f t="shared" si="17"/>
        <v>6680067.3399999999</v>
      </c>
      <c r="G53" s="14">
        <f t="shared" si="2"/>
        <v>32619932.66</v>
      </c>
      <c r="H53" s="14">
        <f t="shared" si="3"/>
        <v>32619932.66</v>
      </c>
      <c r="I53" s="14">
        <f t="shared" si="4"/>
        <v>766617.66000000015</v>
      </c>
      <c r="J53" s="14">
        <f t="shared" si="5"/>
        <v>16.997626819338421</v>
      </c>
      <c r="K53" s="15">
        <f t="shared" si="6"/>
        <v>16.997626819338421</v>
      </c>
      <c r="L53" s="15">
        <f t="shared" si="7"/>
        <v>89.7052492484911</v>
      </c>
    </row>
    <row r="54" spans="1:12" x14ac:dyDescent="0.3">
      <c r="A54" s="3" t="s">
        <v>3</v>
      </c>
      <c r="B54" s="2" t="s">
        <v>2</v>
      </c>
      <c r="C54" s="12">
        <v>23236900</v>
      </c>
      <c r="D54" s="12">
        <v>23236900</v>
      </c>
      <c r="E54" s="12">
        <v>4258385</v>
      </c>
      <c r="F54" s="12">
        <v>3805339.46</v>
      </c>
      <c r="G54" s="14">
        <f t="shared" si="2"/>
        <v>19431560.539999999</v>
      </c>
      <c r="H54" s="14">
        <f t="shared" si="3"/>
        <v>19431560.539999999</v>
      </c>
      <c r="I54" s="14">
        <f t="shared" si="4"/>
        <v>453045.54000000004</v>
      </c>
      <c r="J54" s="14">
        <f t="shared" si="5"/>
        <v>16.376278505308367</v>
      </c>
      <c r="K54" s="15">
        <f t="shared" si="6"/>
        <v>16.376278505308367</v>
      </c>
      <c r="L54" s="15">
        <f t="shared" si="7"/>
        <v>89.361094875169812</v>
      </c>
    </row>
    <row r="55" spans="1:12" x14ac:dyDescent="0.3">
      <c r="A55" s="3" t="s">
        <v>1</v>
      </c>
      <c r="B55" s="2" t="s">
        <v>0</v>
      </c>
      <c r="C55" s="12">
        <v>16063100</v>
      </c>
      <c r="D55" s="12">
        <v>16063100</v>
      </c>
      <c r="E55" s="12">
        <v>3188300</v>
      </c>
      <c r="F55" s="12">
        <v>2874727.88</v>
      </c>
      <c r="G55" s="14">
        <f t="shared" si="2"/>
        <v>13188372.120000001</v>
      </c>
      <c r="H55" s="14">
        <f t="shared" si="3"/>
        <v>13188372.120000001</v>
      </c>
      <c r="I55" s="14">
        <f t="shared" si="4"/>
        <v>313572.12000000011</v>
      </c>
      <c r="J55" s="14">
        <f t="shared" si="5"/>
        <v>17.896470046255082</v>
      </c>
      <c r="K55" s="15">
        <f t="shared" si="6"/>
        <v>17.896470046255082</v>
      </c>
      <c r="L55" s="15">
        <f t="shared" si="7"/>
        <v>90.164911708433962</v>
      </c>
    </row>
    <row r="56" spans="1:12" ht="37.5" x14ac:dyDescent="0.3">
      <c r="A56" s="17" t="s">
        <v>113</v>
      </c>
      <c r="B56" s="18" t="s">
        <v>114</v>
      </c>
      <c r="C56" s="12">
        <f>C57</f>
        <v>1619000</v>
      </c>
      <c r="D56" s="12">
        <f t="shared" ref="D56:F56" si="18">D57</f>
        <v>1619000</v>
      </c>
      <c r="E56" s="12">
        <f t="shared" si="18"/>
        <v>792552</v>
      </c>
      <c r="F56" s="12">
        <f t="shared" si="18"/>
        <v>602182.37</v>
      </c>
      <c r="G56" s="14">
        <f t="shared" ref="G56:G57" si="19">C56-F56</f>
        <v>1016817.63</v>
      </c>
      <c r="H56" s="14">
        <f t="shared" ref="H56:H57" si="20">D56-F56</f>
        <v>1016817.63</v>
      </c>
      <c r="I56" s="14">
        <f t="shared" ref="I56:I57" si="21">E56-F56</f>
        <v>190369.63</v>
      </c>
      <c r="J56" s="14">
        <f t="shared" ref="J56:J57" si="22">F56/C56*100</f>
        <v>37.194710932674489</v>
      </c>
      <c r="K56" s="15">
        <f t="shared" ref="K56:K57" si="23">F56/D56*100</f>
        <v>37.194710932674489</v>
      </c>
      <c r="L56" s="15">
        <f t="shared" ref="L56:L57" si="24">F56/E56*100</f>
        <v>75.980171648043282</v>
      </c>
    </row>
    <row r="57" spans="1:12" ht="37.5" x14ac:dyDescent="0.3">
      <c r="A57" s="17" t="s">
        <v>115</v>
      </c>
      <c r="B57" s="18" t="s">
        <v>116</v>
      </c>
      <c r="C57" s="12">
        <v>1619000</v>
      </c>
      <c r="D57" s="12">
        <v>1619000</v>
      </c>
      <c r="E57" s="12">
        <v>792552</v>
      </c>
      <c r="F57" s="12">
        <v>602182.37</v>
      </c>
      <c r="G57" s="14">
        <f t="shared" si="19"/>
        <v>1016817.63</v>
      </c>
      <c r="H57" s="14">
        <f t="shared" si="20"/>
        <v>1016817.63</v>
      </c>
      <c r="I57" s="14">
        <f t="shared" si="21"/>
        <v>190369.63</v>
      </c>
      <c r="J57" s="14">
        <f t="shared" si="22"/>
        <v>37.194710932674489</v>
      </c>
      <c r="K57" s="15">
        <f t="shared" si="23"/>
        <v>37.194710932674489</v>
      </c>
      <c r="L57" s="15">
        <f t="shared" si="24"/>
        <v>75.980171648043282</v>
      </c>
    </row>
  </sheetData>
  <mergeCells count="1">
    <mergeCell ref="A1:K1"/>
  </mergeCells>
  <pageMargins left="1.1811023622047245" right="0.39370078740157483" top="0.78740157480314965" bottom="0.78740157480314965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'2020'!Заголовки_для_печати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KolesnikovaEV</cp:lastModifiedBy>
  <dcterms:created xsi:type="dcterms:W3CDTF">2018-03-26T08:21:38Z</dcterms:created>
  <dcterms:modified xsi:type="dcterms:W3CDTF">2020-04-13T05:47:59Z</dcterms:modified>
</cp:coreProperties>
</file>