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0\10. 01.11.2020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муниципальные!$A$1:$X$25</definedName>
  </definedNames>
  <calcPr calcId="162913"/>
</workbook>
</file>

<file path=xl/calcChain.xml><?xml version="1.0" encoding="utf-8"?>
<calcChain xmlns="http://schemas.openxmlformats.org/spreadsheetml/2006/main">
  <c r="S20" i="33" l="1"/>
  <c r="R17" i="33" l="1"/>
  <c r="V17" i="33"/>
  <c r="S16" i="33"/>
  <c r="S12" i="33"/>
  <c r="W12" i="33"/>
  <c r="O5" i="33" l="1"/>
  <c r="N5" i="33"/>
  <c r="M5" i="33"/>
  <c r="K5" i="33"/>
  <c r="J5" i="33"/>
  <c r="I5" i="33"/>
  <c r="G5" i="33"/>
  <c r="F5" i="33"/>
  <c r="E5" i="33"/>
  <c r="S10" i="33"/>
  <c r="L10" i="33"/>
  <c r="H10" i="33"/>
  <c r="D10" i="33"/>
  <c r="P10" i="33" l="1"/>
  <c r="D25" i="33"/>
  <c r="D24" i="33"/>
  <c r="H24" i="33"/>
  <c r="L24" i="33"/>
  <c r="L22" i="33"/>
  <c r="D22" i="33"/>
  <c r="D21" i="33"/>
  <c r="H21" i="33"/>
  <c r="L21" i="33"/>
  <c r="D20" i="33"/>
  <c r="H20" i="33"/>
  <c r="L20" i="33"/>
  <c r="L17" i="33"/>
  <c r="D16" i="33"/>
  <c r="D12" i="33"/>
  <c r="L12" i="33"/>
  <c r="L15" i="33"/>
  <c r="L9" i="33"/>
  <c r="L8" i="33"/>
  <c r="D8" i="33"/>
  <c r="L6" i="33"/>
  <c r="U13" i="33" l="1"/>
  <c r="W16" i="33" l="1"/>
  <c r="W21" i="33"/>
  <c r="U20" i="33"/>
  <c r="U21" i="33"/>
  <c r="Q20" i="33"/>
  <c r="E19" i="33"/>
  <c r="F19" i="33"/>
  <c r="G19" i="33"/>
  <c r="I19" i="33"/>
  <c r="J19" i="33"/>
  <c r="K19" i="33"/>
  <c r="M19" i="33"/>
  <c r="N19" i="33"/>
  <c r="O19" i="33"/>
  <c r="T20" i="33"/>
  <c r="U19" i="33" l="1"/>
  <c r="W19" i="33"/>
  <c r="P20" i="33"/>
  <c r="S6" i="33" l="1"/>
  <c r="S7" i="33"/>
  <c r="S8" i="33"/>
  <c r="S9" i="33"/>
  <c r="Q12" i="33"/>
  <c r="R12" i="33"/>
  <c r="Q13" i="33"/>
  <c r="Q14" i="33"/>
  <c r="Q15" i="33"/>
  <c r="Q16" i="33"/>
  <c r="Q18" i="33"/>
  <c r="Q21" i="33"/>
  <c r="S21" i="33"/>
  <c r="S22" i="33"/>
  <c r="S24" i="33"/>
  <c r="S25" i="33"/>
  <c r="W6" i="33"/>
  <c r="W7" i="33"/>
  <c r="W8" i="33"/>
  <c r="W9" i="33"/>
  <c r="U12" i="33"/>
  <c r="V12" i="33"/>
  <c r="U14" i="33"/>
  <c r="U15" i="33"/>
  <c r="U16" i="33"/>
  <c r="U18" i="33"/>
  <c r="W24" i="33"/>
  <c r="W25" i="33"/>
  <c r="E23" i="33" l="1"/>
  <c r="F23" i="33"/>
  <c r="G23" i="33"/>
  <c r="D13" i="33"/>
  <c r="D14" i="33"/>
  <c r="D15" i="33"/>
  <c r="D17" i="33"/>
  <c r="T17" i="33" s="1"/>
  <c r="D18" i="33"/>
  <c r="E11" i="33"/>
  <c r="F11" i="33"/>
  <c r="G11" i="33"/>
  <c r="D7" i="33"/>
  <c r="D9" i="33"/>
  <c r="D6" i="33"/>
  <c r="D5" i="33" l="1"/>
  <c r="D23" i="33"/>
  <c r="F4" i="33"/>
  <c r="D19" i="33"/>
  <c r="G4" i="33"/>
  <c r="E4" i="33"/>
  <c r="D11" i="33"/>
  <c r="D4" i="33" l="1"/>
  <c r="S5" i="33" l="1"/>
  <c r="W5" i="33"/>
  <c r="T8" i="33" l="1"/>
  <c r="T21" i="33" l="1"/>
  <c r="P21" i="33"/>
  <c r="S19" i="33"/>
  <c r="Q19" i="33"/>
  <c r="H25" i="33" l="1"/>
  <c r="I23" i="33"/>
  <c r="J23" i="33"/>
  <c r="K23" i="33"/>
  <c r="H22" i="33"/>
  <c r="H19" i="33" s="1"/>
  <c r="I11" i="33"/>
  <c r="J11" i="33"/>
  <c r="K11" i="33"/>
  <c r="H13" i="33"/>
  <c r="H14" i="33"/>
  <c r="H15" i="33"/>
  <c r="H16" i="33"/>
  <c r="H17" i="33"/>
  <c r="H18" i="33"/>
  <c r="H12" i="33"/>
  <c r="H7" i="33"/>
  <c r="H8" i="33"/>
  <c r="P8" i="33" s="1"/>
  <c r="H9" i="33"/>
  <c r="H6" i="33"/>
  <c r="H5" i="33" l="1"/>
  <c r="K4" i="33"/>
  <c r="I4" i="33"/>
  <c r="H23" i="33"/>
  <c r="J4" i="33"/>
  <c r="H11" i="33"/>
  <c r="H4" i="33" l="1"/>
  <c r="M11" i="33" l="1"/>
  <c r="N11" i="33"/>
  <c r="O11" i="33"/>
  <c r="M23" i="33"/>
  <c r="N23" i="33"/>
  <c r="O23" i="33"/>
  <c r="W11" i="33" l="1"/>
  <c r="S11" i="33"/>
  <c r="S23" i="33"/>
  <c r="W23" i="33"/>
  <c r="Q11" i="33"/>
  <c r="U11" i="33"/>
  <c r="V11" i="33"/>
  <c r="R11" i="33"/>
  <c r="O4" i="33"/>
  <c r="M4" i="33"/>
  <c r="N4" i="33"/>
  <c r="Q4" i="33" l="1"/>
  <c r="U4" i="33"/>
  <c r="R4" i="33"/>
  <c r="V4" i="33"/>
  <c r="S4" i="33"/>
  <c r="W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3" i="33" l="1"/>
  <c r="P13" i="33" l="1"/>
  <c r="T13" i="33"/>
  <c r="P17" i="33" l="1"/>
  <c r="P9" i="33" l="1"/>
  <c r="T9" i="33"/>
  <c r="L25" i="33" l="1"/>
  <c r="L14" i="33"/>
  <c r="L16" i="33"/>
  <c r="L18" i="33"/>
  <c r="T25" i="33" l="1"/>
  <c r="P25" i="33"/>
  <c r="P18" i="33"/>
  <c r="T18" i="33"/>
  <c r="P14" i="33"/>
  <c r="T14" i="33"/>
  <c r="T24" i="33"/>
  <c r="P24" i="33"/>
  <c r="P16" i="33"/>
  <c r="T16" i="33"/>
  <c r="T15" i="33"/>
  <c r="P15" i="33"/>
  <c r="P12" i="33"/>
  <c r="T12" i="33"/>
  <c r="L23" i="33"/>
  <c r="L11" i="33"/>
  <c r="T23" i="33" l="1"/>
  <c r="P23" i="33"/>
  <c r="T11" i="33"/>
  <c r="P11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L5" i="33" s="1"/>
  <c r="P22" i="33" l="1"/>
  <c r="L19" i="33"/>
  <c r="T19" i="33" s="1"/>
  <c r="T6" i="33"/>
  <c r="P6" i="33"/>
  <c r="T7" i="33"/>
  <c r="P7" i="33"/>
  <c r="P19" i="33" l="1"/>
  <c r="T5" i="33"/>
  <c r="P5" i="33"/>
  <c r="L4" i="33"/>
  <c r="T4" i="33" l="1"/>
  <c r="P4" i="33"/>
</calcChain>
</file>

<file path=xl/sharedStrings.xml><?xml version="1.0" encoding="utf-8"?>
<sst xmlns="http://schemas.openxmlformats.org/spreadsheetml/2006/main" count="216" uniqueCount="126">
  <si>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</si>
  <si>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</si>
  <si>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</si>
  <si>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</si>
  <si>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</si>
  <si>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</si>
  <si>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</si>
  <si>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</si>
  <si>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</si>
  <si>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</si>
  <si>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</si>
  <si>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</si>
  <si>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</si>
  <si>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</si>
  <si>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</si>
  <si>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</si>
  <si>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</si>
  <si>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</si>
  <si>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</si>
  <si>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</si>
  <si>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</si>
  <si>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</si>
  <si>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</si>
  <si>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</si>
  <si>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</si>
  <si>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</si>
  <si>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</si>
  <si>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</si>
  <si>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</si>
  <si>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</si>
  <si>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</si>
  <si>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</si>
  <si>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</si>
  <si>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</si>
  <si>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</si>
  <si>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</si>
  <si>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</si>
  <si>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</si>
  <si>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</si>
  <si>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</si>
  <si>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</si>
  <si>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</si>
  <si>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</si>
  <si>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</si>
  <si>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</si>
  <si>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</si>
  <si>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</si>
  <si>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</si>
  <si>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</si>
  <si>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</si>
  <si>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</si>
  <si>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</si>
  <si>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</si>
  <si>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</si>
  <si>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</si>
  <si>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</si>
  <si>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</si>
  <si>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</si>
  <si>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</si>
  <si>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</si>
  <si>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</si>
  <si>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</si>
  <si>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</si>
  <si>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</si>
  <si>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</si>
  <si>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</si>
  <si>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</si>
  <si>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</si>
  <si>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</si>
  <si>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</si>
  <si>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</si>
  <si>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</si>
  <si>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</si>
  <si>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</si>
  <si>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</si>
  <si>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</si>
  <si>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</si>
  <si>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</si>
  <si>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</si>
  <si>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</si>
  <si>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</si>
  <si>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</si>
  <si>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</si>
  <si>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</si>
  <si>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</si>
  <si>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</si>
  <si>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</si>
  <si>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</si>
  <si>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</si>
  <si>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</si>
  <si>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</si>
  <si>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</si>
  <si>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</si>
  <si>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</si>
  <si>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</si>
  <si>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</si>
  <si>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</si>
  <si>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</si>
  <si>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Социально-экономическое развитие города Нефтеюганска</t>
  </si>
  <si>
    <t>Осуществление переданных полномочий по созданию административных комиссий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</si>
  <si>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</si>
  <si>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</si>
  <si>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</si>
  <si>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</si>
  <si>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</si>
  <si>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14.1.6</t>
  </si>
  <si>
    <t>14.3.3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</si>
  <si>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</si>
  <si>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</si>
  <si>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</si>
  <si>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Реализация мероприятий по землеустройству и землепользованию</t>
  </si>
  <si>
    <t>14.1.4</t>
  </si>
  <si>
    <t xml:space="preserve">Причины низкого исполнения </t>
  </si>
  <si>
    <t>Расходы произведены в соответствии с плановыми назначениями,  оставшиеся средства запланированы на 4 квартал 2020 года.</t>
  </si>
  <si>
    <t>Так как аукцион на поставку серверного оборудования не состоялся, из-за несоответствия пакета документации, документы направлены на проведение повторного аукциона.</t>
  </si>
  <si>
    <t>Не использованы ассигнования на оплату льготного проезда и командировочных расходов в части выплаты суточных, проезда и проживания, так как сотрудники не воспользовались в связи с неблагоприятной эпидемиологической обстановкой;  в связи с тем, что оказание услуг по ТО, ТР И АВР внутренних и наружных электросетей и электрооборудования,  на оказание услуг по техническому обслуживанию систем пожарно-охранной сигнализации, на поставку мебели и на оказание охранных услуг (охрана объектов посредством ПЦН) заключены на меньшую сумму чем запланировано, оставшиеся ассигнования   будут перераспределены на приобретение компьютерной техники.</t>
  </si>
  <si>
    <t>Не использованы ассигнования на оплату льготного проезда и командировочных расходов в части выплаты суточных, проезда и проживания, так как сотрудники не воспользовались в связи с неблагоприятной эпидемиологической обстановкой; документы на приобретение канцелярских товаров направлены для размещения электронного аукциона; оплата услуг связи и услуг по техническому обслуживанию и ремонту оргтехники произведена по факту.</t>
  </si>
  <si>
    <t>Не использованы ассигнования на оплату льготного проезда и командировочных расходов в части выплаты суточных, проезда и проживания, так как сотрудники не воспользовались в связи с неблагоприятной эпидемиологической обстановкой; оплата услуг связи и услуг по техническому обслуживанию и ремонту оргтехники произведена по факту; муниципальный контракт на приобретение металлического шкафа заключен, оплата по факту поставки.</t>
  </si>
  <si>
    <t>Не использованы ассигнования на оплату льготного проезда и командировочных расходов в части выплаты суточных, проезда и проживания, так как сотрудники не воспользовались в связи с неблагоприятной эпидемиологической обстановкой; оплата услуг связи и услуг по техническому обслуживанию и ремонту оргтехники произведена по факту; муниципальный контракт на оказание транспортных услуг, на управление многоквартирным домом, ТО и АВР электрических сетей и ТО и АВР внутренних трубопроводов, оказание услуг по техническому обслуживанию систем пожарно-охранной сигнализации, оказание охранных услуг (охрана объектов посредством ПЦН)  и с АО "Югра-Экология" заключен на меньшую сумму чем запланировано, оставшиеся ассигнования будут перераспределены на приобретение мебели, бумаги и хозтоваров.</t>
  </si>
  <si>
    <t xml:space="preserve">Так как сотрудники не использовали запланированные дни отпуска и право на льготный отпуск в связи с неблагоприятной эпидемиологической обстановкой; оплата за коммунальные услуги производилась согласно фактическим расходам по показаниям счетчиков. </t>
  </si>
  <si>
    <t>Не использованы ассигнования на оплату льготного проезда и командировочных расходов в части выплаты суточных, проезда и проживания, так как сотрудники не воспользовались в связи с неблагоприятной эпидемиологической обстановкой. В связи с тем, что МК оказание услуг по ТО, ТР И АВР внутренних и наружных электросетей и электрооборудования,  на оказание услуг по техническому обслуживанию систем пожарно-охранной сигнализации, на поставку мебели и на оказание охранных услуг (охрана объектов посредством ПЦН) заключены на меньшую сумму чем запланировано, оставшиеся ассигнования   будут перераспределены на приобретение компьютерной техники.</t>
  </si>
  <si>
    <t>Исполнение 0,0%, муниципальный контракт на поставку маркированых конвертов заключен, оплата по факту поставки.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</si>
  <si>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 - Югры</t>
  </si>
  <si>
    <t>Бюджетные ассигнования запланированы на 4 квартал 2020 года.</t>
  </si>
  <si>
    <t>В связи с переносом сотрудниками учреждения отпусков на следующий год. Не воспользовались правом на льготный отпуск в связи с неблагоприятной эпидемиологической обстановкой.</t>
  </si>
  <si>
    <t>Освоение на 01.11.2020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</si>
</sst>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80" zoomScaleNormal="80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8.75" x14ac:dyDescent="0.3"/>
  <cols>
    <col min="1" max="1" width="9.140625" style="5" hidden="1" customWidth="1"/>
    <col min="2" max="2" width="50.7109375" style="70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5" hidden="1" customWidth="1"/>
    <col min="26" max="16384" width="9.140625" style="2"/>
  </cols>
  <sheetData>
    <row r="1" spans="1:25" s="22" customFormat="1" ht="62.25" customHeight="1" x14ac:dyDescent="0.3">
      <c r="A1" s="78" t="s">
        <v>97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Y1" s="65"/>
    </row>
    <row r="2" spans="1:25" s="1" customFormat="1" ht="57" customHeight="1" x14ac:dyDescent="0.3">
      <c r="A2" s="84" t="s">
        <v>0</v>
      </c>
      <c r="B2" s="23" t="s">
        <v>1</v>
      </c>
      <c r="C2" s="85" t="s">
        <v>17</v>
      </c>
      <c r="D2" s="94" t="s">
        <v>108</v>
      </c>
      <c r="E2" s="95"/>
      <c r="F2" s="95"/>
      <c r="G2" s="96"/>
      <c r="H2" s="89" t="s">
        <v>104</v>
      </c>
      <c r="I2" s="90"/>
      <c r="J2" s="90"/>
      <c r="K2" s="91"/>
      <c r="L2" s="83" t="s">
        <v>125</v>
      </c>
      <c r="M2" s="83"/>
      <c r="N2" s="83"/>
      <c r="O2" s="83"/>
      <c r="P2" s="86" t="s">
        <v>103</v>
      </c>
      <c r="Q2" s="87"/>
      <c r="R2" s="87"/>
      <c r="S2" s="88"/>
      <c r="T2" s="80" t="s">
        <v>109</v>
      </c>
      <c r="U2" s="81"/>
      <c r="V2" s="81"/>
      <c r="W2" s="82"/>
      <c r="X2" s="75" t="s">
        <v>71</v>
      </c>
      <c r="Y2" s="19" t="s">
        <v>112</v>
      </c>
    </row>
    <row r="3" spans="1:25" s="1" customFormat="1" ht="37.5" customHeight="1" x14ac:dyDescent="0.3">
      <c r="A3" s="84"/>
      <c r="B3" s="72" t="s">
        <v>2</v>
      </c>
      <c r="C3" s="85"/>
      <c r="D3" s="58" t="s">
        <v>24</v>
      </c>
      <c r="E3" s="58" t="s">
        <v>25</v>
      </c>
      <c r="F3" s="58" t="s">
        <v>54</v>
      </c>
      <c r="G3" s="58" t="s">
        <v>26</v>
      </c>
      <c r="H3" s="72" t="s">
        <v>24</v>
      </c>
      <c r="I3" s="72" t="s">
        <v>25</v>
      </c>
      <c r="J3" s="72" t="s">
        <v>54</v>
      </c>
      <c r="K3" s="72" t="s">
        <v>26</v>
      </c>
      <c r="L3" s="57" t="s">
        <v>24</v>
      </c>
      <c r="M3" s="57" t="s">
        <v>25</v>
      </c>
      <c r="N3" s="57" t="s">
        <v>54</v>
      </c>
      <c r="O3" s="57" t="s">
        <v>26</v>
      </c>
      <c r="P3" s="57" t="s">
        <v>24</v>
      </c>
      <c r="Q3" s="57" t="s">
        <v>25</v>
      </c>
      <c r="R3" s="57" t="s">
        <v>54</v>
      </c>
      <c r="S3" s="57" t="s">
        <v>26</v>
      </c>
      <c r="T3" s="24" t="s">
        <v>24</v>
      </c>
      <c r="U3" s="24" t="s">
        <v>25</v>
      </c>
      <c r="V3" s="24" t="s">
        <v>54</v>
      </c>
      <c r="W3" s="24" t="s">
        <v>26</v>
      </c>
      <c r="X3" s="76"/>
      <c r="Y3" s="66"/>
    </row>
    <row r="4" spans="1:25" s="1" customFormat="1" ht="47.25" customHeight="1" x14ac:dyDescent="0.3">
      <c r="A4" s="28" t="s">
        <v>37</v>
      </c>
      <c r="B4" s="77" t="s">
        <v>98</v>
      </c>
      <c r="C4" s="77"/>
      <c r="D4" s="63">
        <f t="shared" ref="D4:O4" si="0">D5+D11+D19+D23</f>
        <v>341112423</v>
      </c>
      <c r="E4" s="63">
        <f t="shared" si="0"/>
        <v>48014909</v>
      </c>
      <c r="F4" s="63">
        <f t="shared" si="0"/>
        <v>6688410</v>
      </c>
      <c r="G4" s="63">
        <f t="shared" si="0"/>
        <v>286409104</v>
      </c>
      <c r="H4" s="63">
        <f t="shared" si="0"/>
        <v>479196276</v>
      </c>
      <c r="I4" s="63">
        <f t="shared" si="0"/>
        <v>66654900</v>
      </c>
      <c r="J4" s="63">
        <f t="shared" si="0"/>
        <v>9492100</v>
      </c>
      <c r="K4" s="63">
        <f t="shared" si="0"/>
        <v>403049276</v>
      </c>
      <c r="L4" s="63">
        <f t="shared" si="0"/>
        <v>348863770.66999996</v>
      </c>
      <c r="M4" s="63">
        <f t="shared" si="0"/>
        <v>46311526.93</v>
      </c>
      <c r="N4" s="63">
        <f t="shared" si="0"/>
        <v>6853824.2300000004</v>
      </c>
      <c r="O4" s="63">
        <f t="shared" si="0"/>
        <v>295698419.50999999</v>
      </c>
      <c r="P4" s="54">
        <f t="shared" ref="P4:P25" si="1">L4/H4*100</f>
        <v>72.801853466407152</v>
      </c>
      <c r="Q4" s="54">
        <f t="shared" ref="Q4:Q21" si="2">M4/I4*100</f>
        <v>69.479553536199134</v>
      </c>
      <c r="R4" s="54">
        <f t="shared" ref="R4:R12" si="3">N4/F4*100</f>
        <v>102.47314728014581</v>
      </c>
      <c r="S4" s="54">
        <f t="shared" ref="S4:S25" si="4">O4/K4*100</f>
        <v>73.365327049985822</v>
      </c>
      <c r="T4" s="21">
        <f t="shared" ref="T4:T25" si="5">L4/D4*100</f>
        <v>102.27237331370954</v>
      </c>
      <c r="U4" s="21">
        <f t="shared" ref="U4:U21" si="6">M4/E4*100</f>
        <v>96.452389256845208</v>
      </c>
      <c r="V4" s="21">
        <f t="shared" ref="V4:W16" si="7">N4/F4*100</f>
        <v>102.47314728014581</v>
      </c>
      <c r="W4" s="21">
        <f t="shared" ref="W4:W25" si="8">O4/G4*100</f>
        <v>103.24337298649557</v>
      </c>
      <c r="X4" s="27"/>
      <c r="Y4" s="60"/>
    </row>
    <row r="5" spans="1:25" s="1" customFormat="1" ht="40.5" customHeight="1" x14ac:dyDescent="0.3">
      <c r="A5" s="28" t="s">
        <v>38</v>
      </c>
      <c r="B5" s="68" t="s">
        <v>22</v>
      </c>
      <c r="C5" s="71"/>
      <c r="D5" s="63">
        <f t="shared" ref="D5:O5" si="9">SUM(D6:D10)</f>
        <v>247395985</v>
      </c>
      <c r="E5" s="63">
        <f t="shared" si="9"/>
        <v>0</v>
      </c>
      <c r="F5" s="63">
        <f t="shared" si="9"/>
        <v>0</v>
      </c>
      <c r="G5" s="63">
        <f t="shared" si="9"/>
        <v>247395985</v>
      </c>
      <c r="H5" s="63">
        <f t="shared" si="9"/>
        <v>350341555</v>
      </c>
      <c r="I5" s="63">
        <f t="shared" si="9"/>
        <v>0</v>
      </c>
      <c r="J5" s="63">
        <f t="shared" si="9"/>
        <v>0</v>
      </c>
      <c r="K5" s="63">
        <f t="shared" si="9"/>
        <v>350341555</v>
      </c>
      <c r="L5" s="63">
        <f t="shared" si="9"/>
        <v>260501411.19999999</v>
      </c>
      <c r="M5" s="63">
        <f t="shared" si="9"/>
        <v>0</v>
      </c>
      <c r="N5" s="63">
        <f t="shared" si="9"/>
        <v>0</v>
      </c>
      <c r="O5" s="63">
        <f t="shared" si="9"/>
        <v>260501411.19999999</v>
      </c>
      <c r="P5" s="54">
        <f t="shared" si="1"/>
        <v>74.356412330247252</v>
      </c>
      <c r="Q5" s="54"/>
      <c r="R5" s="54"/>
      <c r="S5" s="54">
        <f t="shared" si="4"/>
        <v>74.356412330247252</v>
      </c>
      <c r="T5" s="21">
        <f t="shared" si="5"/>
        <v>105.29734797434162</v>
      </c>
      <c r="U5" s="21"/>
      <c r="V5" s="21"/>
      <c r="W5" s="21">
        <f t="shared" si="8"/>
        <v>105.29734797434162</v>
      </c>
      <c r="X5" s="27"/>
      <c r="Y5" s="60"/>
    </row>
    <row r="6" spans="1:25" s="1" customFormat="1" ht="42" customHeight="1" x14ac:dyDescent="0.3">
      <c r="A6" s="56" t="s">
        <v>39</v>
      </c>
      <c r="B6" s="69" t="s">
        <v>18</v>
      </c>
      <c r="C6" s="19" t="s">
        <v>12</v>
      </c>
      <c r="D6" s="55">
        <f>SUM(E6:G6)</f>
        <v>57282588</v>
      </c>
      <c r="E6" s="55">
        <v>0</v>
      </c>
      <c r="F6" s="55">
        <v>0</v>
      </c>
      <c r="G6" s="55">
        <v>57282588</v>
      </c>
      <c r="H6" s="20">
        <f>SUM(I6:K6)</f>
        <v>85124279</v>
      </c>
      <c r="I6" s="20">
        <v>0</v>
      </c>
      <c r="J6" s="20">
        <v>0</v>
      </c>
      <c r="K6" s="20">
        <v>85124279</v>
      </c>
      <c r="L6" s="20">
        <f>SUM(M6:O6)</f>
        <v>58577159.590000004</v>
      </c>
      <c r="M6" s="20">
        <v>0</v>
      </c>
      <c r="N6" s="20">
        <v>0</v>
      </c>
      <c r="O6" s="20">
        <v>58577159.590000004</v>
      </c>
      <c r="P6" s="54">
        <f t="shared" si="1"/>
        <v>68.813692495416035</v>
      </c>
      <c r="Q6" s="54"/>
      <c r="R6" s="54"/>
      <c r="S6" s="54">
        <f t="shared" si="4"/>
        <v>68.813692495416035</v>
      </c>
      <c r="T6" s="21">
        <f t="shared" si="5"/>
        <v>102.25997399070027</v>
      </c>
      <c r="U6" s="21"/>
      <c r="V6" s="21"/>
      <c r="W6" s="21">
        <f t="shared" si="8"/>
        <v>102.25997399070027</v>
      </c>
      <c r="X6" s="27"/>
      <c r="Y6" s="60" t="s">
        <v>113</v>
      </c>
    </row>
    <row r="7" spans="1:25" s="1" customFormat="1" ht="37.5" customHeight="1" x14ac:dyDescent="0.3">
      <c r="A7" s="56" t="s">
        <v>40</v>
      </c>
      <c r="B7" s="69" t="s">
        <v>21</v>
      </c>
      <c r="C7" s="19" t="s">
        <v>12</v>
      </c>
      <c r="D7" s="55">
        <f t="shared" ref="D7:D9" si="10">SUM(E7:G7)</f>
        <v>155364746</v>
      </c>
      <c r="E7" s="55">
        <v>0</v>
      </c>
      <c r="F7" s="55">
        <v>0</v>
      </c>
      <c r="G7" s="55">
        <v>155364746</v>
      </c>
      <c r="H7" s="20">
        <f t="shared" ref="H7:H10" si="11">SUM(I7:K7)</f>
        <v>214096766</v>
      </c>
      <c r="I7" s="20">
        <v>0</v>
      </c>
      <c r="J7" s="20">
        <v>0</v>
      </c>
      <c r="K7" s="20">
        <v>214096766</v>
      </c>
      <c r="L7" s="20">
        <f t="shared" ref="L7" si="12">M7+O7</f>
        <v>165384365.91</v>
      </c>
      <c r="M7" s="20">
        <v>0</v>
      </c>
      <c r="N7" s="20">
        <v>0</v>
      </c>
      <c r="O7" s="20">
        <v>165384365.91</v>
      </c>
      <c r="P7" s="54">
        <f t="shared" si="1"/>
        <v>77.24748439684511</v>
      </c>
      <c r="Q7" s="54"/>
      <c r="R7" s="54"/>
      <c r="S7" s="54">
        <f t="shared" si="4"/>
        <v>77.24748439684511</v>
      </c>
      <c r="T7" s="21">
        <f t="shared" si="5"/>
        <v>106.44909489955978</v>
      </c>
      <c r="U7" s="21"/>
      <c r="V7" s="21"/>
      <c r="W7" s="21">
        <f t="shared" si="8"/>
        <v>106.44909489955978</v>
      </c>
      <c r="X7" s="27"/>
      <c r="Y7" s="60" t="s">
        <v>113</v>
      </c>
    </row>
    <row r="8" spans="1:25" s="1" customFormat="1" ht="39" customHeight="1" x14ac:dyDescent="0.3">
      <c r="A8" s="56" t="s">
        <v>83</v>
      </c>
      <c r="B8" s="69" t="s">
        <v>55</v>
      </c>
      <c r="C8" s="19" t="s">
        <v>12</v>
      </c>
      <c r="D8" s="55">
        <f>SUM(E8:G8)</f>
        <v>4461951</v>
      </c>
      <c r="E8" s="55">
        <v>0</v>
      </c>
      <c r="F8" s="55">
        <v>0</v>
      </c>
      <c r="G8" s="55">
        <v>4461951</v>
      </c>
      <c r="H8" s="20">
        <f t="shared" si="11"/>
        <v>5633100</v>
      </c>
      <c r="I8" s="20">
        <v>0</v>
      </c>
      <c r="J8" s="20">
        <v>0</v>
      </c>
      <c r="K8" s="20">
        <v>5633100</v>
      </c>
      <c r="L8" s="20">
        <f>SUM(M8:O8)</f>
        <v>2843083.53</v>
      </c>
      <c r="M8" s="20">
        <v>0</v>
      </c>
      <c r="N8" s="20">
        <v>0</v>
      </c>
      <c r="O8" s="20">
        <v>2843083.53</v>
      </c>
      <c r="P8" s="54">
        <f t="shared" si="1"/>
        <v>50.471028918357561</v>
      </c>
      <c r="Q8" s="54"/>
      <c r="R8" s="54"/>
      <c r="S8" s="54">
        <f t="shared" si="4"/>
        <v>50.471028918357561</v>
      </c>
      <c r="T8" s="21">
        <f t="shared" si="5"/>
        <v>63.718394262958057</v>
      </c>
      <c r="U8" s="21"/>
      <c r="V8" s="21"/>
      <c r="W8" s="21">
        <f t="shared" si="8"/>
        <v>63.718394262958057</v>
      </c>
      <c r="X8" s="27"/>
      <c r="Y8" s="60" t="s">
        <v>114</v>
      </c>
    </row>
    <row r="9" spans="1:25" s="1" customFormat="1" ht="37.5" customHeight="1" x14ac:dyDescent="0.3">
      <c r="A9" s="56" t="s">
        <v>111</v>
      </c>
      <c r="B9" s="69" t="s">
        <v>55</v>
      </c>
      <c r="C9" s="19" t="s">
        <v>12</v>
      </c>
      <c r="D9" s="55">
        <f t="shared" si="10"/>
        <v>30286700</v>
      </c>
      <c r="E9" s="55">
        <v>0</v>
      </c>
      <c r="F9" s="55">
        <v>0</v>
      </c>
      <c r="G9" s="55">
        <v>30286700</v>
      </c>
      <c r="H9" s="20">
        <f t="shared" si="11"/>
        <v>45429500</v>
      </c>
      <c r="I9" s="20">
        <v>0</v>
      </c>
      <c r="J9" s="20">
        <v>0</v>
      </c>
      <c r="K9" s="20">
        <v>45429500</v>
      </c>
      <c r="L9" s="20">
        <f>SUM(M9:O9)</f>
        <v>33696802.170000002</v>
      </c>
      <c r="M9" s="20">
        <v>0</v>
      </c>
      <c r="N9" s="20">
        <v>0</v>
      </c>
      <c r="O9" s="20">
        <v>33696802.170000002</v>
      </c>
      <c r="P9" s="54">
        <f t="shared" si="1"/>
        <v>74.173834556840816</v>
      </c>
      <c r="Q9" s="54"/>
      <c r="R9" s="54"/>
      <c r="S9" s="54">
        <f t="shared" si="4"/>
        <v>74.173834556840816</v>
      </c>
      <c r="T9" s="21">
        <f t="shared" si="5"/>
        <v>111.25940485427597</v>
      </c>
      <c r="U9" s="21"/>
      <c r="V9" s="21"/>
      <c r="W9" s="21">
        <f t="shared" si="8"/>
        <v>111.25940485427597</v>
      </c>
      <c r="X9" s="27"/>
      <c r="Y9" s="60" t="s">
        <v>113</v>
      </c>
    </row>
    <row r="10" spans="1:25" s="1" customFormat="1" ht="39" customHeight="1" x14ac:dyDescent="0.3">
      <c r="A10" s="56" t="s">
        <v>105</v>
      </c>
      <c r="B10" s="69" t="s">
        <v>110</v>
      </c>
      <c r="C10" s="19" t="s">
        <v>79</v>
      </c>
      <c r="D10" s="55">
        <f>SUM(E10:G10)</f>
        <v>0</v>
      </c>
      <c r="E10" s="55">
        <v>0</v>
      </c>
      <c r="F10" s="55">
        <v>0</v>
      </c>
      <c r="G10" s="55">
        <v>0</v>
      </c>
      <c r="H10" s="20">
        <f t="shared" si="11"/>
        <v>57910</v>
      </c>
      <c r="I10" s="20">
        <v>0</v>
      </c>
      <c r="J10" s="20">
        <v>0</v>
      </c>
      <c r="K10" s="20">
        <v>57910</v>
      </c>
      <c r="L10" s="20">
        <f>SUM(M10:O10)</f>
        <v>0</v>
      </c>
      <c r="M10" s="20">
        <v>0</v>
      </c>
      <c r="N10" s="20">
        <v>0</v>
      </c>
      <c r="O10" s="20">
        <v>0</v>
      </c>
      <c r="P10" s="54">
        <f t="shared" si="1"/>
        <v>0</v>
      </c>
      <c r="Q10" s="54"/>
      <c r="R10" s="54"/>
      <c r="S10" s="54">
        <f>O10/K10*100</f>
        <v>0</v>
      </c>
      <c r="T10" s="21"/>
      <c r="U10" s="21"/>
      <c r="V10" s="21"/>
      <c r="W10" s="21"/>
      <c r="X10" s="27"/>
      <c r="Y10" s="60" t="s">
        <v>123</v>
      </c>
    </row>
    <row r="11" spans="1:25" s="1" customFormat="1" ht="61.5" customHeight="1" x14ac:dyDescent="0.3">
      <c r="A11" s="28" t="s">
        <v>41</v>
      </c>
      <c r="B11" s="68" t="s">
        <v>56</v>
      </c>
      <c r="C11" s="30"/>
      <c r="D11" s="29">
        <f t="shared" ref="D11:G11" si="13">SUM(D12:D18)</f>
        <v>48406088</v>
      </c>
      <c r="E11" s="29">
        <f t="shared" si="13"/>
        <v>41564309</v>
      </c>
      <c r="F11" s="29">
        <f t="shared" si="13"/>
        <v>6688410</v>
      </c>
      <c r="G11" s="29">
        <f t="shared" si="13"/>
        <v>153369</v>
      </c>
      <c r="H11" s="29">
        <f t="shared" ref="H11:K11" si="14">SUM(H12:H18)</f>
        <v>68400721</v>
      </c>
      <c r="I11" s="29">
        <f t="shared" si="14"/>
        <v>58704300</v>
      </c>
      <c r="J11" s="29">
        <f t="shared" si="14"/>
        <v>9492100</v>
      </c>
      <c r="K11" s="29">
        <f t="shared" si="14"/>
        <v>204321</v>
      </c>
      <c r="L11" s="29">
        <f t="shared" ref="L11:O11" si="15">SUM(L12:L18)</f>
        <v>48640037.799999997</v>
      </c>
      <c r="M11" s="29">
        <f t="shared" si="15"/>
        <v>41632844.57</v>
      </c>
      <c r="N11" s="29">
        <f t="shared" si="15"/>
        <v>6853824.2300000004</v>
      </c>
      <c r="O11" s="29">
        <f t="shared" si="15"/>
        <v>153369</v>
      </c>
      <c r="P11" s="54">
        <f t="shared" si="1"/>
        <v>71.110416803939827</v>
      </c>
      <c r="Q11" s="54">
        <f t="shared" si="2"/>
        <v>70.919582671116089</v>
      </c>
      <c r="R11" s="54">
        <f t="shared" si="3"/>
        <v>102.47314728014581</v>
      </c>
      <c r="S11" s="54">
        <f>O11/K11*100</f>
        <v>75.062768878382542</v>
      </c>
      <c r="T11" s="21">
        <f t="shared" si="5"/>
        <v>100.48330656259601</v>
      </c>
      <c r="U11" s="21">
        <f t="shared" si="6"/>
        <v>100.16489043520487</v>
      </c>
      <c r="V11" s="21">
        <f t="shared" si="7"/>
        <v>102.47314728014581</v>
      </c>
      <c r="W11" s="21">
        <f t="shared" si="7"/>
        <v>100</v>
      </c>
      <c r="X11" s="27"/>
      <c r="Y11" s="60"/>
    </row>
    <row r="12" spans="1:25" s="1" customFormat="1" ht="60" customHeight="1" x14ac:dyDescent="0.3">
      <c r="A12" s="56" t="s">
        <v>42</v>
      </c>
      <c r="B12" s="69" t="s">
        <v>57</v>
      </c>
      <c r="C12" s="19" t="s">
        <v>12</v>
      </c>
      <c r="D12" s="55">
        <f>SUM(E12:G12)</f>
        <v>7980658</v>
      </c>
      <c r="E12" s="55">
        <v>1200079</v>
      </c>
      <c r="F12" s="55">
        <v>6679322</v>
      </c>
      <c r="G12" s="55">
        <v>101257</v>
      </c>
      <c r="H12" s="20">
        <f>SUM(I12:K12)</f>
        <v>11777909</v>
      </c>
      <c r="I12" s="20">
        <v>2151700</v>
      </c>
      <c r="J12" s="20">
        <v>9474000</v>
      </c>
      <c r="K12" s="20">
        <v>152209</v>
      </c>
      <c r="L12" s="20">
        <f>SUM(M12:O12)</f>
        <v>8029439.7000000002</v>
      </c>
      <c r="M12" s="20">
        <v>1074358.47</v>
      </c>
      <c r="N12" s="20">
        <v>6853824.2300000004</v>
      </c>
      <c r="O12" s="20">
        <v>101257</v>
      </c>
      <c r="P12" s="54">
        <f t="shared" si="1"/>
        <v>68.173728460629135</v>
      </c>
      <c r="Q12" s="54">
        <f t="shared" si="2"/>
        <v>49.930681321745595</v>
      </c>
      <c r="R12" s="54">
        <f t="shared" si="3"/>
        <v>102.61257400077433</v>
      </c>
      <c r="S12" s="54">
        <f>O12/K12*100</f>
        <v>66.524975527071334</v>
      </c>
      <c r="T12" s="21">
        <f t="shared" si="5"/>
        <v>100.61124909750549</v>
      </c>
      <c r="U12" s="21">
        <f t="shared" si="6"/>
        <v>89.523978838059833</v>
      </c>
      <c r="V12" s="21">
        <f t="shared" si="7"/>
        <v>102.61257400077433</v>
      </c>
      <c r="W12" s="21">
        <f>O12/G12*100</f>
        <v>100</v>
      </c>
      <c r="X12" s="53"/>
      <c r="Y12" s="60" t="s">
        <v>120</v>
      </c>
    </row>
    <row r="13" spans="1:25" s="1" customFormat="1" ht="112.5" customHeight="1" x14ac:dyDescent="0.3">
      <c r="A13" s="56" t="s">
        <v>58</v>
      </c>
      <c r="B13" s="69" t="s">
        <v>122</v>
      </c>
      <c r="C13" s="19" t="s">
        <v>12</v>
      </c>
      <c r="D13" s="55">
        <f t="shared" ref="D13:D18" si="16">SUM(E13:G13)</f>
        <v>628300</v>
      </c>
      <c r="E13" s="55">
        <v>628300</v>
      </c>
      <c r="F13" s="55">
        <v>0</v>
      </c>
      <c r="G13" s="55">
        <v>0</v>
      </c>
      <c r="H13" s="20">
        <f t="shared" ref="H13:H18" si="17">SUM(I13:K13)</f>
        <v>628300</v>
      </c>
      <c r="I13" s="20">
        <v>628300</v>
      </c>
      <c r="J13" s="20">
        <v>0</v>
      </c>
      <c r="K13" s="20">
        <v>0</v>
      </c>
      <c r="L13" s="20">
        <f t="shared" ref="L13:L18" si="18">SUM(M13:O13)</f>
        <v>374340.44</v>
      </c>
      <c r="M13" s="20">
        <v>374340.44</v>
      </c>
      <c r="N13" s="20">
        <v>0</v>
      </c>
      <c r="O13" s="20">
        <v>0</v>
      </c>
      <c r="P13" s="54">
        <f t="shared" si="1"/>
        <v>59.579888588254015</v>
      </c>
      <c r="Q13" s="54">
        <f t="shared" si="2"/>
        <v>59.579888588254015</v>
      </c>
      <c r="R13" s="54"/>
      <c r="S13" s="54"/>
      <c r="T13" s="21">
        <f t="shared" si="5"/>
        <v>59.579888588254015</v>
      </c>
      <c r="U13" s="21">
        <f t="shared" si="6"/>
        <v>59.579888588254015</v>
      </c>
      <c r="V13" s="21"/>
      <c r="W13" s="21"/>
      <c r="X13" s="53"/>
      <c r="Y13" s="60" t="s">
        <v>115</v>
      </c>
    </row>
    <row r="14" spans="1:25" s="1" customFormat="1" ht="57" customHeight="1" x14ac:dyDescent="0.3">
      <c r="A14" s="56" t="s">
        <v>60</v>
      </c>
      <c r="B14" s="69" t="s">
        <v>59</v>
      </c>
      <c r="C14" s="19" t="s">
        <v>12</v>
      </c>
      <c r="D14" s="55">
        <f t="shared" si="16"/>
        <v>2837800</v>
      </c>
      <c r="E14" s="55">
        <v>2837800</v>
      </c>
      <c r="F14" s="55">
        <v>0</v>
      </c>
      <c r="G14" s="55">
        <v>0</v>
      </c>
      <c r="H14" s="20">
        <f t="shared" si="17"/>
        <v>3702900</v>
      </c>
      <c r="I14" s="20">
        <v>3702900</v>
      </c>
      <c r="J14" s="20">
        <v>0</v>
      </c>
      <c r="K14" s="20">
        <v>0</v>
      </c>
      <c r="L14" s="20">
        <f t="shared" si="18"/>
        <v>2812220.3</v>
      </c>
      <c r="M14" s="20">
        <v>2812220.3</v>
      </c>
      <c r="N14" s="20">
        <v>0</v>
      </c>
      <c r="O14" s="20">
        <v>0</v>
      </c>
      <c r="P14" s="54">
        <f t="shared" si="1"/>
        <v>75.946428474979072</v>
      </c>
      <c r="Q14" s="54">
        <f t="shared" si="2"/>
        <v>75.946428474979072</v>
      </c>
      <c r="R14" s="54"/>
      <c r="S14" s="54"/>
      <c r="T14" s="21">
        <f t="shared" si="5"/>
        <v>99.098608076679113</v>
      </c>
      <c r="U14" s="21">
        <f t="shared" si="6"/>
        <v>99.098608076679113</v>
      </c>
      <c r="V14" s="21"/>
      <c r="W14" s="21"/>
      <c r="X14" s="27"/>
      <c r="Y14" s="60" t="s">
        <v>116</v>
      </c>
    </row>
    <row r="15" spans="1:25" s="1" customFormat="1" ht="40.5" customHeight="1" x14ac:dyDescent="0.3">
      <c r="A15" s="56" t="s">
        <v>61</v>
      </c>
      <c r="B15" s="69" t="s">
        <v>99</v>
      </c>
      <c r="C15" s="19" t="s">
        <v>12</v>
      </c>
      <c r="D15" s="55">
        <f t="shared" si="16"/>
        <v>3601630</v>
      </c>
      <c r="E15" s="55">
        <v>3601630</v>
      </c>
      <c r="F15" s="55">
        <v>0</v>
      </c>
      <c r="G15" s="55">
        <v>0</v>
      </c>
      <c r="H15" s="20">
        <f t="shared" si="17"/>
        <v>4922900</v>
      </c>
      <c r="I15" s="20">
        <v>4922900</v>
      </c>
      <c r="J15" s="20">
        <v>0</v>
      </c>
      <c r="K15" s="20">
        <v>0</v>
      </c>
      <c r="L15" s="20">
        <f>SUM(M15:O15)</f>
        <v>3962083.42</v>
      </c>
      <c r="M15" s="20">
        <v>3962083.42</v>
      </c>
      <c r="N15" s="20">
        <v>0</v>
      </c>
      <c r="O15" s="20">
        <v>0</v>
      </c>
      <c r="P15" s="54">
        <f t="shared" si="1"/>
        <v>80.482711816205892</v>
      </c>
      <c r="Q15" s="54">
        <f t="shared" si="2"/>
        <v>80.482711816205892</v>
      </c>
      <c r="R15" s="54"/>
      <c r="S15" s="54"/>
      <c r="T15" s="21">
        <f t="shared" si="5"/>
        <v>110.00806357121637</v>
      </c>
      <c r="U15" s="21">
        <f t="shared" si="6"/>
        <v>110.00806357121637</v>
      </c>
      <c r="V15" s="21"/>
      <c r="W15" s="21"/>
      <c r="X15" s="27"/>
      <c r="Y15" s="60" t="s">
        <v>117</v>
      </c>
    </row>
    <row r="16" spans="1:25" s="1" customFormat="1" ht="78" customHeight="1" x14ac:dyDescent="0.3">
      <c r="A16" s="56" t="s">
        <v>63</v>
      </c>
      <c r="B16" s="69" t="s">
        <v>62</v>
      </c>
      <c r="C16" s="19" t="s">
        <v>12</v>
      </c>
      <c r="D16" s="55">
        <f>SUM(E16:G16)</f>
        <v>7807912</v>
      </c>
      <c r="E16" s="55">
        <v>7755800</v>
      </c>
      <c r="F16" s="55">
        <v>0</v>
      </c>
      <c r="G16" s="55">
        <v>52112</v>
      </c>
      <c r="H16" s="20">
        <f t="shared" si="17"/>
        <v>10725412</v>
      </c>
      <c r="I16" s="20">
        <v>10673300</v>
      </c>
      <c r="J16" s="20">
        <v>0</v>
      </c>
      <c r="K16" s="20">
        <v>52112</v>
      </c>
      <c r="L16" s="20">
        <f t="shared" si="18"/>
        <v>7990553.9400000004</v>
      </c>
      <c r="M16" s="20">
        <v>7938441.9400000004</v>
      </c>
      <c r="N16" s="20">
        <v>0</v>
      </c>
      <c r="O16" s="20">
        <v>52112</v>
      </c>
      <c r="P16" s="54">
        <f t="shared" si="1"/>
        <v>74.50113748544112</v>
      </c>
      <c r="Q16" s="54">
        <f t="shared" si="2"/>
        <v>74.376640214366702</v>
      </c>
      <c r="R16" s="54"/>
      <c r="S16" s="54">
        <f>O16/K16*100</f>
        <v>100</v>
      </c>
      <c r="T16" s="21">
        <f t="shared" si="5"/>
        <v>102.33919055440175</v>
      </c>
      <c r="U16" s="21">
        <f t="shared" si="6"/>
        <v>102.35490781092859</v>
      </c>
      <c r="V16" s="21"/>
      <c r="W16" s="21">
        <f t="shared" si="7"/>
        <v>100</v>
      </c>
      <c r="X16" s="27"/>
      <c r="Y16" s="60" t="s">
        <v>118</v>
      </c>
    </row>
    <row r="17" spans="1:25" s="1" customFormat="1" ht="81" customHeight="1" x14ac:dyDescent="0.3">
      <c r="A17" s="56" t="s">
        <v>82</v>
      </c>
      <c r="B17" s="69" t="s">
        <v>80</v>
      </c>
      <c r="C17" s="19" t="s">
        <v>12</v>
      </c>
      <c r="D17" s="55">
        <f t="shared" si="16"/>
        <v>9088</v>
      </c>
      <c r="E17" s="55">
        <v>0</v>
      </c>
      <c r="F17" s="55">
        <v>9088</v>
      </c>
      <c r="G17" s="55">
        <v>0</v>
      </c>
      <c r="H17" s="20">
        <f t="shared" si="17"/>
        <v>18100</v>
      </c>
      <c r="I17" s="20">
        <v>0</v>
      </c>
      <c r="J17" s="20">
        <v>18100</v>
      </c>
      <c r="K17" s="20">
        <v>0</v>
      </c>
      <c r="L17" s="20">
        <f>SUM(M17:O17)</f>
        <v>0</v>
      </c>
      <c r="M17" s="20">
        <v>0</v>
      </c>
      <c r="N17" s="20">
        <v>0</v>
      </c>
      <c r="O17" s="20">
        <v>0</v>
      </c>
      <c r="P17" s="54">
        <f t="shared" si="1"/>
        <v>0</v>
      </c>
      <c r="Q17" s="54"/>
      <c r="R17" s="54">
        <f>N17/J17*100</f>
        <v>0</v>
      </c>
      <c r="S17" s="54"/>
      <c r="T17" s="21">
        <f>L17/D17*100</f>
        <v>0</v>
      </c>
      <c r="U17" s="21"/>
      <c r="V17" s="21">
        <f>N17/F17*100</f>
        <v>0</v>
      </c>
      <c r="W17" s="21"/>
      <c r="X17" s="53"/>
      <c r="Y17" s="60" t="s">
        <v>121</v>
      </c>
    </row>
    <row r="18" spans="1:25" s="1" customFormat="1" ht="63" customHeight="1" x14ac:dyDescent="0.3">
      <c r="A18" s="56" t="s">
        <v>65</v>
      </c>
      <c r="B18" s="69" t="s">
        <v>64</v>
      </c>
      <c r="C18" s="19" t="s">
        <v>12</v>
      </c>
      <c r="D18" s="55">
        <f t="shared" si="16"/>
        <v>25540700</v>
      </c>
      <c r="E18" s="55">
        <v>25540700</v>
      </c>
      <c r="F18" s="55">
        <v>0</v>
      </c>
      <c r="G18" s="55">
        <v>0</v>
      </c>
      <c r="H18" s="20">
        <f t="shared" si="17"/>
        <v>36625200</v>
      </c>
      <c r="I18" s="20">
        <v>36625200</v>
      </c>
      <c r="J18" s="20">
        <v>0</v>
      </c>
      <c r="K18" s="20">
        <v>0</v>
      </c>
      <c r="L18" s="20">
        <f t="shared" si="18"/>
        <v>25471400</v>
      </c>
      <c r="M18" s="20">
        <v>25471400</v>
      </c>
      <c r="N18" s="20">
        <v>0</v>
      </c>
      <c r="O18" s="20">
        <v>0</v>
      </c>
      <c r="P18" s="54">
        <f t="shared" si="1"/>
        <v>69.546104867686736</v>
      </c>
      <c r="Q18" s="54">
        <f t="shared" si="2"/>
        <v>69.546104867686736</v>
      </c>
      <c r="R18" s="54"/>
      <c r="S18" s="54"/>
      <c r="T18" s="21">
        <f t="shared" si="5"/>
        <v>99.728668360694897</v>
      </c>
      <c r="U18" s="21">
        <f t="shared" si="6"/>
        <v>99.728668360694897</v>
      </c>
      <c r="V18" s="21"/>
      <c r="W18" s="21"/>
      <c r="X18" s="27"/>
      <c r="Y18" s="60"/>
    </row>
    <row r="19" spans="1:25" s="26" customFormat="1" ht="42" customHeight="1" x14ac:dyDescent="0.3">
      <c r="A19" s="28" t="s">
        <v>66</v>
      </c>
      <c r="B19" s="68" t="s">
        <v>23</v>
      </c>
      <c r="C19" s="30"/>
      <c r="D19" s="29">
        <f>SUM(D20:D22)</f>
        <v>10431835</v>
      </c>
      <c r="E19" s="29">
        <f t="shared" ref="E19:O19" si="19">SUM(E20:E22)</f>
        <v>6450600</v>
      </c>
      <c r="F19" s="29">
        <f t="shared" si="19"/>
        <v>0</v>
      </c>
      <c r="G19" s="29">
        <f t="shared" si="19"/>
        <v>3981235</v>
      </c>
      <c r="H19" s="29">
        <f t="shared" si="19"/>
        <v>12280900</v>
      </c>
      <c r="I19" s="29">
        <f t="shared" si="19"/>
        <v>7950600</v>
      </c>
      <c r="J19" s="29">
        <f t="shared" si="19"/>
        <v>0</v>
      </c>
      <c r="K19" s="29">
        <f t="shared" si="19"/>
        <v>4330300</v>
      </c>
      <c r="L19" s="29">
        <f t="shared" si="19"/>
        <v>6737321.46</v>
      </c>
      <c r="M19" s="29">
        <f t="shared" si="19"/>
        <v>4678682.3600000003</v>
      </c>
      <c r="N19" s="29">
        <f t="shared" si="19"/>
        <v>0</v>
      </c>
      <c r="O19" s="29">
        <f t="shared" si="19"/>
        <v>2058639.1</v>
      </c>
      <c r="P19" s="54">
        <f t="shared" si="1"/>
        <v>54.860160574550719</v>
      </c>
      <c r="Q19" s="54">
        <f t="shared" si="2"/>
        <v>58.846909164088245</v>
      </c>
      <c r="R19" s="54"/>
      <c r="S19" s="54">
        <f t="shared" si="4"/>
        <v>47.540334387917696</v>
      </c>
      <c r="T19" s="21">
        <f t="shared" si="5"/>
        <v>64.584241027585279</v>
      </c>
      <c r="U19" s="21">
        <f t="shared" si="6"/>
        <v>72.530963941338797</v>
      </c>
      <c r="V19" s="21"/>
      <c r="W19" s="21">
        <f t="shared" si="8"/>
        <v>51.708555259862834</v>
      </c>
      <c r="X19" s="25"/>
      <c r="Y19" s="62"/>
    </row>
    <row r="20" spans="1:25" s="1" customFormat="1" ht="112.5" customHeight="1" x14ac:dyDescent="0.3">
      <c r="A20" s="56" t="s">
        <v>69</v>
      </c>
      <c r="B20" s="69" t="s">
        <v>107</v>
      </c>
      <c r="C20" s="19" t="s">
        <v>12</v>
      </c>
      <c r="D20" s="55">
        <f>SUM(E20:G20)</f>
        <v>4247400</v>
      </c>
      <c r="E20" s="20">
        <v>2247400</v>
      </c>
      <c r="F20" s="20">
        <v>0</v>
      </c>
      <c r="G20" s="20">
        <v>2000000</v>
      </c>
      <c r="H20" s="20">
        <f>SUM(I20:K20)</f>
        <v>5747400</v>
      </c>
      <c r="I20" s="20">
        <v>3747400</v>
      </c>
      <c r="J20" s="20">
        <v>0</v>
      </c>
      <c r="K20" s="20">
        <v>2000000</v>
      </c>
      <c r="L20" s="20">
        <f>SUM(M20:O20)</f>
        <v>552886.46</v>
      </c>
      <c r="M20" s="20">
        <v>475482.36</v>
      </c>
      <c r="N20" s="20">
        <v>0</v>
      </c>
      <c r="O20" s="20">
        <v>77404.100000000006</v>
      </c>
      <c r="P20" s="54">
        <f t="shared" si="1"/>
        <v>9.6197665031144499</v>
      </c>
      <c r="Q20" s="54">
        <f t="shared" si="2"/>
        <v>12.688326839942359</v>
      </c>
      <c r="R20" s="54"/>
      <c r="S20" s="54">
        <f t="shared" si="4"/>
        <v>3.8702050000000003</v>
      </c>
      <c r="T20" s="21">
        <f t="shared" si="5"/>
        <v>13.017056552243725</v>
      </c>
      <c r="U20" s="21">
        <f t="shared" si="6"/>
        <v>21.15699741924001</v>
      </c>
      <c r="V20" s="21"/>
      <c r="W20" s="21"/>
      <c r="X20" s="27"/>
      <c r="Y20" s="60"/>
    </row>
    <row r="21" spans="1:25" s="1" customFormat="1" ht="81.75" customHeight="1" x14ac:dyDescent="0.3">
      <c r="A21" s="56" t="s">
        <v>100</v>
      </c>
      <c r="B21" s="69" t="s">
        <v>101</v>
      </c>
      <c r="C21" s="19" t="s">
        <v>12</v>
      </c>
      <c r="D21" s="55">
        <f>SUM(E21:G21)</f>
        <v>6184435</v>
      </c>
      <c r="E21" s="55">
        <v>4203200</v>
      </c>
      <c r="F21" s="55">
        <v>0</v>
      </c>
      <c r="G21" s="55">
        <v>1981235</v>
      </c>
      <c r="H21" s="20">
        <f>SUM(I21:K21)</f>
        <v>6184435</v>
      </c>
      <c r="I21" s="20">
        <v>4203200</v>
      </c>
      <c r="J21" s="20">
        <v>0</v>
      </c>
      <c r="K21" s="20">
        <v>1981235</v>
      </c>
      <c r="L21" s="20">
        <f>SUM(M21:O21)</f>
        <v>6184435</v>
      </c>
      <c r="M21" s="20">
        <v>4203200</v>
      </c>
      <c r="N21" s="20">
        <v>0</v>
      </c>
      <c r="O21" s="20">
        <v>1981235</v>
      </c>
      <c r="P21" s="54">
        <f t="shared" si="1"/>
        <v>100</v>
      </c>
      <c r="Q21" s="54">
        <f t="shared" si="2"/>
        <v>100</v>
      </c>
      <c r="R21" s="54"/>
      <c r="S21" s="54">
        <f t="shared" si="4"/>
        <v>100</v>
      </c>
      <c r="T21" s="21">
        <f t="shared" si="5"/>
        <v>100</v>
      </c>
      <c r="U21" s="21">
        <f t="shared" si="6"/>
        <v>100</v>
      </c>
      <c r="V21" s="21"/>
      <c r="W21" s="21">
        <f t="shared" si="8"/>
        <v>100</v>
      </c>
      <c r="X21" s="27"/>
      <c r="Y21" s="60"/>
    </row>
    <row r="22" spans="1:25" s="1" customFormat="1" ht="33" customHeight="1" x14ac:dyDescent="0.3">
      <c r="A22" s="56" t="s">
        <v>106</v>
      </c>
      <c r="B22" s="69" t="s">
        <v>102</v>
      </c>
      <c r="C22" s="19" t="s">
        <v>12</v>
      </c>
      <c r="D22" s="55">
        <f>SUM(E22:G22)</f>
        <v>0</v>
      </c>
      <c r="E22" s="55">
        <v>0</v>
      </c>
      <c r="F22" s="55">
        <v>0</v>
      </c>
      <c r="G22" s="55">
        <v>0</v>
      </c>
      <c r="H22" s="20">
        <f>SUM(I22:K22)</f>
        <v>349065</v>
      </c>
      <c r="I22" s="20">
        <v>0</v>
      </c>
      <c r="J22" s="20">
        <v>0</v>
      </c>
      <c r="K22" s="20">
        <v>349065</v>
      </c>
      <c r="L22" s="20">
        <f>SUM(M22:O22)</f>
        <v>0</v>
      </c>
      <c r="M22" s="20">
        <v>0</v>
      </c>
      <c r="N22" s="20">
        <v>0</v>
      </c>
      <c r="O22" s="20">
        <v>0</v>
      </c>
      <c r="P22" s="54">
        <f t="shared" si="1"/>
        <v>0</v>
      </c>
      <c r="Q22" s="54"/>
      <c r="R22" s="54"/>
      <c r="S22" s="54">
        <f t="shared" si="4"/>
        <v>0</v>
      </c>
      <c r="T22" s="21"/>
      <c r="U22" s="21"/>
      <c r="V22" s="21"/>
      <c r="W22" s="21"/>
      <c r="X22" s="53"/>
      <c r="Y22" s="60"/>
    </row>
    <row r="23" spans="1:25" s="1" customFormat="1" ht="96.75" customHeight="1" x14ac:dyDescent="0.3">
      <c r="A23" s="28" t="s">
        <v>73</v>
      </c>
      <c r="B23" s="68" t="s">
        <v>67</v>
      </c>
      <c r="C23" s="30"/>
      <c r="D23" s="64">
        <f t="shared" ref="D23:G23" si="20">SUM(D24:D25)</f>
        <v>34878515</v>
      </c>
      <c r="E23" s="64">
        <f t="shared" si="20"/>
        <v>0</v>
      </c>
      <c r="F23" s="64">
        <f t="shared" si="20"/>
        <v>0</v>
      </c>
      <c r="G23" s="64">
        <f t="shared" si="20"/>
        <v>34878515</v>
      </c>
      <c r="H23" s="64">
        <f t="shared" ref="H23:K23" si="21">SUM(H24:H25)</f>
        <v>48173100</v>
      </c>
      <c r="I23" s="64">
        <f t="shared" si="21"/>
        <v>0</v>
      </c>
      <c r="J23" s="64">
        <f t="shared" si="21"/>
        <v>0</v>
      </c>
      <c r="K23" s="64">
        <f t="shared" si="21"/>
        <v>48173100</v>
      </c>
      <c r="L23" s="64">
        <f>SUM(L24:L25)</f>
        <v>32985000.210000001</v>
      </c>
      <c r="M23" s="64">
        <f t="shared" ref="M23:O23" si="22">SUM(M24:M25)</f>
        <v>0</v>
      </c>
      <c r="N23" s="64">
        <f t="shared" si="22"/>
        <v>0</v>
      </c>
      <c r="O23" s="64">
        <f t="shared" si="22"/>
        <v>32985000.210000001</v>
      </c>
      <c r="P23" s="54">
        <f t="shared" si="1"/>
        <v>68.471823922479558</v>
      </c>
      <c r="Q23" s="54"/>
      <c r="R23" s="54"/>
      <c r="S23" s="54">
        <f t="shared" si="4"/>
        <v>68.471823922479558</v>
      </c>
      <c r="T23" s="21">
        <f t="shared" si="5"/>
        <v>94.571114079828234</v>
      </c>
      <c r="U23" s="21"/>
      <c r="V23" s="21"/>
      <c r="W23" s="21">
        <f t="shared" si="8"/>
        <v>94.571114079828234</v>
      </c>
      <c r="X23" s="27"/>
      <c r="Y23" s="60"/>
    </row>
    <row r="24" spans="1:25" s="1" customFormat="1" ht="46.5" customHeight="1" x14ac:dyDescent="0.3">
      <c r="A24" s="73" t="s">
        <v>74</v>
      </c>
      <c r="B24" s="92" t="s">
        <v>68</v>
      </c>
      <c r="C24" s="19" t="s">
        <v>12</v>
      </c>
      <c r="D24" s="55">
        <f>SUM(E24:G24)</f>
        <v>17905500</v>
      </c>
      <c r="E24" s="55">
        <v>0</v>
      </c>
      <c r="F24" s="55">
        <v>0</v>
      </c>
      <c r="G24" s="55">
        <v>17905500</v>
      </c>
      <c r="H24" s="20">
        <f>SUM(I24:K24)</f>
        <v>24936200</v>
      </c>
      <c r="I24" s="20">
        <v>0</v>
      </c>
      <c r="J24" s="20">
        <v>0</v>
      </c>
      <c r="K24" s="20">
        <v>24936200</v>
      </c>
      <c r="L24" s="20">
        <f>SUM(M24:O24)</f>
        <v>17502431.27</v>
      </c>
      <c r="M24" s="20">
        <v>0</v>
      </c>
      <c r="N24" s="20">
        <v>0</v>
      </c>
      <c r="O24" s="20">
        <v>17502431.27</v>
      </c>
      <c r="P24" s="54">
        <f t="shared" si="1"/>
        <v>70.188847017588884</v>
      </c>
      <c r="Q24" s="54"/>
      <c r="R24" s="54"/>
      <c r="S24" s="54">
        <f t="shared" si="4"/>
        <v>70.188847017588884</v>
      </c>
      <c r="T24" s="21">
        <f t="shared" si="5"/>
        <v>97.74891106084722</v>
      </c>
      <c r="U24" s="21"/>
      <c r="V24" s="21"/>
      <c r="W24" s="21">
        <f t="shared" si="8"/>
        <v>97.74891106084722</v>
      </c>
      <c r="X24" s="27"/>
      <c r="Y24" s="60" t="s">
        <v>119</v>
      </c>
    </row>
    <row r="25" spans="1:25" s="1" customFormat="1" ht="48.75" customHeight="1" x14ac:dyDescent="0.3">
      <c r="A25" s="74"/>
      <c r="B25" s="93"/>
      <c r="C25" s="19" t="s">
        <v>78</v>
      </c>
      <c r="D25" s="55">
        <f>SUM(E25:G25)</f>
        <v>16973015</v>
      </c>
      <c r="E25" s="55">
        <v>0</v>
      </c>
      <c r="F25" s="55">
        <v>0</v>
      </c>
      <c r="G25" s="55">
        <v>16973015</v>
      </c>
      <c r="H25" s="20">
        <f>SUM(I25:K25)</f>
        <v>23236900</v>
      </c>
      <c r="I25" s="20">
        <v>0</v>
      </c>
      <c r="J25" s="20">
        <v>0</v>
      </c>
      <c r="K25" s="20">
        <v>23236900</v>
      </c>
      <c r="L25" s="20">
        <f>SUM(M25:O25)</f>
        <v>15482568.939999999</v>
      </c>
      <c r="M25" s="20">
        <v>0</v>
      </c>
      <c r="N25" s="20">
        <v>0</v>
      </c>
      <c r="O25" s="20">
        <v>15482568.939999999</v>
      </c>
      <c r="P25" s="54">
        <f t="shared" si="1"/>
        <v>66.629235999638496</v>
      </c>
      <c r="Q25" s="54"/>
      <c r="R25" s="54"/>
      <c r="S25" s="54">
        <f t="shared" si="4"/>
        <v>66.629235999638496</v>
      </c>
      <c r="T25" s="21">
        <f t="shared" si="5"/>
        <v>91.218731262536451</v>
      </c>
      <c r="U25" s="21"/>
      <c r="V25" s="21"/>
      <c r="W25" s="21">
        <f t="shared" si="8"/>
        <v>91.218731262536451</v>
      </c>
      <c r="X25" s="61"/>
      <c r="Y25" s="60" t="s">
        <v>124</v>
      </c>
    </row>
    <row r="26" spans="1:25" x14ac:dyDescent="0.3">
      <c r="Y26" s="67"/>
    </row>
    <row r="27" spans="1:25" x14ac:dyDescent="0.3">
      <c r="Y27" s="67"/>
    </row>
    <row r="28" spans="1:25" x14ac:dyDescent="0.3">
      <c r="Y28" s="67"/>
    </row>
    <row r="29" spans="1:25" x14ac:dyDescent="0.3">
      <c r="Y29" s="67"/>
    </row>
    <row r="30" spans="1:25" x14ac:dyDescent="0.3">
      <c r="Y30" s="67"/>
    </row>
    <row r="31" spans="1:25" x14ac:dyDescent="0.3">
      <c r="Y31" s="67"/>
    </row>
    <row r="32" spans="1:25" x14ac:dyDescent="0.3">
      <c r="Y32" s="67"/>
    </row>
    <row r="33" spans="25:25" x14ac:dyDescent="0.3">
      <c r="Y33" s="67"/>
    </row>
    <row r="34" spans="25:25" x14ac:dyDescent="0.3">
      <c r="Y34" s="67"/>
    </row>
    <row r="35" spans="25:25" x14ac:dyDescent="0.3">
      <c r="Y35" s="67"/>
    </row>
    <row r="36" spans="25:25" x14ac:dyDescent="0.3">
      <c r="Y36" s="67"/>
    </row>
    <row r="37" spans="25:25" x14ac:dyDescent="0.3">
      <c r="Y37" s="67"/>
    </row>
    <row r="38" spans="25:25" x14ac:dyDescent="0.3">
      <c r="Y38" s="67"/>
    </row>
    <row r="39" spans="25:25" x14ac:dyDescent="0.3">
      <c r="Y39" s="67"/>
    </row>
    <row r="40" spans="25:25" x14ac:dyDescent="0.3">
      <c r="Y40" s="67"/>
    </row>
    <row r="41" spans="25:25" x14ac:dyDescent="0.3">
      <c r="Y41" s="67"/>
    </row>
  </sheetData>
  <mergeCells count="12">
    <mergeCell ref="D2:G2"/>
    <mergeCell ref="A24:A25"/>
    <mergeCell ref="B24:B25"/>
    <mergeCell ref="B4:C4"/>
    <mergeCell ref="A1:W1"/>
    <mergeCell ref="T2:W2"/>
    <mergeCell ref="L2:O2"/>
    <mergeCell ref="A2:A3"/>
    <mergeCell ref="C2:C3"/>
    <mergeCell ref="P2:S2"/>
    <mergeCell ref="H2:K2"/>
    <mergeCell ref="X2:X3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6" t="s">
        <v>1</v>
      </c>
      <c r="C2" s="101" t="s">
        <v>17</v>
      </c>
      <c r="D2" s="102" t="s">
        <v>45</v>
      </c>
      <c r="E2" s="102"/>
      <c r="F2" s="102"/>
      <c r="G2" s="103" t="s">
        <v>53</v>
      </c>
      <c r="H2" s="103"/>
      <c r="I2" s="103"/>
      <c r="J2" s="104" t="s">
        <v>51</v>
      </c>
      <c r="K2" s="105"/>
      <c r="L2" s="106"/>
      <c r="M2" s="107" t="s">
        <v>46</v>
      </c>
      <c r="N2" s="107" t="s">
        <v>47</v>
      </c>
    </row>
    <row r="3" spans="1:14" ht="25.5" x14ac:dyDescent="0.25">
      <c r="A3" s="100"/>
      <c r="B3" s="7" t="s">
        <v>2</v>
      </c>
      <c r="C3" s="101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108"/>
      <c r="N3" s="108"/>
    </row>
    <row r="4" spans="1:14" x14ac:dyDescent="0.25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7" t="s">
        <v>49</v>
      </c>
      <c r="C5" s="97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4</v>
      </c>
      <c r="B6" s="15" t="s">
        <v>20</v>
      </c>
      <c r="C6" s="15" t="s">
        <v>52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5</v>
      </c>
      <c r="B7" s="15" t="s">
        <v>50</v>
      </c>
      <c r="C7" s="15" t="s">
        <v>52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34" t="s">
        <v>1</v>
      </c>
      <c r="C1" s="117" t="s">
        <v>17</v>
      </c>
      <c r="D1" s="118" t="s">
        <v>85</v>
      </c>
      <c r="E1" s="118"/>
      <c r="F1" s="118"/>
      <c r="G1" s="118"/>
      <c r="H1" s="118" t="s">
        <v>86</v>
      </c>
      <c r="I1" s="118"/>
      <c r="J1" s="118"/>
      <c r="K1" s="118"/>
      <c r="L1" s="119" t="s">
        <v>96</v>
      </c>
      <c r="M1" s="120"/>
      <c r="N1" s="120"/>
      <c r="O1" s="121"/>
      <c r="P1" s="113" t="s">
        <v>87</v>
      </c>
      <c r="Q1" s="113"/>
      <c r="R1" s="113"/>
      <c r="S1" s="113"/>
      <c r="T1" s="113" t="s">
        <v>88</v>
      </c>
      <c r="U1" s="114"/>
      <c r="V1" s="114"/>
      <c r="W1" s="114"/>
    </row>
    <row r="2" spans="1:23" ht="22.5" x14ac:dyDescent="0.25">
      <c r="A2" s="116"/>
      <c r="B2" s="34" t="s">
        <v>2</v>
      </c>
      <c r="C2" s="117"/>
      <c r="D2" s="35" t="s">
        <v>24</v>
      </c>
      <c r="E2" s="35" t="s">
        <v>25</v>
      </c>
      <c r="F2" s="35" t="s">
        <v>54</v>
      </c>
      <c r="G2" s="35" t="s">
        <v>26</v>
      </c>
      <c r="H2" s="35" t="s">
        <v>24</v>
      </c>
      <c r="I2" s="35" t="s">
        <v>25</v>
      </c>
      <c r="J2" s="35" t="s">
        <v>54</v>
      </c>
      <c r="K2" s="35" t="s">
        <v>26</v>
      </c>
      <c r="L2" s="35" t="s">
        <v>24</v>
      </c>
      <c r="M2" s="35" t="s">
        <v>25</v>
      </c>
      <c r="N2" s="35" t="s">
        <v>54</v>
      </c>
      <c r="O2" s="35" t="s">
        <v>26</v>
      </c>
      <c r="P2" s="35" t="s">
        <v>24</v>
      </c>
      <c r="Q2" s="35" t="s">
        <v>25</v>
      </c>
      <c r="R2" s="35" t="s">
        <v>54</v>
      </c>
      <c r="S2" s="35" t="s">
        <v>26</v>
      </c>
      <c r="T2" s="35" t="s">
        <v>24</v>
      </c>
      <c r="U2" s="36" t="s">
        <v>25</v>
      </c>
      <c r="V2" s="35" t="s">
        <v>54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44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43</v>
      </c>
      <c r="P3" s="32" t="s">
        <v>16</v>
      </c>
      <c r="Q3" s="32" t="s">
        <v>32</v>
      </c>
      <c r="R3" s="32" t="s">
        <v>84</v>
      </c>
      <c r="S3" s="32" t="s">
        <v>33</v>
      </c>
      <c r="T3" s="32" t="s">
        <v>34</v>
      </c>
      <c r="U3" s="32" t="s">
        <v>89</v>
      </c>
      <c r="V3" s="32" t="s">
        <v>72</v>
      </c>
      <c r="W3" s="32" t="s">
        <v>81</v>
      </c>
    </row>
    <row r="4" spans="1:23" x14ac:dyDescent="0.25">
      <c r="A4" s="115" t="s">
        <v>27</v>
      </c>
      <c r="B4" s="115"/>
      <c r="C4" s="115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97" t="s">
        <v>8</v>
      </c>
      <c r="C5" s="97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70</v>
      </c>
      <c r="C6" s="6" t="s">
        <v>79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97" t="s">
        <v>90</v>
      </c>
      <c r="C7" s="97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91</v>
      </c>
      <c r="C8" s="6" t="s">
        <v>79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92</v>
      </c>
      <c r="C9" s="6" t="s">
        <v>79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93</v>
      </c>
      <c r="B11" s="42" t="s">
        <v>94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97" t="s">
        <v>10</v>
      </c>
      <c r="C12" s="97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6" t="s">
        <v>79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109" t="s">
        <v>11</v>
      </c>
      <c r="C14" s="110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107" t="s">
        <v>19</v>
      </c>
      <c r="B15" s="42" t="s">
        <v>95</v>
      </c>
      <c r="C15" s="6" t="s">
        <v>79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111"/>
      <c r="B16" s="42" t="s">
        <v>75</v>
      </c>
      <c r="C16" s="6" t="s">
        <v>79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111"/>
      <c r="B17" s="42" t="s">
        <v>76</v>
      </c>
      <c r="C17" s="6" t="s">
        <v>79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112"/>
      <c r="B18" s="42" t="s">
        <v>77</v>
      </c>
      <c r="C18" s="6" t="s">
        <v>79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2020-10-13T09:57:06Z</cp:lastPrinted>
  <dcterms:created xsi:type="dcterms:W3CDTF">2012-05-22T08:33:39Z</dcterms:created>
  <dcterms:modified xsi:type="dcterms:W3CDTF">2020-11-12T09:10:21Z</dcterms:modified>
</cp:coreProperties>
</file>