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8800" windowHeight="12000"/>
  </bookViews>
  <sheets>
    <sheet name="на 01.12.2020" sheetId="10" r:id="rId1"/>
    <sheet name="на 01.11.2020" sheetId="9" r:id="rId2"/>
    <sheet name="на 01.10.2020" sheetId="8" r:id="rId3"/>
    <sheet name="на 01.09.2020" sheetId="7" r:id="rId4"/>
    <sheet name="на 01.08.2020" sheetId="6" r:id="rId5"/>
    <sheet name="на 01.07.2020" sheetId="5" r:id="rId6"/>
    <sheet name="на 01.06.2020" sheetId="4" r:id="rId7"/>
    <sheet name="на 01.05.2020" sheetId="3" r:id="rId8"/>
    <sheet name="на 01.04.2020" sheetId="2" r:id="rId9"/>
    <sheet name="Лист1" sheetId="1" r:id="rId10"/>
  </sheets>
  <calcPr calcId="114210"/>
</workbook>
</file>

<file path=xl/calcChain.xml><?xml version="1.0" encoding="utf-8"?>
<calcChain xmlns="http://schemas.openxmlformats.org/spreadsheetml/2006/main">
  <c r="P7" i="10"/>
  <c r="Q7"/>
  <c r="R7"/>
  <c r="S7"/>
  <c r="P8"/>
  <c r="Q8"/>
  <c r="R8"/>
  <c r="S8"/>
  <c r="M7"/>
  <c r="N7"/>
  <c r="O7"/>
  <c r="M8"/>
  <c r="O8"/>
  <c r="L7"/>
  <c r="L8"/>
  <c r="S9"/>
  <c r="N9"/>
  <c r="R9"/>
  <c r="Q9"/>
  <c r="H9"/>
  <c r="D9"/>
  <c r="P9"/>
  <c r="O9"/>
  <c r="M9"/>
  <c r="L9"/>
  <c r="H8"/>
  <c r="D8"/>
  <c r="K7"/>
  <c r="J7"/>
  <c r="I7"/>
  <c r="H7"/>
  <c r="G7"/>
  <c r="F7"/>
  <c r="E7"/>
  <c r="D7"/>
  <c r="R9" i="9"/>
  <c r="N9"/>
  <c r="S9"/>
  <c r="Q9"/>
  <c r="H9"/>
  <c r="D9"/>
  <c r="P9"/>
  <c r="O9"/>
  <c r="M9"/>
  <c r="L9"/>
  <c r="S8"/>
  <c r="Q8"/>
  <c r="H8"/>
  <c r="D8"/>
  <c r="P8"/>
  <c r="S7"/>
  <c r="R7"/>
  <c r="Q7"/>
  <c r="P7"/>
  <c r="O7"/>
  <c r="N7"/>
  <c r="M7"/>
  <c r="L7"/>
  <c r="K7"/>
  <c r="J7"/>
  <c r="I7"/>
  <c r="H7"/>
  <c r="G7"/>
  <c r="F7"/>
  <c r="E7"/>
  <c r="D7"/>
  <c r="S9" i="8"/>
  <c r="Q9"/>
  <c r="H9"/>
  <c r="D9"/>
  <c r="P9"/>
  <c r="O9"/>
  <c r="M9"/>
  <c r="L9"/>
  <c r="S8"/>
  <c r="Q8"/>
  <c r="H8"/>
  <c r="D8"/>
  <c r="P8"/>
  <c r="S7"/>
  <c r="R7"/>
  <c r="Q7"/>
  <c r="P7"/>
  <c r="O7"/>
  <c r="N7"/>
  <c r="M7"/>
  <c r="L7"/>
  <c r="K7"/>
  <c r="J7"/>
  <c r="I7"/>
  <c r="H7"/>
  <c r="G7"/>
  <c r="F7"/>
  <c r="E7"/>
  <c r="D7"/>
  <c r="S9" i="7"/>
  <c r="Q9"/>
  <c r="H9"/>
  <c r="D9"/>
  <c r="P9"/>
  <c r="O9"/>
  <c r="M9"/>
  <c r="L9"/>
  <c r="S8"/>
  <c r="Q8"/>
  <c r="H8"/>
  <c r="D8"/>
  <c r="P8"/>
  <c r="S7"/>
  <c r="R7"/>
  <c r="Q7"/>
  <c r="P7"/>
  <c r="O7"/>
  <c r="N7"/>
  <c r="M7"/>
  <c r="L7"/>
  <c r="K7"/>
  <c r="J7"/>
  <c r="I7"/>
  <c r="H7"/>
  <c r="G7"/>
  <c r="F7"/>
  <c r="E7"/>
  <c r="D7"/>
  <c r="S9" i="6"/>
  <c r="Q9"/>
  <c r="H9"/>
  <c r="D9"/>
  <c r="P9"/>
  <c r="O9"/>
  <c r="M9"/>
  <c r="L9"/>
  <c r="S8"/>
  <c r="Q8"/>
  <c r="H8"/>
  <c r="D8"/>
  <c r="P8"/>
  <c r="S7"/>
  <c r="R7"/>
  <c r="Q7"/>
  <c r="P7"/>
  <c r="O7"/>
  <c r="N7"/>
  <c r="M7"/>
  <c r="L7"/>
  <c r="K7"/>
  <c r="J7"/>
  <c r="I7"/>
  <c r="H7"/>
  <c r="G7"/>
  <c r="F7"/>
  <c r="E7"/>
  <c r="D7"/>
  <c r="M9" i="5"/>
  <c r="S9"/>
  <c r="Q9"/>
  <c r="H9"/>
  <c r="D9"/>
  <c r="P9"/>
  <c r="O9"/>
  <c r="L9"/>
  <c r="S8"/>
  <c r="Q8"/>
  <c r="H8"/>
  <c r="D8"/>
  <c r="P8"/>
  <c r="S7"/>
  <c r="R7"/>
  <c r="Q7"/>
  <c r="P7"/>
  <c r="O7"/>
  <c r="N7"/>
  <c r="M7"/>
  <c r="L7"/>
  <c r="K7"/>
  <c r="J7"/>
  <c r="I7"/>
  <c r="H7"/>
  <c r="G7"/>
  <c r="F7"/>
  <c r="E7"/>
  <c r="D7"/>
  <c r="O9" i="4"/>
  <c r="L9"/>
  <c r="S9"/>
  <c r="Q9"/>
  <c r="H9"/>
  <c r="D9"/>
  <c r="P9"/>
  <c r="S8"/>
  <c r="Q8"/>
  <c r="H8"/>
  <c r="D8"/>
  <c r="P8"/>
  <c r="S7"/>
  <c r="R7"/>
  <c r="Q7"/>
  <c r="P7"/>
  <c r="O7"/>
  <c r="N7"/>
  <c r="M7"/>
  <c r="L7"/>
  <c r="K7"/>
  <c r="J7"/>
  <c r="I7"/>
  <c r="H7"/>
  <c r="G7"/>
  <c r="F7"/>
  <c r="E7"/>
  <c r="D7"/>
  <c r="E7" i="3"/>
  <c r="F7"/>
  <c r="G7"/>
  <c r="H7"/>
  <c r="I7"/>
  <c r="J7"/>
  <c r="K7"/>
  <c r="L7"/>
  <c r="M7"/>
  <c r="N7"/>
  <c r="O7"/>
  <c r="D8"/>
  <c r="P8"/>
  <c r="D9"/>
  <c r="P9"/>
  <c r="P7"/>
  <c r="Q8"/>
  <c r="Q9"/>
  <c r="Q7"/>
  <c r="R7"/>
  <c r="S8"/>
  <c r="S9"/>
  <c r="S7"/>
  <c r="D7"/>
  <c r="H9"/>
  <c r="H8"/>
  <c r="S8" i="2"/>
  <c r="Q8"/>
  <c r="H8"/>
  <c r="D8"/>
  <c r="P8"/>
  <c r="S8" i="1"/>
  <c r="Q8"/>
  <c r="H8"/>
  <c r="D8"/>
  <c r="P8"/>
</calcChain>
</file>

<file path=xl/sharedStrings.xml><?xml version="1.0" encoding="utf-8"?>
<sst xmlns="http://schemas.openxmlformats.org/spreadsheetml/2006/main" count="374" uniqueCount="58">
  <si>
    <t>Отчет об исполнении мероприятия по реализации национальных проектов на территории города Нефтеюганска</t>
  </si>
  <si>
    <t>Национальный проект (региональные проекты)</t>
  </si>
  <si>
    <t>Испол. ГРБС</t>
  </si>
  <si>
    <t>План на 2020 год (рублей)</t>
  </si>
  <si>
    <t>Запланированные мероприятия (в том числе мероприятия без финансирования)</t>
  </si>
  <si>
    <t>Всего</t>
  </si>
  <si>
    <t>Окружной бюджет</t>
  </si>
  <si>
    <t>Федеральный бюджет</t>
  </si>
  <si>
    <t>Местный бюджет</t>
  </si>
  <si>
    <t>Причины неосвоения/отклонения от плана</t>
  </si>
  <si>
    <t>Процент исполнения к плану 2020 год</t>
  </si>
  <si>
    <t>Жилье и городская среда</t>
  </si>
  <si>
    <t>"Обеспечение устойчивого сокращения непригодного для проживания жилищного фонда"</t>
  </si>
  <si>
    <t>Приобретение жилья</t>
  </si>
  <si>
    <t>ДМИ</t>
  </si>
  <si>
    <t>№ п/п</t>
  </si>
  <si>
    <t>Освоено на 01.03.2020 год (рублей)</t>
  </si>
  <si>
    <t>% исполнения на на 01.03.2020 год (рублей)</t>
  </si>
  <si>
    <t>Бюджетные средства запланированы для исполнения на 4 квартал</t>
  </si>
  <si>
    <t>И.о. директора</t>
  </si>
  <si>
    <t>Е.В. Капмарь</t>
  </si>
  <si>
    <t>Е.С. Журавлева</t>
  </si>
  <si>
    <t>Начальник отдела казны - главный бухгалтер</t>
  </si>
  <si>
    <t>Освоено на 01.04.2020 год (рублей)</t>
  </si>
  <si>
    <t>% исполнения на на 01.04.2020 год (рублей)</t>
  </si>
  <si>
    <t>Директор</t>
  </si>
  <si>
    <t>А.В. Мага</t>
  </si>
  <si>
    <t>И.о. начальника отдела казны - главный бухгалтер</t>
  </si>
  <si>
    <t>Т.Н. Брюханкова</t>
  </si>
  <si>
    <t>Освоено на 01.05.2020 год (рублей)</t>
  </si>
  <si>
    <t>% исполнения на на 01.05.2020 год (рублей)</t>
  </si>
  <si>
    <t>Выкуп жилых помещений у собственников</t>
  </si>
  <si>
    <t>Бюджетные средства запланированы для исполнения на 2 квартал</t>
  </si>
  <si>
    <t>Освоено на 01.06.2020 год (рублей)</t>
  </si>
  <si>
    <t>% исполнения на на 01.06.2020 год (рублей)</t>
  </si>
  <si>
    <t>Произведена оплата по 18 соглашениям на выкупную стоимость за счет средств местного бюджета. Окружным бюджетом оплата будет произведена в начале июня</t>
  </si>
  <si>
    <t>Освоено на 01.07.2020 год (рублей)</t>
  </si>
  <si>
    <t>% исполнения на на 01.07.2020 год (рублей)</t>
  </si>
  <si>
    <t>Заключено 47 соглашений и вступило в силу 1 решение суда по выплате выкупной стоимости. За счет средств местного бюджета оплата произведена по 48 объектам. Окружным бюджетом произведена оплата по 44 объектам. По 4 направлена заявка на финансирование 30.06.2020.Перечисление средств собственникам жилья будет осуществлено в начале июля</t>
  </si>
  <si>
    <t>Директор департамента муниципального имущества</t>
  </si>
  <si>
    <t>Освоено на 01.08.2020 год (рублей)</t>
  </si>
  <si>
    <t>% исполнения на на 01.08.2020 год (рублей)</t>
  </si>
  <si>
    <t>Заключено 50 соглашений, все исполнены. По 10 жилым помещениям предъявлены исполнительные листы по решениям суда по выплате выкупной стоимости, из них перечислено по 8 жилым помещениям</t>
  </si>
  <si>
    <t>Освоено на 01.09.2020 год (рублей)</t>
  </si>
  <si>
    <t>% исполнения на на 01.09.2020 год (рублей)</t>
  </si>
  <si>
    <t>И.о. директора департамента муниципального имущества</t>
  </si>
  <si>
    <t>Заключено 50 соглашений, все исполнены. По 13 жилым помещениям предъявлены исполнительные листы по решениям суда по выплате выкупной стоимости</t>
  </si>
  <si>
    <t>Освоено на 01.10.2020 год (рублей)</t>
  </si>
  <si>
    <t>% исполнения на на 01.10.2020 год (рублей)</t>
  </si>
  <si>
    <t>Заключено 110 соглашений, исполнено 58, так как 52 соглашения заключены с 28 по 30 сентября 2020, перечисление возмещения будет осуществлено в октябре.</t>
  </si>
  <si>
    <t>Освоено на 01.11.2020 год (рублей)</t>
  </si>
  <si>
    <t>% исполнения на на 01.11.2020 год (рублей)</t>
  </si>
  <si>
    <t>Планируется размещение извещений о проведении аукционов по приобретению жилых помещений до 13.11.2020 года</t>
  </si>
  <si>
    <t>Заключены и оплачены 135 соглашений. По остальным собственникам ведется работа. Не полное исполнение по причине того что собственниками жилых помещений принято решение изменить способ переселения из аварийного жилищного фонда с получения выкупной стоимости  за изымаемое жилое помещение на заключение договора мены в соответствии с п.8 ст.32 Жилищного кодекса РФ.</t>
  </si>
  <si>
    <t>Освоено на 01.12.2020 год (рублей)</t>
  </si>
  <si>
    <t>% исполнения на на 01.12.2020 год (рублей)</t>
  </si>
  <si>
    <t>Заключены и оплачены 143 соглашения. По остальным собственникам ведется работа. Не полное исполнение по причине того что собственниками жилых помещений принято решение изменить способ переселения из аварийного жилищного фонда с получения выкупной стоимости  за изымаемое жилое помещение на заключение договора мены в соответствии с п.8 ст.32 Жилищного кодекса РФ.</t>
  </si>
  <si>
    <t>Размещено 346 извещений о проведении аукционов по приобретению жилых помещений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</si>
</sst>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"/>
  <sheetViews>
    <sheetView tabSelected="1" topLeftCell="C1" workbookViewId="0">
      <selection activeCell="M19" sqref="M19"/>
    </sheetView>
  </sheetViews>
  <sheetFormatPr defaultRowHeight="1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5" customWidth="1"/>
    <col min="7" max="7" width="15.42578125" customWidth="1"/>
    <col min="8" max="8" width="15.140625" customWidth="1"/>
    <col min="9" max="9" width="16.85546875" customWidth="1"/>
    <col min="10" max="10" width="16.28515625" customWidth="1"/>
    <col min="11" max="11" width="13.85546875" customWidth="1"/>
    <col min="12" max="12" width="8.710937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40.42578125" customWidth="1"/>
  </cols>
  <sheetData>
    <row r="1" spans="1:20" ht="15.7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>
      <c r="A3" s="16" t="s">
        <v>15</v>
      </c>
      <c r="B3" s="2" t="s">
        <v>1</v>
      </c>
      <c r="C3" s="18" t="s">
        <v>2</v>
      </c>
      <c r="D3" s="20" t="s">
        <v>3</v>
      </c>
      <c r="E3" s="21"/>
      <c r="F3" s="21"/>
      <c r="G3" s="22"/>
      <c r="H3" s="20" t="s">
        <v>54</v>
      </c>
      <c r="I3" s="21"/>
      <c r="J3" s="21"/>
      <c r="K3" s="22"/>
      <c r="L3" s="23" t="s">
        <v>55</v>
      </c>
      <c r="M3" s="23"/>
      <c r="N3" s="23"/>
      <c r="O3" s="23"/>
      <c r="P3" s="24" t="s">
        <v>10</v>
      </c>
      <c r="Q3" s="24"/>
      <c r="R3" s="24"/>
      <c r="S3" s="24"/>
      <c r="T3" s="18" t="s">
        <v>9</v>
      </c>
    </row>
    <row r="4" spans="1:20" ht="47.25">
      <c r="A4" s="17"/>
      <c r="B4" s="2" t="s">
        <v>4</v>
      </c>
      <c r="C4" s="19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9"/>
    </row>
    <row r="5" spans="1:20" ht="15.7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>
      <c r="A6" s="9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48" customHeight="1">
      <c r="A7" s="12" t="s">
        <v>12</v>
      </c>
      <c r="B7" s="13"/>
      <c r="C7" s="14"/>
      <c r="D7" s="7">
        <f>D8+D9</f>
        <v>1506623100</v>
      </c>
      <c r="E7" s="7">
        <f t="shared" ref="E7:K7" si="0">E8+E9</f>
        <v>1245993400</v>
      </c>
      <c r="F7" s="7">
        <f t="shared" si="0"/>
        <v>123574500</v>
      </c>
      <c r="G7" s="7">
        <f t="shared" si="0"/>
        <v>137055200</v>
      </c>
      <c r="H7" s="7">
        <f t="shared" si="0"/>
        <v>370078837.39999998</v>
      </c>
      <c r="I7" s="7">
        <f t="shared" si="0"/>
        <v>269165498.77999997</v>
      </c>
      <c r="J7" s="7">
        <f t="shared" si="0"/>
        <v>67436285.189999998</v>
      </c>
      <c r="K7" s="7">
        <f t="shared" si="0"/>
        <v>33477053.43</v>
      </c>
      <c r="L7" s="7">
        <f>H7/D7*100</f>
        <v>24.563464970104331</v>
      </c>
      <c r="M7" s="8">
        <f>I7/E7*100</f>
        <v>21.602481905602385</v>
      </c>
      <c r="N7" s="7">
        <f>J7/F7*100</f>
        <v>54.571359940764474</v>
      </c>
      <c r="O7" s="7">
        <f>K7/G7*100</f>
        <v>24.42596372118679</v>
      </c>
      <c r="P7" s="7">
        <f t="shared" ref="P7:Q9" si="1">H7/D7*100</f>
        <v>24.563464970104331</v>
      </c>
      <c r="Q7" s="7">
        <f t="shared" si="1"/>
        <v>21.602481905602385</v>
      </c>
      <c r="R7" s="7">
        <f>N7</f>
        <v>54.571359940764474</v>
      </c>
      <c r="S7" s="7">
        <f>K7/G7*100</f>
        <v>24.42596372118679</v>
      </c>
      <c r="T7" s="3"/>
    </row>
    <row r="8" spans="1:20" ht="88.5" customHeight="1">
      <c r="A8" s="3">
        <v>1</v>
      </c>
      <c r="B8" s="4" t="s">
        <v>13</v>
      </c>
      <c r="C8" s="5" t="s">
        <v>14</v>
      </c>
      <c r="D8" s="6">
        <f>SUM(E8:G8)</f>
        <v>967700621</v>
      </c>
      <c r="E8" s="6">
        <v>879717506</v>
      </c>
      <c r="F8" s="6">
        <v>0</v>
      </c>
      <c r="G8" s="6">
        <v>87983115</v>
      </c>
      <c r="H8" s="3">
        <f>SUM(I8:K8)</f>
        <v>0</v>
      </c>
      <c r="I8" s="3">
        <v>0</v>
      </c>
      <c r="J8" s="3">
        <v>0</v>
      </c>
      <c r="K8" s="3">
        <v>0</v>
      </c>
      <c r="L8" s="7">
        <f>H8/D8*100</f>
        <v>0</v>
      </c>
      <c r="M8" s="8">
        <f>I8/E8*100</f>
        <v>0</v>
      </c>
      <c r="N8" s="7">
        <v>0</v>
      </c>
      <c r="O8" s="7">
        <f>K8/G8*100</f>
        <v>0</v>
      </c>
      <c r="P8" s="7">
        <f t="shared" si="1"/>
        <v>0</v>
      </c>
      <c r="Q8" s="7">
        <f t="shared" si="1"/>
        <v>0</v>
      </c>
      <c r="R8" s="7">
        <f>N8</f>
        <v>0</v>
      </c>
      <c r="S8" s="7">
        <f>K8/G8*100</f>
        <v>0</v>
      </c>
      <c r="T8" s="2" t="s">
        <v>57</v>
      </c>
    </row>
    <row r="9" spans="1:20" ht="191.25" customHeight="1">
      <c r="A9" s="3">
        <v>2</v>
      </c>
      <c r="B9" s="4" t="s">
        <v>31</v>
      </c>
      <c r="C9" s="5" t="s">
        <v>14</v>
      </c>
      <c r="D9" s="6">
        <f>SUM(E9:G9)</f>
        <v>538922479</v>
      </c>
      <c r="E9" s="6">
        <v>366275894</v>
      </c>
      <c r="F9" s="6">
        <v>123574500</v>
      </c>
      <c r="G9" s="6">
        <v>49072085</v>
      </c>
      <c r="H9" s="7">
        <f>SUM(I9:K9)</f>
        <v>370078837.39999998</v>
      </c>
      <c r="I9" s="7">
        <v>269165498.77999997</v>
      </c>
      <c r="J9" s="7">
        <v>67436285.189999998</v>
      </c>
      <c r="K9" s="7">
        <v>33477053.43</v>
      </c>
      <c r="L9" s="7">
        <f>H9/D9*100</f>
        <v>68.670143076366273</v>
      </c>
      <c r="M9" s="8">
        <f>I9/E9*100</f>
        <v>73.487090793913936</v>
      </c>
      <c r="N9" s="7">
        <f>J9/F9*100</f>
        <v>54.571359940764474</v>
      </c>
      <c r="O9" s="7">
        <f>K9/G9*100</f>
        <v>68.220156999646548</v>
      </c>
      <c r="P9" s="7">
        <f t="shared" si="1"/>
        <v>68.670143076366273</v>
      </c>
      <c r="Q9" s="7">
        <f t="shared" si="1"/>
        <v>73.487090793913936</v>
      </c>
      <c r="R9" s="7">
        <f>N9</f>
        <v>54.571359940764474</v>
      </c>
      <c r="S9" s="7">
        <f>K9/G9*100</f>
        <v>68.220156999646548</v>
      </c>
      <c r="T9" s="2" t="s">
        <v>56</v>
      </c>
    </row>
    <row r="11" spans="1:20">
      <c r="B11" t="s">
        <v>39</v>
      </c>
      <c r="F11" t="s">
        <v>26</v>
      </c>
    </row>
    <row r="14" spans="1:20">
      <c r="B14" t="s">
        <v>22</v>
      </c>
      <c r="F14" t="s">
        <v>21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39370078740157483" right="0.39370078740157483" top="0.98425196850393704" bottom="0.39370078740157483" header="0.51181102362204722" footer="0.51181102362204722"/>
  <pageSetup paperSize="9" scale="4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"/>
  <sheetViews>
    <sheetView zoomScale="90" zoomScaleNormal="90" workbookViewId="0">
      <selection sqref="A1:IV65536"/>
    </sheetView>
  </sheetViews>
  <sheetFormatPr defaultRowHeight="1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3.28515625" customWidth="1"/>
    <col min="7" max="7" width="15.42578125" customWidth="1"/>
    <col min="8" max="8" width="6.85546875" customWidth="1"/>
    <col min="9" max="9" width="11.140625" customWidth="1"/>
    <col min="10" max="10" width="13.7109375" customWidth="1"/>
    <col min="11" max="11" width="10.140625" customWidth="1"/>
    <col min="12" max="12" width="7.4257812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24" customWidth="1"/>
  </cols>
  <sheetData>
    <row r="1" spans="1:20" ht="15.7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>
      <c r="A3" s="16" t="s">
        <v>15</v>
      </c>
      <c r="B3" s="2" t="s">
        <v>1</v>
      </c>
      <c r="C3" s="18" t="s">
        <v>2</v>
      </c>
      <c r="D3" s="20" t="s">
        <v>3</v>
      </c>
      <c r="E3" s="21"/>
      <c r="F3" s="21"/>
      <c r="G3" s="22"/>
      <c r="H3" s="20" t="s">
        <v>16</v>
      </c>
      <c r="I3" s="21"/>
      <c r="J3" s="21"/>
      <c r="K3" s="22"/>
      <c r="L3" s="23" t="s">
        <v>17</v>
      </c>
      <c r="M3" s="23"/>
      <c r="N3" s="23"/>
      <c r="O3" s="23"/>
      <c r="P3" s="24" t="s">
        <v>10</v>
      </c>
      <c r="Q3" s="24"/>
      <c r="R3" s="24"/>
      <c r="S3" s="24"/>
      <c r="T3" s="18" t="s">
        <v>9</v>
      </c>
    </row>
    <row r="4" spans="1:20" ht="47.25">
      <c r="A4" s="17"/>
      <c r="B4" s="2" t="s">
        <v>4</v>
      </c>
      <c r="C4" s="19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9"/>
    </row>
    <row r="5" spans="1:20" ht="15.7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>
      <c r="A6" s="9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48" customHeight="1">
      <c r="A7" s="12" t="s">
        <v>12</v>
      </c>
      <c r="B7" s="13"/>
      <c r="C7" s="1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66" customHeight="1">
      <c r="A8" s="3">
        <v>1</v>
      </c>
      <c r="B8" s="4" t="s">
        <v>13</v>
      </c>
      <c r="C8" s="5" t="s">
        <v>14</v>
      </c>
      <c r="D8" s="6">
        <f>SUM(E8:G8)</f>
        <v>1156824400</v>
      </c>
      <c r="E8" s="6">
        <v>1052710200</v>
      </c>
      <c r="F8" s="6">
        <v>0</v>
      </c>
      <c r="G8" s="6">
        <v>104114200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18</v>
      </c>
    </row>
    <row r="11" spans="1:20">
      <c r="B11" t="s">
        <v>19</v>
      </c>
      <c r="E11" t="s">
        <v>20</v>
      </c>
    </row>
    <row r="14" spans="1:20">
      <c r="B14" t="s">
        <v>22</v>
      </c>
      <c r="E14" t="s">
        <v>21</v>
      </c>
    </row>
  </sheetData>
  <mergeCells count="10">
    <mergeCell ref="A3:A4"/>
    <mergeCell ref="A6:T6"/>
    <mergeCell ref="A7:C7"/>
    <mergeCell ref="B1:T1"/>
    <mergeCell ref="D3:G3"/>
    <mergeCell ref="C3:C4"/>
    <mergeCell ref="H3:K3"/>
    <mergeCell ref="L3:O3"/>
    <mergeCell ref="P3:S3"/>
    <mergeCell ref="T3:T4"/>
  </mergeCells>
  <phoneticPr fontId="0" type="noConversion"/>
  <pageMargins left="0.31496062992125984" right="0.31496062992125984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"/>
  <sheetViews>
    <sheetView workbookViewId="0">
      <selection sqref="A1:IV65536"/>
    </sheetView>
  </sheetViews>
  <sheetFormatPr defaultRowHeight="1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5" customWidth="1"/>
    <col min="7" max="7" width="15.42578125" customWidth="1"/>
    <col min="8" max="8" width="15.140625" customWidth="1"/>
    <col min="9" max="9" width="16.85546875" customWidth="1"/>
    <col min="10" max="10" width="16.28515625" customWidth="1"/>
    <col min="11" max="11" width="13.85546875" customWidth="1"/>
    <col min="12" max="12" width="8.710937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40.42578125" customWidth="1"/>
  </cols>
  <sheetData>
    <row r="1" spans="1:20" ht="15.7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>
      <c r="A3" s="16" t="s">
        <v>15</v>
      </c>
      <c r="B3" s="2" t="s">
        <v>1</v>
      </c>
      <c r="C3" s="18" t="s">
        <v>2</v>
      </c>
      <c r="D3" s="20" t="s">
        <v>3</v>
      </c>
      <c r="E3" s="21"/>
      <c r="F3" s="21"/>
      <c r="G3" s="22"/>
      <c r="H3" s="20" t="s">
        <v>50</v>
      </c>
      <c r="I3" s="21"/>
      <c r="J3" s="21"/>
      <c r="K3" s="22"/>
      <c r="L3" s="23" t="s">
        <v>51</v>
      </c>
      <c r="M3" s="23"/>
      <c r="N3" s="23"/>
      <c r="O3" s="23"/>
      <c r="P3" s="24" t="s">
        <v>10</v>
      </c>
      <c r="Q3" s="24"/>
      <c r="R3" s="24"/>
      <c r="S3" s="24"/>
      <c r="T3" s="18" t="s">
        <v>9</v>
      </c>
    </row>
    <row r="4" spans="1:20" ht="47.25">
      <c r="A4" s="17"/>
      <c r="B4" s="2" t="s">
        <v>4</v>
      </c>
      <c r="C4" s="19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9"/>
    </row>
    <row r="5" spans="1:20" ht="15.7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>
      <c r="A6" s="9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48" customHeight="1">
      <c r="A7" s="12" t="s">
        <v>12</v>
      </c>
      <c r="B7" s="13"/>
      <c r="C7" s="14"/>
      <c r="D7" s="7">
        <f>D8+D9</f>
        <v>1522835400</v>
      </c>
      <c r="E7" s="7">
        <f t="shared" ref="E7:S7" si="0">E8+E9</f>
        <v>1255882900</v>
      </c>
      <c r="F7" s="7">
        <f t="shared" si="0"/>
        <v>129897300</v>
      </c>
      <c r="G7" s="7">
        <f t="shared" si="0"/>
        <v>137055200</v>
      </c>
      <c r="H7" s="7">
        <f t="shared" si="0"/>
        <v>357234580.30000001</v>
      </c>
      <c r="I7" s="7">
        <f t="shared" si="0"/>
        <v>260135741.68000001</v>
      </c>
      <c r="J7" s="7">
        <f t="shared" si="0"/>
        <v>64947726.390000001</v>
      </c>
      <c r="K7" s="7">
        <f t="shared" si="0"/>
        <v>32151112.23</v>
      </c>
      <c r="L7" s="7">
        <f t="shared" si="0"/>
        <v>65.518142762314497</v>
      </c>
      <c r="M7" s="7">
        <f t="shared" si="0"/>
        <v>71.021802401224903</v>
      </c>
      <c r="N7" s="7">
        <f t="shared" si="0"/>
        <v>49.999288969054781</v>
      </c>
      <c r="O7" s="7">
        <f t="shared" si="0"/>
        <v>65.518129563885452</v>
      </c>
      <c r="P7" s="7">
        <f t="shared" si="0"/>
        <v>65.518142762314497</v>
      </c>
      <c r="Q7" s="7">
        <f t="shared" si="0"/>
        <v>71.021802401224903</v>
      </c>
      <c r="R7" s="7">
        <f t="shared" si="0"/>
        <v>49.999288969054781</v>
      </c>
      <c r="S7" s="7">
        <f t="shared" si="0"/>
        <v>65.518129563885452</v>
      </c>
      <c r="T7" s="3"/>
    </row>
    <row r="8" spans="1:20" ht="88.5" customHeight="1">
      <c r="A8" s="3">
        <v>1</v>
      </c>
      <c r="B8" s="4" t="s">
        <v>13</v>
      </c>
      <c r="C8" s="5" t="s">
        <v>14</v>
      </c>
      <c r="D8" s="6">
        <f>SUM(E8:G8)</f>
        <v>977590121</v>
      </c>
      <c r="E8" s="6">
        <v>889607006</v>
      </c>
      <c r="F8" s="6">
        <v>0</v>
      </c>
      <c r="G8" s="6">
        <v>87983115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52</v>
      </c>
    </row>
    <row r="9" spans="1:20" ht="191.25" customHeight="1">
      <c r="A9" s="3">
        <v>2</v>
      </c>
      <c r="B9" s="4" t="s">
        <v>31</v>
      </c>
      <c r="C9" s="5" t="s">
        <v>14</v>
      </c>
      <c r="D9" s="6">
        <f>SUM(E9:G9)</f>
        <v>545245279</v>
      </c>
      <c r="E9" s="6">
        <v>366275894</v>
      </c>
      <c r="F9" s="6">
        <v>129897300</v>
      </c>
      <c r="G9" s="6">
        <v>49072085</v>
      </c>
      <c r="H9" s="7">
        <f>SUM(I9:K9)</f>
        <v>357234580.30000001</v>
      </c>
      <c r="I9" s="7">
        <v>260135741.68000001</v>
      </c>
      <c r="J9" s="7">
        <v>64947726.390000001</v>
      </c>
      <c r="K9" s="7">
        <v>32151112.23</v>
      </c>
      <c r="L9" s="7">
        <f>H9/D9*100</f>
        <v>65.518142762314497</v>
      </c>
      <c r="M9" s="8">
        <f>I9/E9*100</f>
        <v>71.021802401224903</v>
      </c>
      <c r="N9" s="7">
        <f>J9/F9*100</f>
        <v>49.999288969054781</v>
      </c>
      <c r="O9" s="7">
        <f>K9/G9*100</f>
        <v>65.518129563885452</v>
      </c>
      <c r="P9" s="7">
        <f>H9/D9*100</f>
        <v>65.518142762314497</v>
      </c>
      <c r="Q9" s="7">
        <f>I9/E9*100</f>
        <v>71.021802401224903</v>
      </c>
      <c r="R9" s="7">
        <f>N9</f>
        <v>49.999288969054781</v>
      </c>
      <c r="S9" s="7">
        <f>K9/G9*100</f>
        <v>65.518129563885452</v>
      </c>
      <c r="T9" s="2" t="s">
        <v>53</v>
      </c>
    </row>
    <row r="11" spans="1:20">
      <c r="B11" t="s">
        <v>39</v>
      </c>
      <c r="F11" t="s">
        <v>26</v>
      </c>
    </row>
    <row r="14" spans="1:20">
      <c r="B14" t="s">
        <v>22</v>
      </c>
      <c r="F14" t="s">
        <v>21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39370078740157483" right="0.39370078740157483" top="0.98425196850393704" bottom="0.19685039370078741" header="0.51181102362204722" footer="0.51181102362204722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"/>
  <sheetViews>
    <sheetView workbookViewId="0">
      <selection sqref="A1:IV65536"/>
    </sheetView>
  </sheetViews>
  <sheetFormatPr defaultRowHeight="1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5" customWidth="1"/>
    <col min="7" max="7" width="15.42578125" customWidth="1"/>
    <col min="8" max="8" width="15.140625" customWidth="1"/>
    <col min="9" max="9" width="16.85546875" customWidth="1"/>
    <col min="10" max="10" width="13.7109375" customWidth="1"/>
    <col min="11" max="11" width="13.85546875" customWidth="1"/>
    <col min="12" max="12" width="8.710937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35.42578125" customWidth="1"/>
  </cols>
  <sheetData>
    <row r="1" spans="1:20" ht="15.7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>
      <c r="A3" s="16" t="s">
        <v>15</v>
      </c>
      <c r="B3" s="2" t="s">
        <v>1</v>
      </c>
      <c r="C3" s="18" t="s">
        <v>2</v>
      </c>
      <c r="D3" s="20" t="s">
        <v>3</v>
      </c>
      <c r="E3" s="21"/>
      <c r="F3" s="21"/>
      <c r="G3" s="22"/>
      <c r="H3" s="20" t="s">
        <v>47</v>
      </c>
      <c r="I3" s="21"/>
      <c r="J3" s="21"/>
      <c r="K3" s="22"/>
      <c r="L3" s="23" t="s">
        <v>48</v>
      </c>
      <c r="M3" s="23"/>
      <c r="N3" s="23"/>
      <c r="O3" s="23"/>
      <c r="P3" s="24" t="s">
        <v>10</v>
      </c>
      <c r="Q3" s="24"/>
      <c r="R3" s="24"/>
      <c r="S3" s="24"/>
      <c r="T3" s="18" t="s">
        <v>9</v>
      </c>
    </row>
    <row r="4" spans="1:20" ht="47.25">
      <c r="A4" s="17"/>
      <c r="B4" s="2" t="s">
        <v>4</v>
      </c>
      <c r="C4" s="19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9"/>
    </row>
    <row r="5" spans="1:20" ht="15.7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>
      <c r="A6" s="9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48" customHeight="1">
      <c r="A7" s="12" t="s">
        <v>12</v>
      </c>
      <c r="B7" s="13"/>
      <c r="C7" s="14"/>
      <c r="D7" s="7">
        <f>D8+D9</f>
        <v>1522835400</v>
      </c>
      <c r="E7" s="7">
        <f t="shared" ref="E7:S7" si="0">E8+E9</f>
        <v>1255882900</v>
      </c>
      <c r="F7" s="7">
        <f t="shared" si="0"/>
        <v>129897300</v>
      </c>
      <c r="G7" s="7">
        <f t="shared" si="0"/>
        <v>137055200</v>
      </c>
      <c r="H7" s="7">
        <f t="shared" si="0"/>
        <v>167275695.47999999</v>
      </c>
      <c r="I7" s="7">
        <f t="shared" si="0"/>
        <v>152105895.44999999</v>
      </c>
      <c r="J7" s="7">
        <f t="shared" si="0"/>
        <v>0</v>
      </c>
      <c r="K7" s="7">
        <f t="shared" si="0"/>
        <v>15169800.029999999</v>
      </c>
      <c r="L7" s="7">
        <f t="shared" si="0"/>
        <v>30.678980987563946</v>
      </c>
      <c r="M7" s="7">
        <f t="shared" si="0"/>
        <v>41.527683896663973</v>
      </c>
      <c r="N7" s="7">
        <f t="shared" si="0"/>
        <v>0</v>
      </c>
      <c r="O7" s="7">
        <f t="shared" si="0"/>
        <v>30.913298324291699</v>
      </c>
      <c r="P7" s="7">
        <f t="shared" si="0"/>
        <v>30.678980987563946</v>
      </c>
      <c r="Q7" s="7">
        <f t="shared" si="0"/>
        <v>41.527683896663973</v>
      </c>
      <c r="R7" s="7">
        <f t="shared" si="0"/>
        <v>0</v>
      </c>
      <c r="S7" s="7">
        <f t="shared" si="0"/>
        <v>30.913298324291699</v>
      </c>
      <c r="T7" s="3"/>
    </row>
    <row r="8" spans="1:20" ht="66" customHeight="1">
      <c r="A8" s="3">
        <v>1</v>
      </c>
      <c r="B8" s="4" t="s">
        <v>13</v>
      </c>
      <c r="C8" s="5" t="s">
        <v>14</v>
      </c>
      <c r="D8" s="6">
        <f>SUM(E8:G8)</f>
        <v>977590121</v>
      </c>
      <c r="E8" s="6">
        <v>889607006</v>
      </c>
      <c r="F8" s="6">
        <v>0</v>
      </c>
      <c r="G8" s="6">
        <v>87983115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18</v>
      </c>
    </row>
    <row r="9" spans="1:20" ht="132.75" customHeight="1">
      <c r="A9" s="3">
        <v>2</v>
      </c>
      <c r="B9" s="4" t="s">
        <v>31</v>
      </c>
      <c r="C9" s="5" t="s">
        <v>14</v>
      </c>
      <c r="D9" s="6">
        <f>SUM(E9:G9)</f>
        <v>545245279</v>
      </c>
      <c r="E9" s="6">
        <v>366275894</v>
      </c>
      <c r="F9" s="6">
        <v>129897300</v>
      </c>
      <c r="G9" s="6">
        <v>49072085</v>
      </c>
      <c r="H9" s="7">
        <f>SUM(I9:K9)</f>
        <v>167275695.47999999</v>
      </c>
      <c r="I9" s="7">
        <v>152105895.44999999</v>
      </c>
      <c r="J9" s="3">
        <v>0</v>
      </c>
      <c r="K9" s="7">
        <v>15169800.029999999</v>
      </c>
      <c r="L9" s="7">
        <f>H9/D9*100</f>
        <v>30.678980987563946</v>
      </c>
      <c r="M9" s="8">
        <f>I9/E9*100</f>
        <v>41.527683896663973</v>
      </c>
      <c r="N9" s="3">
        <v>0</v>
      </c>
      <c r="O9" s="7">
        <f>K9/G9*100</f>
        <v>30.913298324291699</v>
      </c>
      <c r="P9" s="7">
        <f>H9/D9*100</f>
        <v>30.678980987563946</v>
      </c>
      <c r="Q9" s="7">
        <f>I9/E9*100</f>
        <v>41.527683896663973</v>
      </c>
      <c r="R9" s="3">
        <v>0</v>
      </c>
      <c r="S9" s="7">
        <f>K9/G9*100</f>
        <v>30.913298324291699</v>
      </c>
      <c r="T9" s="2" t="s">
        <v>49</v>
      </c>
    </row>
    <row r="11" spans="1:20">
      <c r="B11" t="s">
        <v>39</v>
      </c>
      <c r="F11" t="s">
        <v>26</v>
      </c>
    </row>
    <row r="14" spans="1:20">
      <c r="B14" t="s">
        <v>22</v>
      </c>
      <c r="F14" t="s">
        <v>21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78740157480314965" right="0.78740157480314965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"/>
  <sheetViews>
    <sheetView workbookViewId="0">
      <selection sqref="A1:IV65536"/>
    </sheetView>
  </sheetViews>
  <sheetFormatPr defaultRowHeight="1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3.28515625" customWidth="1"/>
    <col min="7" max="7" width="15.42578125" customWidth="1"/>
    <col min="8" max="8" width="15.140625" customWidth="1"/>
    <col min="9" max="9" width="16.85546875" customWidth="1"/>
    <col min="10" max="10" width="13.7109375" customWidth="1"/>
    <col min="11" max="11" width="13.85546875" customWidth="1"/>
    <col min="12" max="12" width="8.710937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35.42578125" customWidth="1"/>
  </cols>
  <sheetData>
    <row r="1" spans="1:20" ht="15.7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>
      <c r="A3" s="16" t="s">
        <v>15</v>
      </c>
      <c r="B3" s="2" t="s">
        <v>1</v>
      </c>
      <c r="C3" s="18" t="s">
        <v>2</v>
      </c>
      <c r="D3" s="20" t="s">
        <v>3</v>
      </c>
      <c r="E3" s="21"/>
      <c r="F3" s="21"/>
      <c r="G3" s="22"/>
      <c r="H3" s="20" t="s">
        <v>43</v>
      </c>
      <c r="I3" s="21"/>
      <c r="J3" s="21"/>
      <c r="K3" s="22"/>
      <c r="L3" s="23" t="s">
        <v>44</v>
      </c>
      <c r="M3" s="23"/>
      <c r="N3" s="23"/>
      <c r="O3" s="23"/>
      <c r="P3" s="24" t="s">
        <v>10</v>
      </c>
      <c r="Q3" s="24"/>
      <c r="R3" s="24"/>
      <c r="S3" s="24"/>
      <c r="T3" s="18" t="s">
        <v>9</v>
      </c>
    </row>
    <row r="4" spans="1:20" ht="47.25">
      <c r="A4" s="17"/>
      <c r="B4" s="2" t="s">
        <v>4</v>
      </c>
      <c r="C4" s="19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9"/>
    </row>
    <row r="5" spans="1:20" ht="15.7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>
      <c r="A6" s="9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48" customHeight="1">
      <c r="A7" s="12" t="s">
        <v>12</v>
      </c>
      <c r="B7" s="13"/>
      <c r="C7" s="14"/>
      <c r="D7" s="7">
        <f>D8+D9</f>
        <v>1156824400</v>
      </c>
      <c r="E7" s="7">
        <f t="shared" ref="E7:S7" si="0">E8+E9</f>
        <v>1052710200</v>
      </c>
      <c r="F7" s="7">
        <f t="shared" si="0"/>
        <v>0</v>
      </c>
      <c r="G7" s="7">
        <f t="shared" si="0"/>
        <v>104114200</v>
      </c>
      <c r="H7" s="7">
        <f t="shared" si="0"/>
        <v>146850274.66</v>
      </c>
      <c r="I7" s="7">
        <f t="shared" si="0"/>
        <v>133633749.94</v>
      </c>
      <c r="J7" s="7">
        <f t="shared" si="0"/>
        <v>0</v>
      </c>
      <c r="K7" s="7">
        <f t="shared" si="0"/>
        <v>13216524.720000001</v>
      </c>
      <c r="L7" s="7">
        <f t="shared" si="0"/>
        <v>74.524487165534552</v>
      </c>
      <c r="M7" s="7">
        <f t="shared" si="0"/>
        <v>74.524487352222664</v>
      </c>
      <c r="N7" s="7">
        <f t="shared" si="0"/>
        <v>0</v>
      </c>
      <c r="O7" s="7">
        <f t="shared" si="0"/>
        <v>74.524485277910429</v>
      </c>
      <c r="P7" s="7">
        <f t="shared" si="0"/>
        <v>74.524487165534552</v>
      </c>
      <c r="Q7" s="7">
        <f t="shared" si="0"/>
        <v>74.524487352222664</v>
      </c>
      <c r="R7" s="7">
        <f t="shared" si="0"/>
        <v>0</v>
      </c>
      <c r="S7" s="7">
        <f t="shared" si="0"/>
        <v>74.524485277910429</v>
      </c>
      <c r="T7" s="3"/>
    </row>
    <row r="8" spans="1:20" ht="66" customHeight="1">
      <c r="A8" s="3">
        <v>1</v>
      </c>
      <c r="B8" s="4" t="s">
        <v>13</v>
      </c>
      <c r="C8" s="5" t="s">
        <v>14</v>
      </c>
      <c r="D8" s="6">
        <f>SUM(E8:G8)</f>
        <v>959774705</v>
      </c>
      <c r="E8" s="6">
        <v>873394978</v>
      </c>
      <c r="F8" s="6">
        <v>0</v>
      </c>
      <c r="G8" s="6">
        <v>86379727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18</v>
      </c>
    </row>
    <row r="9" spans="1:20" ht="132.75" customHeight="1">
      <c r="A9" s="3">
        <v>2</v>
      </c>
      <c r="B9" s="4" t="s">
        <v>31</v>
      </c>
      <c r="C9" s="5" t="s">
        <v>14</v>
      </c>
      <c r="D9" s="6">
        <f>SUM(E9:G9)</f>
        <v>197049695</v>
      </c>
      <c r="E9" s="6">
        <v>179315222</v>
      </c>
      <c r="F9" s="6">
        <v>0</v>
      </c>
      <c r="G9" s="6">
        <v>17734473</v>
      </c>
      <c r="H9" s="7">
        <f>SUM(I9:K9)</f>
        <v>146850274.66</v>
      </c>
      <c r="I9" s="7">
        <v>133633749.94</v>
      </c>
      <c r="J9" s="3">
        <v>0</v>
      </c>
      <c r="K9" s="7">
        <v>13216524.720000001</v>
      </c>
      <c r="L9" s="7">
        <f>H9/D9*100</f>
        <v>74.524487165534552</v>
      </c>
      <c r="M9" s="8">
        <f>I9/E9*100</f>
        <v>74.524487352222664</v>
      </c>
      <c r="N9" s="3">
        <v>0</v>
      </c>
      <c r="O9" s="7">
        <f>K9/G9*100</f>
        <v>74.524485277910429</v>
      </c>
      <c r="P9" s="7">
        <f>H9/D9*100</f>
        <v>74.524487165534552</v>
      </c>
      <c r="Q9" s="7">
        <f>I9/E9*100</f>
        <v>74.524487352222664</v>
      </c>
      <c r="R9" s="3">
        <v>0</v>
      </c>
      <c r="S9" s="7">
        <f>K9/G9*100</f>
        <v>74.524485277910429</v>
      </c>
      <c r="T9" s="2" t="s">
        <v>46</v>
      </c>
    </row>
    <row r="11" spans="1:20">
      <c r="B11" t="s">
        <v>45</v>
      </c>
      <c r="F11" t="s">
        <v>20</v>
      </c>
    </row>
    <row r="14" spans="1:20">
      <c r="B14" t="s">
        <v>27</v>
      </c>
      <c r="F14" t="s">
        <v>28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39370078740157483" right="0.39370078740157483" top="0.98425196850393704" bottom="0.39370078740157483" header="0.51181102362204722" footer="0.51181102362204722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"/>
  <sheetViews>
    <sheetView topLeftCell="C1" workbookViewId="0">
      <selection activeCell="C1" sqref="A1:IV65536"/>
    </sheetView>
  </sheetViews>
  <sheetFormatPr defaultRowHeight="1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3.28515625" customWidth="1"/>
    <col min="7" max="7" width="15.42578125" customWidth="1"/>
    <col min="8" max="8" width="15.140625" customWidth="1"/>
    <col min="9" max="9" width="16.85546875" customWidth="1"/>
    <col min="10" max="10" width="13.7109375" customWidth="1"/>
    <col min="11" max="11" width="13.85546875" customWidth="1"/>
    <col min="12" max="12" width="8.710937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35.42578125" customWidth="1"/>
  </cols>
  <sheetData>
    <row r="1" spans="1:20" ht="15.7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>
      <c r="A3" s="16" t="s">
        <v>15</v>
      </c>
      <c r="B3" s="2" t="s">
        <v>1</v>
      </c>
      <c r="C3" s="18" t="s">
        <v>2</v>
      </c>
      <c r="D3" s="20" t="s">
        <v>3</v>
      </c>
      <c r="E3" s="21"/>
      <c r="F3" s="21"/>
      <c r="G3" s="22"/>
      <c r="H3" s="20" t="s">
        <v>40</v>
      </c>
      <c r="I3" s="21"/>
      <c r="J3" s="21"/>
      <c r="K3" s="22"/>
      <c r="L3" s="23" t="s">
        <v>41</v>
      </c>
      <c r="M3" s="23"/>
      <c r="N3" s="23"/>
      <c r="O3" s="23"/>
      <c r="P3" s="24" t="s">
        <v>10</v>
      </c>
      <c r="Q3" s="24"/>
      <c r="R3" s="24"/>
      <c r="S3" s="24"/>
      <c r="T3" s="18" t="s">
        <v>9</v>
      </c>
    </row>
    <row r="4" spans="1:20" ht="47.25">
      <c r="A4" s="17"/>
      <c r="B4" s="2" t="s">
        <v>4</v>
      </c>
      <c r="C4" s="19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9"/>
    </row>
    <row r="5" spans="1:20" ht="15.7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>
      <c r="A6" s="9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48" customHeight="1">
      <c r="A7" s="12" t="s">
        <v>12</v>
      </c>
      <c r="B7" s="13"/>
      <c r="C7" s="14"/>
      <c r="D7" s="7">
        <f>D8+D9</f>
        <v>1156824400</v>
      </c>
      <c r="E7" s="7">
        <f t="shared" ref="E7:S7" si="0">E8+E9</f>
        <v>1052710200</v>
      </c>
      <c r="F7" s="7">
        <f t="shared" si="0"/>
        <v>0</v>
      </c>
      <c r="G7" s="7">
        <f t="shared" si="0"/>
        <v>104114200</v>
      </c>
      <c r="H7" s="7">
        <f t="shared" si="0"/>
        <v>138516585.66</v>
      </c>
      <c r="I7" s="7">
        <f t="shared" si="0"/>
        <v>126050092.95</v>
      </c>
      <c r="J7" s="7">
        <f t="shared" si="0"/>
        <v>0</v>
      </c>
      <c r="K7" s="7">
        <f t="shared" si="0"/>
        <v>12466492.710000001</v>
      </c>
      <c r="L7" s="7">
        <f t="shared" si="0"/>
        <v>70.295255042135437</v>
      </c>
      <c r="M7" s="7">
        <f t="shared" si="0"/>
        <v>70.295255218210087</v>
      </c>
      <c r="N7" s="7">
        <f t="shared" si="0"/>
        <v>0</v>
      </c>
      <c r="O7" s="7">
        <f t="shared" si="0"/>
        <v>70.295253261825152</v>
      </c>
      <c r="P7" s="7">
        <f t="shared" si="0"/>
        <v>70.295255042135437</v>
      </c>
      <c r="Q7" s="7">
        <f t="shared" si="0"/>
        <v>70.295255218210087</v>
      </c>
      <c r="R7" s="7">
        <f t="shared" si="0"/>
        <v>0</v>
      </c>
      <c r="S7" s="7">
        <f t="shared" si="0"/>
        <v>70.295253261825152</v>
      </c>
      <c r="T7" s="3"/>
    </row>
    <row r="8" spans="1:20" ht="66" customHeight="1">
      <c r="A8" s="3">
        <v>1</v>
      </c>
      <c r="B8" s="4" t="s">
        <v>13</v>
      </c>
      <c r="C8" s="5" t="s">
        <v>14</v>
      </c>
      <c r="D8" s="6">
        <f>SUM(E8:G8)</f>
        <v>959774705</v>
      </c>
      <c r="E8" s="6">
        <v>873394978</v>
      </c>
      <c r="F8" s="6">
        <v>0</v>
      </c>
      <c r="G8" s="6">
        <v>86379727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18</v>
      </c>
    </row>
    <row r="9" spans="1:20" ht="132.75" customHeight="1">
      <c r="A9" s="3">
        <v>2</v>
      </c>
      <c r="B9" s="4" t="s">
        <v>31</v>
      </c>
      <c r="C9" s="5" t="s">
        <v>14</v>
      </c>
      <c r="D9" s="6">
        <f>SUM(E9:G9)</f>
        <v>197049695</v>
      </c>
      <c r="E9" s="6">
        <v>179315222</v>
      </c>
      <c r="F9" s="6">
        <v>0</v>
      </c>
      <c r="G9" s="6">
        <v>17734473</v>
      </c>
      <c r="H9" s="7">
        <f>SUM(I9:K9)</f>
        <v>138516585.66</v>
      </c>
      <c r="I9" s="7">
        <v>126050092.95</v>
      </c>
      <c r="J9" s="3">
        <v>0</v>
      </c>
      <c r="K9" s="7">
        <v>12466492.710000001</v>
      </c>
      <c r="L9" s="7">
        <f>H9/D9*100</f>
        <v>70.295255042135437</v>
      </c>
      <c r="M9" s="8">
        <f>I9/E9*100</f>
        <v>70.295255218210087</v>
      </c>
      <c r="N9" s="3">
        <v>0</v>
      </c>
      <c r="O9" s="7">
        <f>K9/G9*100</f>
        <v>70.295253261825152</v>
      </c>
      <c r="P9" s="7">
        <f>H9/D9*100</f>
        <v>70.295255042135437</v>
      </c>
      <c r="Q9" s="7">
        <f>I9/E9*100</f>
        <v>70.295255218210087</v>
      </c>
      <c r="R9" s="3">
        <v>0</v>
      </c>
      <c r="S9" s="7">
        <f>K9/G9*100</f>
        <v>70.295253261825152</v>
      </c>
      <c r="T9" s="2" t="s">
        <v>42</v>
      </c>
    </row>
    <row r="11" spans="1:20">
      <c r="B11" t="s">
        <v>39</v>
      </c>
      <c r="F11" t="s">
        <v>26</v>
      </c>
    </row>
    <row r="14" spans="1:20">
      <c r="B14" t="s">
        <v>22</v>
      </c>
      <c r="F14" t="s">
        <v>21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39370078740157483" right="0.39370078740157483" top="0.98425196850393704" bottom="0.39370078740157483" header="0.51181102362204722" footer="0.51181102362204722"/>
  <pageSetup paperSize="9" scale="4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"/>
  <sheetViews>
    <sheetView workbookViewId="0">
      <selection sqref="A1:IV65536"/>
    </sheetView>
  </sheetViews>
  <sheetFormatPr defaultRowHeight="1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3.28515625" customWidth="1"/>
    <col min="7" max="7" width="15.42578125" customWidth="1"/>
    <col min="8" max="8" width="15.140625" customWidth="1"/>
    <col min="9" max="9" width="16.85546875" customWidth="1"/>
    <col min="10" max="10" width="13.7109375" customWidth="1"/>
    <col min="11" max="11" width="13.85546875" customWidth="1"/>
    <col min="12" max="12" width="8.710937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35.42578125" customWidth="1"/>
  </cols>
  <sheetData>
    <row r="1" spans="1:20" ht="15.7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>
      <c r="A3" s="16" t="s">
        <v>15</v>
      </c>
      <c r="B3" s="2" t="s">
        <v>1</v>
      </c>
      <c r="C3" s="18" t="s">
        <v>2</v>
      </c>
      <c r="D3" s="20" t="s">
        <v>3</v>
      </c>
      <c r="E3" s="21"/>
      <c r="F3" s="21"/>
      <c r="G3" s="22"/>
      <c r="H3" s="20" t="s">
        <v>36</v>
      </c>
      <c r="I3" s="21"/>
      <c r="J3" s="21"/>
      <c r="K3" s="22"/>
      <c r="L3" s="23" t="s">
        <v>37</v>
      </c>
      <c r="M3" s="23"/>
      <c r="N3" s="23"/>
      <c r="O3" s="23"/>
      <c r="P3" s="24" t="s">
        <v>10</v>
      </c>
      <c r="Q3" s="24"/>
      <c r="R3" s="24"/>
      <c r="S3" s="24"/>
      <c r="T3" s="18" t="s">
        <v>9</v>
      </c>
    </row>
    <row r="4" spans="1:20" ht="47.25">
      <c r="A4" s="17"/>
      <c r="B4" s="2" t="s">
        <v>4</v>
      </c>
      <c r="C4" s="19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9"/>
    </row>
    <row r="5" spans="1:20" ht="15.7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>
      <c r="A6" s="9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48" customHeight="1">
      <c r="A7" s="12" t="s">
        <v>12</v>
      </c>
      <c r="B7" s="13"/>
      <c r="C7" s="14"/>
      <c r="D7" s="7">
        <f>D8+D9</f>
        <v>1156824400</v>
      </c>
      <c r="E7" s="7">
        <f t="shared" ref="E7:S7" si="0">E8+E9</f>
        <v>1052710200</v>
      </c>
      <c r="F7" s="7">
        <f t="shared" si="0"/>
        <v>0</v>
      </c>
      <c r="G7" s="7">
        <f t="shared" si="0"/>
        <v>104114200</v>
      </c>
      <c r="H7" s="7">
        <f t="shared" si="0"/>
        <v>109185211.49000001</v>
      </c>
      <c r="I7" s="7">
        <f t="shared" si="0"/>
        <v>98548462.430000007</v>
      </c>
      <c r="J7" s="7">
        <f t="shared" si="0"/>
        <v>0</v>
      </c>
      <c r="K7" s="7">
        <f t="shared" si="0"/>
        <v>10636749.060000001</v>
      </c>
      <c r="L7" s="7">
        <f t="shared" si="0"/>
        <v>55.409987561767103</v>
      </c>
      <c r="M7" s="7">
        <f t="shared" si="0"/>
        <v>54.958224589544336</v>
      </c>
      <c r="N7" s="7">
        <f t="shared" si="0"/>
        <v>0</v>
      </c>
      <c r="O7" s="7">
        <f t="shared" si="0"/>
        <v>59.977813042428721</v>
      </c>
      <c r="P7" s="7">
        <f t="shared" si="0"/>
        <v>55.409987561767103</v>
      </c>
      <c r="Q7" s="7">
        <f t="shared" si="0"/>
        <v>54.958224589544336</v>
      </c>
      <c r="R7" s="7">
        <f t="shared" si="0"/>
        <v>0</v>
      </c>
      <c r="S7" s="7">
        <f t="shared" si="0"/>
        <v>59.977813042428721</v>
      </c>
      <c r="T7" s="3"/>
    </row>
    <row r="8" spans="1:20" ht="66" customHeight="1">
      <c r="A8" s="3">
        <v>1</v>
      </c>
      <c r="B8" s="4" t="s">
        <v>13</v>
      </c>
      <c r="C8" s="5" t="s">
        <v>14</v>
      </c>
      <c r="D8" s="6">
        <f>SUM(E8:G8)</f>
        <v>959774705</v>
      </c>
      <c r="E8" s="6">
        <v>873394978</v>
      </c>
      <c r="F8" s="6">
        <v>0</v>
      </c>
      <c r="G8" s="6">
        <v>86379727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18</v>
      </c>
    </row>
    <row r="9" spans="1:20" ht="219" customHeight="1">
      <c r="A9" s="3">
        <v>2</v>
      </c>
      <c r="B9" s="4" t="s">
        <v>31</v>
      </c>
      <c r="C9" s="5" t="s">
        <v>14</v>
      </c>
      <c r="D9" s="6">
        <f>SUM(E9:G9)</f>
        <v>197049695</v>
      </c>
      <c r="E9" s="6">
        <v>179315222</v>
      </c>
      <c r="F9" s="6">
        <v>0</v>
      </c>
      <c r="G9" s="6">
        <v>17734473</v>
      </c>
      <c r="H9" s="7">
        <f>SUM(I9:K9)</f>
        <v>109185211.49000001</v>
      </c>
      <c r="I9" s="7">
        <v>98548462.430000007</v>
      </c>
      <c r="J9" s="3">
        <v>0</v>
      </c>
      <c r="K9" s="7">
        <v>10636749.060000001</v>
      </c>
      <c r="L9" s="7">
        <f>H9/D9*100</f>
        <v>55.409987561767103</v>
      </c>
      <c r="M9" s="8">
        <f>I9/E9*100</f>
        <v>54.958224589544336</v>
      </c>
      <c r="N9" s="3">
        <v>0</v>
      </c>
      <c r="O9" s="7">
        <f>K9/G9*100</f>
        <v>59.977813042428721</v>
      </c>
      <c r="P9" s="7">
        <f>H9/D9*100</f>
        <v>55.409987561767103</v>
      </c>
      <c r="Q9" s="7">
        <f>I9/E9*100</f>
        <v>54.958224589544336</v>
      </c>
      <c r="R9" s="3">
        <v>0</v>
      </c>
      <c r="S9" s="7">
        <f>K9/G9*100</f>
        <v>59.977813042428721</v>
      </c>
      <c r="T9" s="2" t="s">
        <v>38</v>
      </c>
    </row>
    <row r="11" spans="1:20">
      <c r="B11" t="s">
        <v>39</v>
      </c>
      <c r="F11" t="s">
        <v>26</v>
      </c>
    </row>
    <row r="14" spans="1:20">
      <c r="B14" t="s">
        <v>22</v>
      </c>
      <c r="F14" t="s">
        <v>21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39370078740157483" right="0.39370078740157483" top="0.98425196850393704" bottom="0.39370078740157483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"/>
  <sheetViews>
    <sheetView workbookViewId="0">
      <selection sqref="A1:IV65536"/>
    </sheetView>
  </sheetViews>
  <sheetFormatPr defaultRowHeight="1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3.28515625" customWidth="1"/>
    <col min="7" max="7" width="15.42578125" customWidth="1"/>
    <col min="8" max="8" width="13.28515625" customWidth="1"/>
    <col min="9" max="9" width="11.140625" customWidth="1"/>
    <col min="10" max="10" width="13.7109375" customWidth="1"/>
    <col min="11" max="11" width="13.85546875" customWidth="1"/>
    <col min="12" max="12" width="8.710937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35.42578125" customWidth="1"/>
  </cols>
  <sheetData>
    <row r="1" spans="1:20" ht="15.7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>
      <c r="A3" s="16" t="s">
        <v>15</v>
      </c>
      <c r="B3" s="2" t="s">
        <v>1</v>
      </c>
      <c r="C3" s="18" t="s">
        <v>2</v>
      </c>
      <c r="D3" s="20" t="s">
        <v>3</v>
      </c>
      <c r="E3" s="21"/>
      <c r="F3" s="21"/>
      <c r="G3" s="22"/>
      <c r="H3" s="20" t="s">
        <v>33</v>
      </c>
      <c r="I3" s="21"/>
      <c r="J3" s="21"/>
      <c r="K3" s="22"/>
      <c r="L3" s="23" t="s">
        <v>34</v>
      </c>
      <c r="M3" s="23"/>
      <c r="N3" s="23"/>
      <c r="O3" s="23"/>
      <c r="P3" s="24" t="s">
        <v>10</v>
      </c>
      <c r="Q3" s="24"/>
      <c r="R3" s="24"/>
      <c r="S3" s="24"/>
      <c r="T3" s="18" t="s">
        <v>9</v>
      </c>
    </row>
    <row r="4" spans="1:20" ht="47.25">
      <c r="A4" s="17"/>
      <c r="B4" s="2" t="s">
        <v>4</v>
      </c>
      <c r="C4" s="19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9"/>
    </row>
    <row r="5" spans="1:20" ht="15.7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>
      <c r="A6" s="9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48" customHeight="1">
      <c r="A7" s="12" t="s">
        <v>12</v>
      </c>
      <c r="B7" s="13"/>
      <c r="C7" s="14"/>
      <c r="D7" s="7">
        <f>D8+D9</f>
        <v>1156824400</v>
      </c>
      <c r="E7" s="7">
        <f t="shared" ref="E7:S7" si="0">E8+E9</f>
        <v>1052710200</v>
      </c>
      <c r="F7" s="7">
        <f t="shared" si="0"/>
        <v>0</v>
      </c>
      <c r="G7" s="7">
        <f t="shared" si="0"/>
        <v>104114200</v>
      </c>
      <c r="H7" s="7">
        <f t="shared" si="0"/>
        <v>3913453.98</v>
      </c>
      <c r="I7" s="7">
        <f t="shared" si="0"/>
        <v>0</v>
      </c>
      <c r="J7" s="7">
        <f t="shared" si="0"/>
        <v>0</v>
      </c>
      <c r="K7" s="7">
        <f t="shared" si="0"/>
        <v>3913453.98</v>
      </c>
      <c r="L7" s="7">
        <f t="shared" si="0"/>
        <v>1.9860238707804141</v>
      </c>
      <c r="M7" s="7">
        <f t="shared" si="0"/>
        <v>0</v>
      </c>
      <c r="N7" s="7">
        <f t="shared" si="0"/>
        <v>0</v>
      </c>
      <c r="O7" s="7">
        <f t="shared" si="0"/>
        <v>22.066931337627004</v>
      </c>
      <c r="P7" s="7">
        <f t="shared" si="0"/>
        <v>1.9860238707804141</v>
      </c>
      <c r="Q7" s="7">
        <f t="shared" si="0"/>
        <v>0</v>
      </c>
      <c r="R7" s="7">
        <f t="shared" si="0"/>
        <v>0</v>
      </c>
      <c r="S7" s="7">
        <f t="shared" si="0"/>
        <v>22.066931337627004</v>
      </c>
      <c r="T7" s="3"/>
    </row>
    <row r="8" spans="1:20" ht="66" customHeight="1">
      <c r="A8" s="3">
        <v>1</v>
      </c>
      <c r="B8" s="4" t="s">
        <v>13</v>
      </c>
      <c r="C8" s="5" t="s">
        <v>14</v>
      </c>
      <c r="D8" s="6">
        <f>SUM(E8:G8)</f>
        <v>959774705</v>
      </c>
      <c r="E8" s="6">
        <v>873394978</v>
      </c>
      <c r="F8" s="6">
        <v>0</v>
      </c>
      <c r="G8" s="6">
        <v>86379727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18</v>
      </c>
    </row>
    <row r="9" spans="1:20" ht="106.5" customHeight="1">
      <c r="A9" s="3">
        <v>2</v>
      </c>
      <c r="B9" s="4" t="s">
        <v>31</v>
      </c>
      <c r="C9" s="5" t="s">
        <v>14</v>
      </c>
      <c r="D9" s="6">
        <f>SUM(E9:G9)</f>
        <v>197049695</v>
      </c>
      <c r="E9" s="6">
        <v>179315222</v>
      </c>
      <c r="F9" s="6">
        <v>0</v>
      </c>
      <c r="G9" s="6">
        <v>17734473</v>
      </c>
      <c r="H9" s="7">
        <f>SUM(I9:K9)</f>
        <v>3913453.98</v>
      </c>
      <c r="I9" s="3">
        <v>0</v>
      </c>
      <c r="J9" s="3">
        <v>0</v>
      </c>
      <c r="K9" s="7">
        <v>3913453.98</v>
      </c>
      <c r="L9" s="7">
        <f>H9/D9*100</f>
        <v>1.9860238707804141</v>
      </c>
      <c r="M9" s="3">
        <v>0</v>
      </c>
      <c r="N9" s="3">
        <v>0</v>
      </c>
      <c r="O9" s="7">
        <f>K9/G9*100</f>
        <v>22.066931337627004</v>
      </c>
      <c r="P9" s="7">
        <f>H9/D9*100</f>
        <v>1.9860238707804141</v>
      </c>
      <c r="Q9" s="3">
        <f>I9/E9*100</f>
        <v>0</v>
      </c>
      <c r="R9" s="3">
        <v>0</v>
      </c>
      <c r="S9" s="7">
        <f>K9/G9*100</f>
        <v>22.066931337627004</v>
      </c>
      <c r="T9" s="2" t="s">
        <v>35</v>
      </c>
    </row>
    <row r="11" spans="1:20">
      <c r="B11" t="s">
        <v>19</v>
      </c>
      <c r="E11" t="s">
        <v>20</v>
      </c>
    </row>
    <row r="14" spans="1:20">
      <c r="B14" t="s">
        <v>22</v>
      </c>
      <c r="E14" t="s">
        <v>21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39370078740157483" right="0.39370078740157483" top="0.98425196850393704" bottom="0.39370078740157483" header="0.51181102362204722" footer="0.51181102362204722"/>
  <pageSetup paperSize="9"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"/>
  <sheetViews>
    <sheetView workbookViewId="0">
      <selection sqref="A1:IV65536"/>
    </sheetView>
  </sheetViews>
  <sheetFormatPr defaultRowHeight="1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3.28515625" customWidth="1"/>
    <col min="7" max="7" width="15.42578125" customWidth="1"/>
    <col min="8" max="8" width="6.85546875" customWidth="1"/>
    <col min="9" max="9" width="11.140625" customWidth="1"/>
    <col min="10" max="10" width="13.7109375" customWidth="1"/>
    <col min="11" max="11" width="10.140625" customWidth="1"/>
    <col min="12" max="12" width="7.4257812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24" customWidth="1"/>
  </cols>
  <sheetData>
    <row r="1" spans="1:20" ht="15.7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>
      <c r="A3" s="16" t="s">
        <v>15</v>
      </c>
      <c r="B3" s="2" t="s">
        <v>1</v>
      </c>
      <c r="C3" s="18" t="s">
        <v>2</v>
      </c>
      <c r="D3" s="20" t="s">
        <v>3</v>
      </c>
      <c r="E3" s="21"/>
      <c r="F3" s="21"/>
      <c r="G3" s="22"/>
      <c r="H3" s="20" t="s">
        <v>29</v>
      </c>
      <c r="I3" s="21"/>
      <c r="J3" s="21"/>
      <c r="K3" s="22"/>
      <c r="L3" s="23" t="s">
        <v>30</v>
      </c>
      <c r="M3" s="23"/>
      <c r="N3" s="23"/>
      <c r="O3" s="23"/>
      <c r="P3" s="24" t="s">
        <v>10</v>
      </c>
      <c r="Q3" s="24"/>
      <c r="R3" s="24"/>
      <c r="S3" s="24"/>
      <c r="T3" s="18" t="s">
        <v>9</v>
      </c>
    </row>
    <row r="4" spans="1:20" ht="47.25">
      <c r="A4" s="17"/>
      <c r="B4" s="2" t="s">
        <v>4</v>
      </c>
      <c r="C4" s="19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9"/>
    </row>
    <row r="5" spans="1:20" ht="15.7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>
      <c r="A6" s="9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48" customHeight="1">
      <c r="A7" s="12" t="s">
        <v>12</v>
      </c>
      <c r="B7" s="13"/>
      <c r="C7" s="14"/>
      <c r="D7" s="7">
        <f>D8+D9</f>
        <v>1156824400</v>
      </c>
      <c r="E7" s="7">
        <f t="shared" ref="E7:S7" si="0">E8+E9</f>
        <v>1052710200</v>
      </c>
      <c r="F7" s="7">
        <f t="shared" si="0"/>
        <v>0</v>
      </c>
      <c r="G7" s="7">
        <f t="shared" si="0"/>
        <v>104114200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 t="shared" si="0"/>
        <v>0</v>
      </c>
      <c r="Q7" s="7">
        <f t="shared" si="0"/>
        <v>0</v>
      </c>
      <c r="R7" s="7">
        <f t="shared" si="0"/>
        <v>0</v>
      </c>
      <c r="S7" s="7">
        <f t="shared" si="0"/>
        <v>0</v>
      </c>
      <c r="T7" s="3"/>
    </row>
    <row r="8" spans="1:20" ht="66" customHeight="1">
      <c r="A8" s="3">
        <v>1</v>
      </c>
      <c r="B8" s="4" t="s">
        <v>13</v>
      </c>
      <c r="C8" s="5" t="s">
        <v>14</v>
      </c>
      <c r="D8" s="6">
        <f>SUM(E8:G8)</f>
        <v>959774705</v>
      </c>
      <c r="E8" s="6">
        <v>873394978</v>
      </c>
      <c r="F8" s="6">
        <v>0</v>
      </c>
      <c r="G8" s="6">
        <v>86379727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18</v>
      </c>
    </row>
    <row r="9" spans="1:20" ht="66" customHeight="1">
      <c r="A9" s="3">
        <v>2</v>
      </c>
      <c r="B9" s="4" t="s">
        <v>31</v>
      </c>
      <c r="C9" s="5" t="s">
        <v>14</v>
      </c>
      <c r="D9" s="6">
        <f>SUM(E9:G9)</f>
        <v>197049695</v>
      </c>
      <c r="E9" s="6">
        <v>179315222</v>
      </c>
      <c r="F9" s="6">
        <v>0</v>
      </c>
      <c r="G9" s="6">
        <v>17734473</v>
      </c>
      <c r="H9" s="3">
        <f>SUM(I9:K9)</f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f>H9/D9*100</f>
        <v>0</v>
      </c>
      <c r="Q9" s="3">
        <f>I9/E9*100</f>
        <v>0</v>
      </c>
      <c r="R9" s="3">
        <v>0</v>
      </c>
      <c r="S9" s="3">
        <f>K9/G9*100</f>
        <v>0</v>
      </c>
      <c r="T9" s="2" t="s">
        <v>32</v>
      </c>
    </row>
    <row r="11" spans="1:20">
      <c r="B11" t="s">
        <v>25</v>
      </c>
      <c r="E11" t="s">
        <v>26</v>
      </c>
    </row>
    <row r="14" spans="1:20">
      <c r="B14" t="s">
        <v>22</v>
      </c>
      <c r="E14" t="s">
        <v>21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39370078740157483" right="0.39370078740157483" top="0.98425196850393704" bottom="0.39370078740157483" header="0.51181102362204722" footer="0.51181102362204722"/>
  <pageSetup paperSize="9" scale="5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"/>
  <sheetViews>
    <sheetView workbookViewId="0">
      <selection sqref="A1:IV65536"/>
    </sheetView>
  </sheetViews>
  <sheetFormatPr defaultRowHeight="1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3.28515625" customWidth="1"/>
    <col min="7" max="7" width="15.42578125" customWidth="1"/>
    <col min="8" max="8" width="6.85546875" customWidth="1"/>
    <col min="9" max="9" width="11.140625" customWidth="1"/>
    <col min="10" max="10" width="13.7109375" customWidth="1"/>
    <col min="11" max="11" width="10.140625" customWidth="1"/>
    <col min="12" max="12" width="7.4257812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24" customWidth="1"/>
  </cols>
  <sheetData>
    <row r="1" spans="1:20" ht="15.7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>
      <c r="A3" s="16" t="s">
        <v>15</v>
      </c>
      <c r="B3" s="2" t="s">
        <v>1</v>
      </c>
      <c r="C3" s="18" t="s">
        <v>2</v>
      </c>
      <c r="D3" s="20" t="s">
        <v>3</v>
      </c>
      <c r="E3" s="21"/>
      <c r="F3" s="21"/>
      <c r="G3" s="22"/>
      <c r="H3" s="20" t="s">
        <v>23</v>
      </c>
      <c r="I3" s="21"/>
      <c r="J3" s="21"/>
      <c r="K3" s="22"/>
      <c r="L3" s="23" t="s">
        <v>24</v>
      </c>
      <c r="M3" s="23"/>
      <c r="N3" s="23"/>
      <c r="O3" s="23"/>
      <c r="P3" s="24" t="s">
        <v>10</v>
      </c>
      <c r="Q3" s="24"/>
      <c r="R3" s="24"/>
      <c r="S3" s="24"/>
      <c r="T3" s="18" t="s">
        <v>9</v>
      </c>
    </row>
    <row r="4" spans="1:20" ht="47.25">
      <c r="A4" s="17"/>
      <c r="B4" s="2" t="s">
        <v>4</v>
      </c>
      <c r="C4" s="19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9"/>
    </row>
    <row r="5" spans="1:20" ht="15.7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>
      <c r="A6" s="9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48" customHeight="1">
      <c r="A7" s="12" t="s">
        <v>12</v>
      </c>
      <c r="B7" s="13"/>
      <c r="C7" s="1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66" customHeight="1">
      <c r="A8" s="3">
        <v>1</v>
      </c>
      <c r="B8" s="4" t="s">
        <v>13</v>
      </c>
      <c r="C8" s="5" t="s">
        <v>14</v>
      </c>
      <c r="D8" s="6">
        <f>SUM(E8:G8)</f>
        <v>1156824400</v>
      </c>
      <c r="E8" s="6">
        <v>1052710200</v>
      </c>
      <c r="F8" s="6">
        <v>0</v>
      </c>
      <c r="G8" s="6">
        <v>104114200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18</v>
      </c>
    </row>
    <row r="11" spans="1:20">
      <c r="B11" t="s">
        <v>25</v>
      </c>
      <c r="E11" t="s">
        <v>26</v>
      </c>
    </row>
    <row r="14" spans="1:20">
      <c r="B14" t="s">
        <v>27</v>
      </c>
      <c r="E14" t="s">
        <v>28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75" right="0.75" top="1" bottom="1" header="0.5" footer="0.5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на 01.12.2020</vt:lpstr>
      <vt:lpstr>на 01.11.2020</vt:lpstr>
      <vt:lpstr>на 01.10.2020</vt:lpstr>
      <vt:lpstr>на 01.09.2020</vt:lpstr>
      <vt:lpstr>на 01.08.2020</vt:lpstr>
      <vt:lpstr>на 01.07.2020</vt:lpstr>
      <vt:lpstr>на 01.06.2020</vt:lpstr>
      <vt:lpstr>на 01.05.2020</vt:lpstr>
      <vt:lpstr>на 01.04.2020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2020-11-30T08:51:06Z</cp:lastPrinted>
  <dcterms:created xsi:type="dcterms:W3CDTF">2015-06-05T18:19:34Z</dcterms:created>
  <dcterms:modified xsi:type="dcterms:W3CDTF">2020-11-30T08:51:09Z</dcterms:modified>
</cp:coreProperties>
</file>