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2 от 28.10.2020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/>
  <c r="C52" i="1" l="1"/>
  <c r="C65" i="1"/>
  <c r="C64" i="1"/>
  <c r="C38" i="1"/>
  <c r="C48" i="1" l="1"/>
  <c r="C70" i="1" l="1"/>
  <c r="C71" i="1" l="1"/>
  <c r="C69" i="1"/>
  <c r="C25" i="1" l="1"/>
  <c r="C74" i="1" l="1"/>
  <c r="C49" i="1"/>
  <c r="C68" i="1" l="1"/>
  <c r="C51" i="1" l="1"/>
  <c r="C43" i="1"/>
  <c r="C37" i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<sst xmlns="http://schemas.openxmlformats.org/spreadsheetml/2006/main" count="142" uniqueCount="142">
  <si>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</si>
  <si>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</si>
  <si>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</si>
  <si>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</si>
  <si>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</si>
  <si>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</si>
  <si>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</si>
  <si>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</si>
  <si>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</si>
  <si>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</si>
  <si>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</si>
  <si>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</si>
  <si>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</si>
  <si>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</si>
  <si>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</si>
  <si>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</si>
  <si>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</si>
  <si>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</si>
  <si>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</si>
  <si>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</si>
  <si>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</si>
  <si>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</si>
  <si>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</si>
  <si>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</si>
  <si>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</si>
  <si>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</si>
  <si>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</si>
  <si>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</si>
  <si>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</si>
  <si>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</si>
  <si>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</si>
  <si>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</si>
  <si>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</si>
  <si>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</si>
  <si>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</si>
  <si>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</si>
  <si>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</si>
  <si>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</si>
  <si>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</si>
  <si>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</si>
  <si>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</si>
  <si>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</si>
  <si>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</si>
  <si>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</si>
  <si>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</si>
  <si>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</si>
  <si>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</si>
  <si>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</si>
  <si>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</si>
  <si>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</si>
  <si>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</si>
  <si>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</si>
  <si>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</si>
  <si>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</si>
  <si>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</si>
  <si>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</si>
  <si>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</si>
  <si>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</si>
  <si>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</si>
  <si>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</si>
  <si>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</si>
  <si>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</si>
  <si>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</si>
  <si>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</si>
  <si>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</si>
  <si>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</si>
  <si>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</si>
  <si>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</si>
  <si>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</si>
  <si>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</si>
  <si>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</si>
  <si>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</si>
  <si>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</si>
  <si>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</si>
  <si>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</si>
  <si>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</si>
  <si>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</si>
  <si>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</si>
  <si>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</si>
  <si>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</si>
  <si>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</si>
  <si>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</si>
  <si>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</si>
  <si>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</si>
  <si>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</si>
  <si>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</si>
  <si>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</si>
  <si>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</si>
  <si>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</si>
  <si>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</si>
  <si>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</si>
  <si>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</si>
  <si>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</si>
  <si>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</si>
  <si>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</si>
  <si>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</si>
  <si>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</si>
  <si>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</si>
  <si>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</si>
  <si>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</si>
  <si>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</si>
  <si>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</si>
  <si>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</si>
  <si>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</si>
  <si>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</si>
  <si>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</si>
  <si>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</si>
  <si>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</si>
  <si>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</si>
  <si>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</si>
  <si>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</si>
  <si>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</si>
  <si>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</si>
  <si>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</si>
  <si>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</si>
  <si>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</si>
  <si>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</si>
  <si>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</si>
  <si>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</si>
  <si>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</si>
  <si>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</si>
  <si>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</si>
  <si>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</si>
  <si>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</si>
  <si>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</si>
  <si>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</si>
  <si>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</si>
  <si>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</si>
  <si>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</si>
  <si>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</si>
  <si>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</si>
  <si>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</si>
  <si>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</si>
  <si>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</si>
  <si>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</si>
  <si>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</si>
  <si>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</si>
  <si>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</si>
  <si>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</si>
  <si>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</si>
  <si>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</si>
  <si>
    <t>от 28.10.2020 № 848-VI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</si>
</sst>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C3" sqref="C3"/>
    </sheetView>
  </sheetViews>
  <sheetFormatPr defaultRowHeight="18.75" x14ac:dyDescent="0.3"/>
  <cols>
    <col min="1" max="1" width="34.42578125" style="1" customWidth="1"/>
    <col min="2" max="2" width="90.85546875" style="2" customWidth="1"/>
    <col min="3" max="3" width="23.42578125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141</v>
      </c>
    </row>
    <row r="4" spans="1:3" ht="19.5" customHeight="1" x14ac:dyDescent="0.3">
      <c r="A4" s="3"/>
      <c r="B4" s="7"/>
    </row>
    <row r="5" spans="1:3" ht="41.25" customHeight="1" x14ac:dyDescent="0.3">
      <c r="A5" s="38" t="s">
        <v>3</v>
      </c>
      <c r="B5" s="38"/>
      <c r="C5" s="38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3016102871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2589317900</v>
      </c>
    </row>
    <row r="11" spans="1:3" ht="22.5" customHeight="1" x14ac:dyDescent="0.3">
      <c r="A11" s="14" t="s">
        <v>11</v>
      </c>
      <c r="B11" s="15" t="s">
        <v>12</v>
      </c>
      <c r="C11" s="16">
        <f>1962962000</f>
        <v>1962962000</v>
      </c>
    </row>
    <row r="12" spans="1:3" ht="37.5" x14ac:dyDescent="0.3">
      <c r="A12" s="17" t="s">
        <v>13</v>
      </c>
      <c r="B12" s="15" t="s">
        <v>14</v>
      </c>
      <c r="C12" s="16">
        <f>C13</f>
        <v>8192400</v>
      </c>
    </row>
    <row r="13" spans="1:3" ht="37.5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431960800</v>
      </c>
    </row>
    <row r="19" spans="1:3" ht="37.5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f>75887200-20000000</f>
        <v>55887200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ht="37.5" x14ac:dyDescent="0.3">
      <c r="A25" s="14" t="s">
        <v>39</v>
      </c>
      <c r="B25" s="21" t="s">
        <v>40</v>
      </c>
      <c r="C25" s="16">
        <f>26000000-5000000</f>
        <v>21000000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37.5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426784971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355948922</v>
      </c>
    </row>
    <row r="37" spans="1:3" ht="75" x14ac:dyDescent="0.3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">
      <c r="A38" s="14" t="s">
        <v>64</v>
      </c>
      <c r="B38" s="21" t="s">
        <v>65</v>
      </c>
      <c r="C38" s="16">
        <f>300151900+540800+19768+26999100+2413444+14979000+5200000</f>
        <v>350304012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x14ac:dyDescent="0.3">
      <c r="A43" s="14" t="s">
        <v>74</v>
      </c>
      <c r="B43" s="21" t="s">
        <v>75</v>
      </c>
      <c r="C43" s="16">
        <f>770000-666500</f>
        <v>103500</v>
      </c>
    </row>
    <row r="44" spans="1:3" ht="93.75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11955261</v>
      </c>
    </row>
    <row r="48" spans="1:3" x14ac:dyDescent="0.3">
      <c r="A48" s="14" t="s">
        <v>84</v>
      </c>
      <c r="B48" s="21" t="s">
        <v>85</v>
      </c>
      <c r="C48" s="16">
        <f>5624900+1000000</f>
        <v>6624900</v>
      </c>
    </row>
    <row r="49" spans="1:3" x14ac:dyDescent="0.3">
      <c r="A49" s="14" t="s">
        <v>86</v>
      </c>
      <c r="B49" s="21" t="s">
        <v>87</v>
      </c>
      <c r="C49" s="16">
        <f>2964318+812414+165686+449490+938453</f>
        <v>5330361</v>
      </c>
    </row>
    <row r="50" spans="1:3" x14ac:dyDescent="0.3">
      <c r="A50" s="14" t="s">
        <v>88</v>
      </c>
      <c r="B50" s="21" t="s">
        <v>89</v>
      </c>
      <c r="C50" s="16">
        <f>C52+C53+C51</f>
        <v>30653310</v>
      </c>
    </row>
    <row r="51" spans="1:3" x14ac:dyDescent="0.3">
      <c r="A51" s="14" t="s">
        <v>90</v>
      </c>
      <c r="B51" s="21" t="s">
        <v>91</v>
      </c>
      <c r="C51" s="16">
        <f>11065100+1523000+5488000</f>
        <v>18076100</v>
      </c>
    </row>
    <row r="52" spans="1:3" ht="93.75" x14ac:dyDescent="0.3">
      <c r="A52" s="14" t="s">
        <v>122</v>
      </c>
      <c r="B52" s="29" t="s">
        <v>92</v>
      </c>
      <c r="C52" s="16">
        <f>2317000+295040+46170+2169000+250000</f>
        <v>5077210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14406272</v>
      </c>
    </row>
    <row r="55" spans="1:3" ht="93.75" x14ac:dyDescent="0.3">
      <c r="A55" s="14" t="s">
        <v>131</v>
      </c>
      <c r="B55" s="21" t="s">
        <v>130</v>
      </c>
      <c r="C55" s="16">
        <v>500</v>
      </c>
    </row>
    <row r="56" spans="1:3" ht="112.5" x14ac:dyDescent="0.3">
      <c r="A56" s="31" t="s">
        <v>132</v>
      </c>
      <c r="B56" s="21" t="s">
        <v>133</v>
      </c>
      <c r="C56" s="16">
        <v>4000</v>
      </c>
    </row>
    <row r="57" spans="1:3" ht="112.5" x14ac:dyDescent="0.3">
      <c r="A57" s="31" t="s">
        <v>124</v>
      </c>
      <c r="B57" s="21" t="s">
        <v>125</v>
      </c>
      <c r="C57" s="16">
        <v>15300</v>
      </c>
    </row>
    <row r="58" spans="1:3" ht="131.25" x14ac:dyDescent="0.3">
      <c r="A58" s="31" t="s">
        <v>134</v>
      </c>
      <c r="B58" s="21" t="s">
        <v>135</v>
      </c>
      <c r="C58" s="16">
        <v>300</v>
      </c>
    </row>
    <row r="59" spans="1:3" ht="131.25" x14ac:dyDescent="0.3">
      <c r="A59" s="31" t="s">
        <v>140</v>
      </c>
      <c r="B59" s="21" t="s">
        <v>123</v>
      </c>
      <c r="C59" s="16">
        <v>100000</v>
      </c>
    </row>
    <row r="60" spans="1:3" ht="112.5" x14ac:dyDescent="0.3">
      <c r="A60" s="31" t="s">
        <v>126</v>
      </c>
      <c r="B60" s="21" t="s">
        <v>127</v>
      </c>
      <c r="C60" s="16">
        <v>51500</v>
      </c>
    </row>
    <row r="61" spans="1:3" ht="75" x14ac:dyDescent="0.3">
      <c r="A61" s="14" t="s">
        <v>97</v>
      </c>
      <c r="B61" s="22" t="s">
        <v>98</v>
      </c>
      <c r="C61" s="16">
        <v>9000000</v>
      </c>
    </row>
    <row r="62" spans="1:3" ht="93.75" x14ac:dyDescent="0.3">
      <c r="A62" s="14" t="s">
        <v>136</v>
      </c>
      <c r="B62" s="22" t="s">
        <v>137</v>
      </c>
      <c r="C62" s="16">
        <v>16400</v>
      </c>
    </row>
    <row r="63" spans="1:3" ht="75" x14ac:dyDescent="0.3">
      <c r="A63" s="14" t="s">
        <v>99</v>
      </c>
      <c r="B63" s="22" t="s">
        <v>100</v>
      </c>
      <c r="C63" s="16">
        <v>400000</v>
      </c>
    </row>
    <row r="64" spans="1:3" ht="81.75" customHeight="1" x14ac:dyDescent="0.3">
      <c r="A64" s="14" t="s">
        <v>101</v>
      </c>
      <c r="B64" s="22" t="s">
        <v>102</v>
      </c>
      <c r="C64" s="16">
        <f>974700+100793+1027+1505100</f>
        <v>2581620</v>
      </c>
    </row>
    <row r="65" spans="1:3" ht="75" x14ac:dyDescent="0.3">
      <c r="A65" s="31" t="s">
        <v>103</v>
      </c>
      <c r="B65" s="22" t="s">
        <v>104</v>
      </c>
      <c r="C65" s="16">
        <f>1540000+20000+24210+589442+63000</f>
        <v>2236652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7205235125.9299994</v>
      </c>
    </row>
    <row r="67" spans="1:3" s="5" customFormat="1" ht="37.5" x14ac:dyDescent="0.3">
      <c r="A67" s="10" t="s">
        <v>107</v>
      </c>
      <c r="B67" s="13" t="s">
        <v>108</v>
      </c>
      <c r="C67" s="35">
        <f>C69+C70+C71+C68</f>
        <v>7336050248.9299994</v>
      </c>
    </row>
    <row r="68" spans="1:3" s="5" customFormat="1" x14ac:dyDescent="0.3">
      <c r="A68" s="32" t="s">
        <v>109</v>
      </c>
      <c r="B68" s="22" t="s">
        <v>110</v>
      </c>
      <c r="C68" s="36">
        <f>1022119600+1633400+84430400-1.3</f>
        <v>1108183398.7</v>
      </c>
    </row>
    <row r="69" spans="1:3" ht="37.5" x14ac:dyDescent="0.3">
      <c r="A69" s="14" t="s">
        <v>111</v>
      </c>
      <c r="B69" s="22" t="s">
        <v>112</v>
      </c>
      <c r="C69" s="37">
        <f>2108747447.41-27794300-5537000-360600+1500000+6651212.82-8097300+203172700+129897300-17164500</f>
        <v>2391014960.23</v>
      </c>
    </row>
    <row r="70" spans="1:3" ht="21.75" customHeight="1" x14ac:dyDescent="0.3">
      <c r="A70" s="14" t="s">
        <v>113</v>
      </c>
      <c r="B70" s="22" t="s">
        <v>114</v>
      </c>
      <c r="C70" s="16">
        <f>3727764131-18000000+1269000-472000+1810083-298900-6000000-689600-138400-2835200-24971700+4055700</f>
        <v>3681493114</v>
      </c>
    </row>
    <row r="71" spans="1:3" x14ac:dyDescent="0.3">
      <c r="A71" s="14" t="s">
        <v>115</v>
      </c>
      <c r="B71" s="22" t="s">
        <v>116</v>
      </c>
      <c r="C71" s="16">
        <f>51681326+3139950+103636300-3098800</f>
        <v>155358776</v>
      </c>
    </row>
    <row r="72" spans="1:3" ht="37.5" x14ac:dyDescent="0.3">
      <c r="A72" s="14" t="s">
        <v>117</v>
      </c>
      <c r="B72" s="22" t="s">
        <v>118</v>
      </c>
      <c r="C72" s="16">
        <f>200000+60951</f>
        <v>260951</v>
      </c>
    </row>
    <row r="73" spans="1:3" ht="45" customHeight="1" x14ac:dyDescent="0.3">
      <c r="A73" s="14" t="s">
        <v>119</v>
      </c>
      <c r="B73" s="22" t="s">
        <v>120</v>
      </c>
      <c r="C73" s="16">
        <v>1500</v>
      </c>
    </row>
    <row r="74" spans="1:3" ht="37.5" x14ac:dyDescent="0.3">
      <c r="A74" s="33" t="s">
        <v>138</v>
      </c>
      <c r="B74" s="34" t="s">
        <v>139</v>
      </c>
      <c r="C74" s="16">
        <f>39600+9965+110997</f>
        <v>160562</v>
      </c>
    </row>
    <row r="75" spans="1:3" ht="56.25" x14ac:dyDescent="0.3">
      <c r="A75" s="14" t="s">
        <v>128</v>
      </c>
      <c r="B75" s="22" t="s">
        <v>129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5">
        <f>C9+C66</f>
        <v>10221337996.93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2020-10-02T07:32:06Z</cp:lastPrinted>
  <dcterms:created xsi:type="dcterms:W3CDTF">2019-11-01T04:08:00Z</dcterms:created>
  <dcterms:modified xsi:type="dcterms:W3CDTF">2020-10-22T06:20:09Z</dcterms:modified>
</cp:coreProperties>
</file>