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505" windowWidth="14805" windowHeight="3990"/>
  </bookViews>
  <sheets>
    <sheet name="на 31.08.2020 г" sheetId="13" r:id="rId1"/>
  </sheets>
  <definedNames>
    <definedName name="_xlnm.Print_Area" localSheetId="0">'на 31.08.2020 г'!$A$1:$AD$95</definedName>
  </definedNames>
  <calcPr calcId="145621"/>
</workbook>
</file>

<file path=xl/calcChain.xml><?xml version="1.0" encoding="utf-8"?>
<calcChain xmlns="http://schemas.openxmlformats.org/spreadsheetml/2006/main">
  <c r="F92" i="13" l="1"/>
  <c r="AD24" i="13"/>
  <c r="Z24" i="13"/>
  <c r="T34" i="13"/>
  <c r="T27" i="13" l="1"/>
  <c r="S27" i="13"/>
  <c r="R27" i="13"/>
  <c r="Q27" i="13"/>
  <c r="P27" i="13"/>
  <c r="G27" i="13"/>
  <c r="H27" i="13"/>
  <c r="I27" i="13"/>
  <c r="J27" i="13"/>
  <c r="F27" i="13"/>
  <c r="AD59" i="13"/>
  <c r="P23" i="13"/>
  <c r="P24" i="13"/>
  <c r="P25" i="13"/>
  <c r="P26" i="13"/>
  <c r="F26" i="13"/>
  <c r="Y52" i="13" l="1"/>
  <c r="V51" i="13"/>
  <c r="T45" i="13" l="1"/>
  <c r="S45" i="13"/>
  <c r="R45" i="13"/>
  <c r="Q45" i="13"/>
  <c r="O45" i="13"/>
  <c r="N45" i="13"/>
  <c r="M45" i="13"/>
  <c r="L45" i="13"/>
  <c r="K45" i="13"/>
  <c r="K44" i="13"/>
  <c r="Y30" i="13"/>
  <c r="U30" i="13" s="1"/>
  <c r="U31" i="13"/>
  <c r="U32" i="13"/>
  <c r="Y34" i="13"/>
  <c r="U34" i="13" s="1"/>
  <c r="U35" i="13"/>
  <c r="V9" i="13"/>
  <c r="U9" i="13" s="1"/>
  <c r="V10" i="13"/>
  <c r="U10" i="13" s="1"/>
  <c r="V11" i="13"/>
  <c r="U11" i="13" s="1"/>
  <c r="U23" i="13"/>
  <c r="U24" i="13"/>
  <c r="U25" i="13"/>
  <c r="V8" i="13"/>
  <c r="W99" i="13" l="1"/>
  <c r="AJ98" i="13"/>
  <c r="AK98" i="13"/>
  <c r="AL98" i="13"/>
  <c r="AM98" i="13"/>
  <c r="AN98" i="13"/>
  <c r="AO98" i="13"/>
  <c r="AP98" i="13"/>
  <c r="AQ98" i="13"/>
  <c r="AR98" i="13"/>
  <c r="AS98" i="13"/>
  <c r="AT98" i="13"/>
  <c r="AU98" i="13"/>
  <c r="AV98" i="13"/>
  <c r="AW98" i="13"/>
  <c r="AX98" i="13"/>
  <c r="AY98" i="13"/>
  <c r="AZ98" i="13"/>
  <c r="BA98" i="13"/>
  <c r="BB98" i="13"/>
  <c r="BC98" i="13"/>
  <c r="BD98" i="13"/>
  <c r="BE98" i="13"/>
  <c r="BF98" i="13"/>
  <c r="BG98" i="13"/>
  <c r="BH98" i="13"/>
  <c r="BI98" i="13"/>
  <c r="BJ98" i="13"/>
  <c r="BK98" i="13"/>
  <c r="BL98" i="13"/>
  <c r="BM98" i="13"/>
  <c r="AC68" i="13" l="1"/>
  <c r="O72" i="13"/>
  <c r="L72" i="13"/>
  <c r="M72" i="13"/>
  <c r="N72" i="13"/>
  <c r="AA66" i="13"/>
  <c r="AA65" i="13"/>
  <c r="AD58" i="13"/>
  <c r="AD52" i="13"/>
  <c r="O27" i="13" l="1"/>
  <c r="M27" i="13"/>
  <c r="L27" i="13"/>
  <c r="T53" i="13"/>
  <c r="S53" i="13"/>
  <c r="R53" i="13"/>
  <c r="Q53" i="13"/>
  <c r="O53" i="13"/>
  <c r="N53" i="13"/>
  <c r="M53" i="13"/>
  <c r="L53" i="13"/>
  <c r="T60" i="13"/>
  <c r="S60" i="13"/>
  <c r="R60" i="13"/>
  <c r="Q60" i="13"/>
  <c r="O60" i="13"/>
  <c r="N60" i="13"/>
  <c r="M60" i="13"/>
  <c r="L60" i="13"/>
  <c r="T69" i="13"/>
  <c r="S69" i="13"/>
  <c r="R69" i="13"/>
  <c r="Q69" i="13"/>
  <c r="O69" i="13"/>
  <c r="N69" i="13"/>
  <c r="M69" i="13"/>
  <c r="L69" i="13"/>
  <c r="T79" i="13"/>
  <c r="S79" i="13"/>
  <c r="R79" i="13"/>
  <c r="Q79" i="13"/>
  <c r="O79" i="13"/>
  <c r="N79" i="13"/>
  <c r="N85" i="13" s="1"/>
  <c r="M79" i="13"/>
  <c r="L79" i="13"/>
  <c r="L85" i="13" s="1"/>
  <c r="O83" i="13"/>
  <c r="N83" i="13"/>
  <c r="M83" i="13"/>
  <c r="M85" i="13" s="1"/>
  <c r="L83" i="13"/>
  <c r="K82" i="13"/>
  <c r="K81" i="13"/>
  <c r="K83" i="13" s="1"/>
  <c r="S94" i="13"/>
  <c r="T41" i="13"/>
  <c r="S41" i="13"/>
  <c r="R41" i="13"/>
  <c r="Q41" i="13"/>
  <c r="O41" i="13"/>
  <c r="N41" i="13"/>
  <c r="M41" i="13"/>
  <c r="L41" i="13"/>
  <c r="G41" i="13"/>
  <c r="H41" i="13"/>
  <c r="I41" i="13"/>
  <c r="J41" i="13"/>
  <c r="P32" i="13"/>
  <c r="AB29" i="13"/>
  <c r="AA29" i="13"/>
  <c r="AD34" i="13"/>
  <c r="AD30" i="13"/>
  <c r="AD29" i="13" s="1"/>
  <c r="K37" i="13"/>
  <c r="O36" i="13"/>
  <c r="N36" i="13"/>
  <c r="M36" i="13"/>
  <c r="L36" i="13"/>
  <c r="K36" i="13"/>
  <c r="K35" i="13"/>
  <c r="K34" i="13"/>
  <c r="K33" i="13" s="1"/>
  <c r="O33" i="13"/>
  <c r="N33" i="13"/>
  <c r="M33" i="13"/>
  <c r="L33" i="13"/>
  <c r="K32" i="13"/>
  <c r="K31" i="13"/>
  <c r="K30" i="13"/>
  <c r="O29" i="13"/>
  <c r="O38" i="13" s="1"/>
  <c r="N29" i="13"/>
  <c r="N38" i="13" s="1"/>
  <c r="M29" i="13"/>
  <c r="M38" i="13" s="1"/>
  <c r="L29" i="13"/>
  <c r="L38" i="13" s="1"/>
  <c r="O48" i="13" l="1"/>
  <c r="O99" i="13" s="1"/>
  <c r="AD41" i="13"/>
  <c r="Y41" i="13"/>
  <c r="O85" i="13"/>
  <c r="X69" i="13"/>
  <c r="L48" i="13"/>
  <c r="L99" i="13" s="1"/>
  <c r="L94" i="13"/>
  <c r="Y53" i="13"/>
  <c r="M48" i="13"/>
  <c r="M99" i="13" s="1"/>
  <c r="V53" i="13"/>
  <c r="AC69" i="13"/>
  <c r="M94" i="13"/>
  <c r="N94" i="13"/>
  <c r="K29" i="13"/>
  <c r="K38" i="13" s="1"/>
  <c r="K24" i="13"/>
  <c r="T83" i="13" l="1"/>
  <c r="T85" i="13" s="1"/>
  <c r="S83" i="13"/>
  <c r="S85" i="13" s="1"/>
  <c r="R83" i="13"/>
  <c r="R85" i="13" s="1"/>
  <c r="Q83" i="13"/>
  <c r="Q85" i="13" s="1"/>
  <c r="T72" i="13" l="1"/>
  <c r="T73" i="13" s="1"/>
  <c r="S72" i="13"/>
  <c r="S73" i="13" s="1"/>
  <c r="R72" i="13"/>
  <c r="R73" i="13" s="1"/>
  <c r="Q72" i="13"/>
  <c r="Q73" i="13" s="1"/>
  <c r="G72" i="13"/>
  <c r="H72" i="13"/>
  <c r="I72" i="13"/>
  <c r="J72" i="13"/>
  <c r="G69" i="13"/>
  <c r="AA69" i="13" s="1"/>
  <c r="H69" i="13"/>
  <c r="I69" i="13"/>
  <c r="I73" i="13" s="1"/>
  <c r="J69" i="13"/>
  <c r="J73" i="13" s="1"/>
  <c r="Y69" i="13"/>
  <c r="T47" i="13"/>
  <c r="S47" i="13"/>
  <c r="R47" i="13"/>
  <c r="Q47" i="13"/>
  <c r="O47" i="13"/>
  <c r="N47" i="13"/>
  <c r="M47" i="13"/>
  <c r="L47" i="13"/>
  <c r="K47" i="13"/>
  <c r="J47" i="13"/>
  <c r="I47" i="13"/>
  <c r="H47" i="13"/>
  <c r="G47" i="13"/>
  <c r="G45" i="13"/>
  <c r="H45" i="13"/>
  <c r="I45" i="13"/>
  <c r="J45" i="13"/>
  <c r="Q29" i="13"/>
  <c r="T29" i="13"/>
  <c r="Y29" i="13" s="1"/>
  <c r="U29" i="13" s="1"/>
  <c r="AD73" i="13" l="1"/>
  <c r="Q94" i="13"/>
  <c r="N92" i="13"/>
  <c r="K92" i="13"/>
  <c r="O92" i="13"/>
  <c r="L92" i="13"/>
  <c r="H73" i="13"/>
  <c r="M92" i="13"/>
  <c r="N73" i="13"/>
  <c r="X73" i="13" s="1"/>
  <c r="L73" i="13"/>
  <c r="M73" i="13"/>
  <c r="O73" i="13"/>
  <c r="Y73" i="13" s="1"/>
  <c r="G73" i="13"/>
  <c r="AA73" i="13" s="1"/>
  <c r="AD72" i="13"/>
  <c r="AD69" i="13"/>
  <c r="G29" i="13"/>
  <c r="H29" i="13"/>
  <c r="I29" i="13"/>
  <c r="J29" i="13"/>
  <c r="F32" i="13"/>
  <c r="AC73" i="13" l="1"/>
  <c r="Y72" i="13"/>
  <c r="Q33" i="13"/>
  <c r="Q38" i="13" s="1"/>
  <c r="T33" i="13"/>
  <c r="G33" i="13"/>
  <c r="G38" i="13" s="1"/>
  <c r="G92" i="13" s="1"/>
  <c r="H33" i="13"/>
  <c r="H38" i="13" s="1"/>
  <c r="H92" i="13" s="1"/>
  <c r="I33" i="13"/>
  <c r="I38" i="13" s="1"/>
  <c r="I92" i="13" s="1"/>
  <c r="J33" i="13"/>
  <c r="J38" i="13" s="1"/>
  <c r="J92" i="13" s="1"/>
  <c r="T38" i="13" l="1"/>
  <c r="Y38" i="13" s="1"/>
  <c r="U38" i="13" s="1"/>
  <c r="Y33" i="13"/>
  <c r="U33" i="13" s="1"/>
  <c r="T48" i="13"/>
  <c r="T99" i="13" s="1"/>
  <c r="T92" i="13"/>
  <c r="Q92" i="13"/>
  <c r="Q48" i="13"/>
  <c r="Q99" i="13" s="1"/>
  <c r="G48" i="13"/>
  <c r="G99" i="13" s="1"/>
  <c r="H48" i="13"/>
  <c r="H99" i="13" s="1"/>
  <c r="I48" i="13"/>
  <c r="I99" i="13" s="1"/>
  <c r="J48" i="13"/>
  <c r="J99" i="13" s="1"/>
  <c r="F24" i="13"/>
  <c r="AD38" i="13" l="1"/>
  <c r="Y92" i="13"/>
  <c r="AD92" i="13"/>
  <c r="K8" i="13"/>
  <c r="K9" i="13"/>
  <c r="K10" i="13"/>
  <c r="K11" i="13"/>
  <c r="K12" i="13"/>
  <c r="K13" i="13"/>
  <c r="K14" i="13"/>
  <c r="K15" i="13"/>
  <c r="K16" i="13"/>
  <c r="N17" i="13"/>
  <c r="N27" i="13" s="1"/>
  <c r="N48" i="13" s="1"/>
  <c r="N99" i="13" s="1"/>
  <c r="K18" i="13"/>
  <c r="K19" i="13"/>
  <c r="K20" i="13"/>
  <c r="K21" i="13"/>
  <c r="K22" i="13"/>
  <c r="K23" i="13"/>
  <c r="K25" i="13"/>
  <c r="K40" i="13"/>
  <c r="K41" i="13" s="1"/>
  <c r="K46" i="13"/>
  <c r="K51" i="13"/>
  <c r="K52" i="13"/>
  <c r="K56" i="13"/>
  <c r="K57" i="13"/>
  <c r="K58" i="13"/>
  <c r="K59" i="13"/>
  <c r="K63" i="13"/>
  <c r="K64" i="13"/>
  <c r="K65" i="13"/>
  <c r="K66" i="13"/>
  <c r="K67" i="13"/>
  <c r="K68" i="13"/>
  <c r="K71" i="13"/>
  <c r="K72" i="13" s="1"/>
  <c r="K76" i="13"/>
  <c r="K77" i="13"/>
  <c r="K78" i="13"/>
  <c r="K88" i="13"/>
  <c r="K89" i="13" s="1"/>
  <c r="L89" i="13"/>
  <c r="L90" i="13" s="1"/>
  <c r="M89" i="13"/>
  <c r="M90" i="13" s="1"/>
  <c r="N89" i="13"/>
  <c r="O89" i="13"/>
  <c r="O90" i="13" s="1"/>
  <c r="F23" i="13"/>
  <c r="F25" i="13"/>
  <c r="M95" i="13" l="1"/>
  <c r="M98" i="13"/>
  <c r="K60" i="13"/>
  <c r="L95" i="13"/>
  <c r="L98" i="13"/>
  <c r="O95" i="13"/>
  <c r="O98" i="13"/>
  <c r="K69" i="13"/>
  <c r="K79" i="13"/>
  <c r="K85" i="13" s="1"/>
  <c r="K53" i="13"/>
  <c r="N90" i="13"/>
  <c r="K17" i="13"/>
  <c r="K27" i="13" s="1"/>
  <c r="K48" i="13" s="1"/>
  <c r="X17" i="13"/>
  <c r="N95" i="13" l="1"/>
  <c r="N98" i="13"/>
  <c r="K99" i="13"/>
  <c r="K73" i="13"/>
  <c r="K90" i="13" s="1"/>
  <c r="K98" i="13" s="1"/>
  <c r="K95" i="13" l="1"/>
  <c r="J89" i="13"/>
  <c r="I89" i="13"/>
  <c r="H89" i="13"/>
  <c r="G89" i="13"/>
  <c r="F88" i="13"/>
  <c r="F89" i="13" s="1"/>
  <c r="J83" i="13"/>
  <c r="I83" i="13"/>
  <c r="H83" i="13"/>
  <c r="G83" i="13"/>
  <c r="F82" i="13"/>
  <c r="F81" i="13"/>
  <c r="I79" i="13"/>
  <c r="H79" i="13"/>
  <c r="G79" i="13"/>
  <c r="F78" i="13"/>
  <c r="F77" i="13"/>
  <c r="F76" i="13"/>
  <c r="F71" i="13"/>
  <c r="F72" i="13" s="1"/>
  <c r="F68" i="13"/>
  <c r="F67" i="13"/>
  <c r="F66" i="13"/>
  <c r="F65" i="13"/>
  <c r="F64" i="13"/>
  <c r="F63" i="13"/>
  <c r="I60" i="13"/>
  <c r="H60" i="13"/>
  <c r="F59" i="13"/>
  <c r="F58" i="13"/>
  <c r="F57" i="13"/>
  <c r="F56" i="13"/>
  <c r="J53" i="13"/>
  <c r="AD53" i="13" s="1"/>
  <c r="I53" i="13"/>
  <c r="H53" i="13"/>
  <c r="G53" i="13"/>
  <c r="F52" i="13"/>
  <c r="F51" i="13"/>
  <c r="F46" i="13"/>
  <c r="F47" i="13" s="1"/>
  <c r="F44" i="13"/>
  <c r="F45" i="13" s="1"/>
  <c r="F40" i="13"/>
  <c r="F41" i="13" s="1"/>
  <c r="F37" i="13"/>
  <c r="F36" i="13" s="1"/>
  <c r="J36" i="13"/>
  <c r="I36" i="13"/>
  <c r="H36" i="13"/>
  <c r="G36" i="13"/>
  <c r="F35" i="13"/>
  <c r="F34" i="13"/>
  <c r="F31" i="13"/>
  <c r="F30" i="13"/>
  <c r="I94" i="13"/>
  <c r="H94" i="13"/>
  <c r="G94" i="13"/>
  <c r="F22" i="13"/>
  <c r="F21" i="13"/>
  <c r="F20" i="13"/>
  <c r="F19" i="13"/>
  <c r="F18" i="13"/>
  <c r="F17" i="13"/>
  <c r="F15" i="13"/>
  <c r="F14" i="13"/>
  <c r="F13" i="13"/>
  <c r="F12" i="13"/>
  <c r="F11" i="13"/>
  <c r="F10" i="13"/>
  <c r="F9" i="13"/>
  <c r="F8" i="13"/>
  <c r="I85" i="13" l="1"/>
  <c r="F29" i="13"/>
  <c r="F69" i="13"/>
  <c r="F73" i="13" s="1"/>
  <c r="F33" i="13"/>
  <c r="F38" i="13" s="1"/>
  <c r="F83" i="13"/>
  <c r="J60" i="13"/>
  <c r="AD60" i="13" s="1"/>
  <c r="H85" i="13"/>
  <c r="H90" i="13" s="1"/>
  <c r="F79" i="13"/>
  <c r="G85" i="13"/>
  <c r="F60" i="13"/>
  <c r="F53" i="13"/>
  <c r="J79" i="13"/>
  <c r="J85" i="13" s="1"/>
  <c r="J90" i="13" s="1"/>
  <c r="G60" i="13"/>
  <c r="F16" i="13"/>
  <c r="J95" i="13" l="1"/>
  <c r="J98" i="13"/>
  <c r="H95" i="13"/>
  <c r="H98" i="13"/>
  <c r="G90" i="13"/>
  <c r="F48" i="13"/>
  <c r="F99" i="13" s="1"/>
  <c r="I90" i="13"/>
  <c r="F85" i="13"/>
  <c r="F90" i="13" s="1"/>
  <c r="F98" i="13" s="1"/>
  <c r="I95" i="13" l="1"/>
  <c r="I98" i="13"/>
  <c r="G95" i="13"/>
  <c r="G98" i="13"/>
  <c r="F95" i="13"/>
  <c r="R30" i="13" l="1"/>
  <c r="S30" i="13"/>
  <c r="S35" i="13"/>
  <c r="R29" i="13" l="1"/>
  <c r="P30" i="13"/>
  <c r="Z30" i="13" s="1"/>
  <c r="Z29" i="13" s="1"/>
  <c r="AD63" i="13"/>
  <c r="AD64" i="13"/>
  <c r="AD67" i="13"/>
  <c r="AD71" i="13"/>
  <c r="R94" i="13" l="1"/>
  <c r="AD40" i="13"/>
  <c r="P77" i="13" l="1"/>
  <c r="P76" i="13"/>
  <c r="Y71" i="13"/>
  <c r="P71" i="13"/>
  <c r="P72" i="13" s="1"/>
  <c r="R34" i="13"/>
  <c r="S34" i="13"/>
  <c r="S33" i="13" s="1"/>
  <c r="S38" i="13" s="1"/>
  <c r="S92" i="13" l="1"/>
  <c r="S48" i="13"/>
  <c r="S99" i="13" s="1"/>
  <c r="R33" i="13"/>
  <c r="R38" i="13" s="1"/>
  <c r="P34" i="13"/>
  <c r="Z72" i="13"/>
  <c r="U72" i="13"/>
  <c r="U71" i="13"/>
  <c r="Z71" i="13"/>
  <c r="P37" i="13"/>
  <c r="AD44" i="13"/>
  <c r="P44" i="13"/>
  <c r="P45" i="13" s="1"/>
  <c r="Z34" i="13" l="1"/>
  <c r="P33" i="13"/>
  <c r="R92" i="13"/>
  <c r="R48" i="13"/>
  <c r="R99" i="13" s="1"/>
  <c r="Z44" i="13"/>
  <c r="V83" i="13"/>
  <c r="W83" i="13"/>
  <c r="W98" i="13" s="1"/>
  <c r="X83" i="13"/>
  <c r="P82" i="13"/>
  <c r="P40" i="13" l="1"/>
  <c r="P41" i="13" s="1"/>
  <c r="Z41" i="13" l="1"/>
  <c r="U41" i="13"/>
  <c r="Z40" i="13"/>
  <c r="P78" i="13"/>
  <c r="P79" i="13" s="1"/>
  <c r="AD79" i="13" l="1"/>
  <c r="Q36" i="13" l="1"/>
  <c r="R36" i="13"/>
  <c r="S36" i="13"/>
  <c r="T36" i="13"/>
  <c r="T89" i="13" l="1"/>
  <c r="T90" i="13" s="1"/>
  <c r="S89" i="13"/>
  <c r="S90" i="13" s="1"/>
  <c r="S98" i="13" s="1"/>
  <c r="R89" i="13"/>
  <c r="R90" i="13" s="1"/>
  <c r="Q89" i="13"/>
  <c r="Q90" i="13" s="1"/>
  <c r="Q98" i="13" s="1"/>
  <c r="AD88" i="13"/>
  <c r="U88" i="13"/>
  <c r="P88" i="13"/>
  <c r="P89" i="13" s="1"/>
  <c r="AD81" i="13"/>
  <c r="Y81" i="13"/>
  <c r="Y83" i="13" s="1"/>
  <c r="P81" i="13"/>
  <c r="P83" i="13" s="1"/>
  <c r="P85" i="13" s="1"/>
  <c r="AD76" i="13"/>
  <c r="AD77" i="13"/>
  <c r="Y76" i="13"/>
  <c r="Y77" i="13"/>
  <c r="Y40" i="13"/>
  <c r="AA11" i="13"/>
  <c r="P11" i="13"/>
  <c r="AA9" i="13"/>
  <c r="P9" i="13"/>
  <c r="R95" i="13" l="1"/>
  <c r="R98" i="13"/>
  <c r="T95" i="13"/>
  <c r="T98" i="13"/>
  <c r="Q95" i="13"/>
  <c r="AA90" i="13"/>
  <c r="S95" i="13"/>
  <c r="AC90" i="13"/>
  <c r="U40" i="13"/>
  <c r="AC27" i="13"/>
  <c r="Z88" i="13"/>
  <c r="Z9" i="13"/>
  <c r="Z76" i="13"/>
  <c r="Z81" i="13"/>
  <c r="U76" i="13"/>
  <c r="Y27" i="13"/>
  <c r="V27" i="13"/>
  <c r="Y79" i="13"/>
  <c r="Z77" i="13"/>
  <c r="U77" i="13"/>
  <c r="Z83" i="13"/>
  <c r="AD83" i="13"/>
  <c r="U81" i="13"/>
  <c r="U83" i="13" s="1"/>
  <c r="Z11" i="13"/>
  <c r="AC48" i="13" l="1"/>
  <c r="Z79" i="13"/>
  <c r="U79" i="13"/>
  <c r="V66" i="13" l="1"/>
  <c r="Y67" i="13"/>
  <c r="Y63" i="13"/>
  <c r="U59" i="13"/>
  <c r="Y58" i="13"/>
  <c r="U58" i="13" s="1"/>
  <c r="V56" i="13"/>
  <c r="W36" i="13"/>
  <c r="Y18" i="13"/>
  <c r="U18" i="13" s="1"/>
  <c r="Y20" i="13"/>
  <c r="Y21" i="13"/>
  <c r="V14" i="13"/>
  <c r="U14" i="13" s="1"/>
  <c r="U19" i="13"/>
  <c r="V20" i="13"/>
  <c r="V21" i="13"/>
  <c r="V22" i="13"/>
  <c r="U22" i="13" s="1"/>
  <c r="Y16" i="13"/>
  <c r="U16" i="13" s="1"/>
  <c r="Y15" i="13"/>
  <c r="U15" i="13" s="1"/>
  <c r="V12" i="13"/>
  <c r="U12" i="13" s="1"/>
  <c r="V13" i="13"/>
  <c r="U13" i="13" s="1"/>
  <c r="X21" i="13"/>
  <c r="W21" i="13"/>
  <c r="X20" i="13"/>
  <c r="W20" i="13"/>
  <c r="U21" i="13" l="1"/>
  <c r="U20" i="13"/>
  <c r="U36" i="13"/>
  <c r="P17" i="13" l="1"/>
  <c r="P68" i="13"/>
  <c r="X27" i="13" l="1"/>
  <c r="AA53" i="13"/>
  <c r="AD89" i="13"/>
  <c r="U17" i="13"/>
  <c r="AD27" i="13"/>
  <c r="AD48" i="13" l="1"/>
  <c r="X90" i="13" l="1"/>
  <c r="V90" i="13"/>
  <c r="V98" i="13" s="1"/>
  <c r="Y90" i="13"/>
  <c r="Y98" i="13" s="1"/>
  <c r="AD90" i="13"/>
  <c r="V60" i="13"/>
  <c r="Z89" i="13"/>
  <c r="AA60" i="13"/>
  <c r="Y60" i="13"/>
  <c r="Y85" i="13" l="1"/>
  <c r="AD85" i="13"/>
  <c r="Z85" i="13" l="1"/>
  <c r="U85" i="13"/>
  <c r="U8" i="13" l="1"/>
  <c r="AA12" i="13"/>
  <c r="AA13" i="13"/>
  <c r="AA14" i="13"/>
  <c r="AD15" i="13"/>
  <c r="AD16" i="13"/>
  <c r="Z17" i="13"/>
  <c r="AD18" i="13"/>
  <c r="AA19" i="13"/>
  <c r="AB19" i="13"/>
  <c r="AA20" i="13"/>
  <c r="AB20" i="13"/>
  <c r="AC20" i="13"/>
  <c r="AD20" i="13"/>
  <c r="AA21" i="13"/>
  <c r="AB21" i="13"/>
  <c r="AC21" i="13"/>
  <c r="AD21" i="13"/>
  <c r="AA22" i="13"/>
  <c r="U68" i="13"/>
  <c r="X68" i="13" l="1"/>
  <c r="X98" i="13" s="1"/>
  <c r="AA57" i="13"/>
  <c r="AA56" i="13"/>
  <c r="AB59" i="13"/>
  <c r="Y64" i="13" l="1"/>
  <c r="P36" i="13" l="1"/>
  <c r="P51" i="13"/>
  <c r="U51" i="13" s="1"/>
  <c r="AA51" i="13"/>
  <c r="P52" i="13"/>
  <c r="AB52" i="13"/>
  <c r="AB51" i="13" s="1"/>
  <c r="Z52" i="13" l="1"/>
  <c r="U52" i="13"/>
  <c r="Z51" i="13"/>
  <c r="P53" i="13"/>
  <c r="P20" i="13"/>
  <c r="P21" i="13"/>
  <c r="P22" i="13"/>
  <c r="Z53" i="13" l="1"/>
  <c r="U53" i="13"/>
  <c r="Z21" i="13"/>
  <c r="Z20" i="13"/>
  <c r="Z22" i="13"/>
  <c r="AA8" i="13" l="1"/>
  <c r="P46" i="13" l="1"/>
  <c r="P47" i="13" s="1"/>
  <c r="P63" i="13" l="1"/>
  <c r="AP48" i="13"/>
  <c r="Z63" i="13" l="1"/>
  <c r="AO48" i="13"/>
  <c r="AQ48" i="13"/>
  <c r="AR48" i="13" l="1"/>
  <c r="Y48" i="13"/>
  <c r="Y99" i="13" s="1"/>
  <c r="P65" i="13" l="1"/>
  <c r="Z65" i="13" s="1"/>
  <c r="U63" i="13" l="1"/>
  <c r="AN48" i="13" l="1"/>
  <c r="AA10" i="13"/>
  <c r="AC17" i="13"/>
  <c r="P67" i="13"/>
  <c r="P66" i="13"/>
  <c r="Z66" i="13" s="1"/>
  <c r="P64" i="13"/>
  <c r="P59" i="13"/>
  <c r="P58" i="13"/>
  <c r="P57" i="13"/>
  <c r="P56" i="13"/>
  <c r="P19" i="13"/>
  <c r="Z19" i="13" s="1"/>
  <c r="P18" i="13"/>
  <c r="P16" i="13"/>
  <c r="P15" i="13"/>
  <c r="Z15" i="13" s="1"/>
  <c r="P14" i="13"/>
  <c r="Z14" i="13" s="1"/>
  <c r="P13" i="13"/>
  <c r="Z13" i="13" s="1"/>
  <c r="P12" i="13"/>
  <c r="Z12" i="13" s="1"/>
  <c r="P10" i="13"/>
  <c r="P8" i="13"/>
  <c r="U56" i="13" l="1"/>
  <c r="P60" i="13"/>
  <c r="P69" i="13"/>
  <c r="P73" i="13" s="1"/>
  <c r="U73" i="13" s="1"/>
  <c r="Z16" i="13"/>
  <c r="U64" i="13"/>
  <c r="Z64" i="13"/>
  <c r="U67" i="13"/>
  <c r="Z67" i="13"/>
  <c r="U66" i="13"/>
  <c r="AA27" i="13"/>
  <c r="Z60" i="13"/>
  <c r="Z8" i="13"/>
  <c r="Z10" i="13"/>
  <c r="Z18" i="13"/>
  <c r="Z59" i="13"/>
  <c r="Z58" i="13"/>
  <c r="Z57" i="13"/>
  <c r="Z56" i="13"/>
  <c r="AB57" i="13"/>
  <c r="P90" i="13" l="1"/>
  <c r="P98" i="13" s="1"/>
  <c r="Z73" i="13"/>
  <c r="Z69" i="13"/>
  <c r="U69" i="13"/>
  <c r="U27" i="13"/>
  <c r="AA48" i="13"/>
  <c r="AD95" i="13"/>
  <c r="U60" i="13"/>
  <c r="Z27" i="13"/>
  <c r="AB56" i="13"/>
  <c r="Z90" i="13" l="1"/>
  <c r="U90" i="13"/>
  <c r="U98" i="13" s="1"/>
  <c r="Y95" i="13"/>
  <c r="AB48" i="13" l="1"/>
  <c r="AB36" i="13"/>
  <c r="Z36" i="13" s="1"/>
  <c r="Z48" i="13"/>
  <c r="V48" i="13" l="1"/>
  <c r="V99" i="13" s="1"/>
  <c r="V95" i="13" l="1"/>
  <c r="AA95" i="13"/>
  <c r="X48" i="13" l="1"/>
  <c r="X99" i="13" s="1"/>
  <c r="X95" i="13"/>
  <c r="S31" i="13"/>
  <c r="P31" i="13" s="1"/>
  <c r="P29" i="13" s="1"/>
  <c r="P38" i="13" s="1"/>
  <c r="AC95" i="13"/>
  <c r="Z38" i="13" l="1"/>
  <c r="P48" i="13"/>
  <c r="P99" i="13" s="1"/>
  <c r="P92" i="13"/>
  <c r="P95" i="13" l="1"/>
  <c r="Z95" i="13" s="1"/>
  <c r="Z92" i="13"/>
  <c r="U92" i="13"/>
  <c r="U48" i="13"/>
  <c r="U99" i="13" s="1"/>
  <c r="AS48" i="13"/>
  <c r="U95" i="13" l="1"/>
</calcChain>
</file>

<file path=xl/sharedStrings.xml><?xml version="1.0" encoding="utf-8"?>
<sst xmlns="http://schemas.openxmlformats.org/spreadsheetml/2006/main" count="285" uniqueCount="150">
  <si>
    <t>Реализация мероприятий</t>
  </si>
  <si>
    <t xml:space="preserve">Реализация мероприятий </t>
  </si>
  <si>
    <t>1.3.</t>
  </si>
  <si>
    <t>окружной бюджет</t>
  </si>
  <si>
    <t>федеральный бюджет</t>
  </si>
  <si>
    <t>местный бюджет</t>
  </si>
  <si>
    <t>Источники финансирования</t>
  </si>
  <si>
    <t>всего</t>
  </si>
  <si>
    <t>1.1.</t>
  </si>
  <si>
    <t>ДО и МП г.Нефтеюганска</t>
  </si>
  <si>
    <t>бюджет автономного округа</t>
  </si>
  <si>
    <t>иные внебюджетные источники</t>
  </si>
  <si>
    <t>1.2.</t>
  </si>
  <si>
    <t xml:space="preserve">ДЖКХ </t>
  </si>
  <si>
    <t>ДГ и ЗО</t>
  </si>
  <si>
    <t>Итого по подпрограмме 1</t>
  </si>
  <si>
    <t>2.1.</t>
  </si>
  <si>
    <t>Итого по подпрограмме 2</t>
  </si>
  <si>
    <t>3.1.</t>
  </si>
  <si>
    <t>Обеспечение отдыха и оздоровления детей в каникулярное время (показатель № 10)</t>
  </si>
  <si>
    <t>Итого по подпрограмме 3</t>
  </si>
  <si>
    <t>4.1.</t>
  </si>
  <si>
    <t>Итого по подпрограмме 4</t>
  </si>
  <si>
    <t>5.1.</t>
  </si>
  <si>
    <t>5.2.</t>
  </si>
  <si>
    <t>Итого по подпрограмме 5</t>
  </si>
  <si>
    <t>6.1.</t>
  </si>
  <si>
    <t>Итого по подпрограмме 6</t>
  </si>
  <si>
    <t>Ответственный исполнитель</t>
  </si>
  <si>
    <t>внебюджет</t>
  </si>
  <si>
    <t>Внебюджетные источники</t>
  </si>
  <si>
    <t xml:space="preserve">Основные мероприятия </t>
  </si>
  <si>
    <t>№ п/п</t>
  </si>
  <si>
    <t>Исполнитель ГРБС</t>
  </si>
  <si>
    <t>1.4.</t>
  </si>
  <si>
    <t>1.5.</t>
  </si>
  <si>
    <t>Обеспечение и организация профессионального обучения и дополнительного образования лиц предпенсионного возраста в сфере образования. (показатель №20)</t>
  </si>
  <si>
    <t>ДЖКХ</t>
  </si>
  <si>
    <t>КЦСР</t>
  </si>
  <si>
    <t>0240185060</t>
  </si>
  <si>
    <t>0210185060</t>
  </si>
  <si>
    <t>0210185160</t>
  </si>
  <si>
    <t>0210182470</t>
  </si>
  <si>
    <t>0240120610</t>
  </si>
  <si>
    <t>0240185160</t>
  </si>
  <si>
    <t>0240100590</t>
  </si>
  <si>
    <t>02301S2050</t>
  </si>
  <si>
    <t>0240199990</t>
  </si>
  <si>
    <t>0250200590</t>
  </si>
  <si>
    <t>0210184030</t>
  </si>
  <si>
    <t>0210100590</t>
  </si>
  <si>
    <t>0210184050</t>
  </si>
  <si>
    <t>Субсидия на дополнительное финансовое обеспечение мероприятий по организации питания обучающихся социально ориентированным некоммерческим организациям, не являющимся муниципальными учреждениями, осуществляющим деятельность в городе Нефтеюганске</t>
  </si>
  <si>
    <t>Расходы на обеспечение деятельности (оказание услуг) муниципальных учреждений</t>
  </si>
  <si>
    <t>Иные межбюджетные трансферы на реализацию наказов избирателей депутатам Думы Ханты-Мансийского автономного округа-Югры за счет средств автономного округа</t>
  </si>
  <si>
    <t>Мероприятия по организации отдыха и оздоровления детей</t>
  </si>
  <si>
    <t>0230182050</t>
  </si>
  <si>
    <t>0230120010</t>
  </si>
  <si>
    <t>0230184080</t>
  </si>
  <si>
    <t>Осуществление переданных полномочий на организацию и обеспечение отдыха и оздоровления детей, в том числе в этнической среде за счет средств бюджета автономного округа</t>
  </si>
  <si>
    <t>На оплату стоимости питания детей школьного возраста в оздоровительных лагерях с дневным пребыванием детей</t>
  </si>
  <si>
    <t>Реализация мероприятий по содействию трудоустройству граждан за счет средств бюджета автономного округа</t>
  </si>
  <si>
    <t>Иные межбюджетные трансферты на реализацию наказов избирателей депутатам Думы Ханты-Мансийского автономного округа-Югры за счет средств автономного округа</t>
  </si>
  <si>
    <t>0210199990</t>
  </si>
  <si>
    <t>Итого 1.1</t>
  </si>
  <si>
    <t>Итого 1.2</t>
  </si>
  <si>
    <t>Обеспечение персонифицированного финансирования дополнительного образования (показатель № 9)</t>
  </si>
  <si>
    <t>0210161804</t>
  </si>
  <si>
    <t>0210184301</t>
  </si>
  <si>
    <t>0210184302</t>
  </si>
  <si>
    <t>0210184303</t>
  </si>
  <si>
    <t>0210184304</t>
  </si>
  <si>
    <t>0250102040</t>
  </si>
  <si>
    <t>На создание условий для осуществления присмотра и ухода за детьми, содержания детей в частных организациях, осуществляющих образовательную деятельность по реализации образовательных программ дошкольного образования, расположенных на территории муниципальных образований за счет средств бюджета автономного округа</t>
  </si>
  <si>
    <t>Осуществление переданных полномочий на выплату компенсации части родительской платы за присмотр и уход за детьми в образовательных организациях, реализующих образовательные программы дошкольного образования за счет средств бюджета автономного округа</t>
  </si>
  <si>
    <t>Осуществление переданных полномочий на обеспечение государственных гарантий на реализацию программ дошкольного образования муниципальным образовательным организациям за счет средств бюджета автономного округа</t>
  </si>
  <si>
    <t>Осуществление переданных полномочий на обеспечение государственных гарантий на реализацию программ дошкольного образования частным образовательным организациям за счет средств бюджета автономного округа</t>
  </si>
  <si>
    <t>Осуществление переданных полномочий на обеспечение государственных гарантий на реализацию основных общеобразовательных программ муниципальным общеобразовательным организациям за счет средств бюджета автономного округа</t>
  </si>
  <si>
    <t>Осуществление переданных полномочий на обеспечение государственных гарантий на реализацию основных общеобразовательных программ частным общеобразовательным организациям за счет средств бюджета автономного округа</t>
  </si>
  <si>
    <t>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лагерях, в возрасте от 14-17 лет (включительно) - в лагерях труда и отдыха с дневным пребыванием за счет средств бюджета автономного округа</t>
  </si>
  <si>
    <t>Реализация мероприятий по содействию трудоустройства граждан</t>
  </si>
  <si>
    <t>Прочие мероприятия органов местного самоуправления</t>
  </si>
  <si>
    <t>Расходы на обеспечение функций органов местного самоуправления</t>
  </si>
  <si>
    <t>Итого 5.1</t>
  </si>
  <si>
    <t>Подпрограмма II. «Система оценки качества образования и информационная прозрачность системы образования»</t>
  </si>
  <si>
    <t>Обеспечение реализации молодёжной политики (показатель № 11, 12, 13)</t>
  </si>
  <si>
    <t>Подпрограмма V. «Ресурсное обеспечение в сфере образования и молодежной политики»</t>
  </si>
  <si>
    <t>Подпрограмма VI. «Формирование законопослушного поведения участников дорожного движения»</t>
  </si>
  <si>
    <t>Региональный проект «Современная школа» (показатель № 6)</t>
  </si>
  <si>
    <t>Иные межбюджетные трансферты на поощрение муниципальных управленческих команд за счет средств федерального бюджета</t>
  </si>
  <si>
    <t>0250155500.</t>
  </si>
  <si>
    <t>"Часть нежилого административного здания", расположенного по адресу: ХМАО-Югра, г.Нефтеюганск, мкр-н 1, здание № 30 (вторая часть) (капитальный ремонт кровли)</t>
  </si>
  <si>
    <t>0210299990</t>
  </si>
  <si>
    <t>0250299990.</t>
  </si>
  <si>
    <t>На приобретение, создание в соответствии с концессионными соглашениями, соглашениями о муниципально-частном партнерстве объектов недвижимого имущества для размещения общеобразовательных организаций</t>
  </si>
  <si>
    <t>4.2.</t>
  </si>
  <si>
    <t>0240299990</t>
  </si>
  <si>
    <t>% исполнения к годовому плану 2020 года</t>
  </si>
  <si>
    <t xml:space="preserve">Внебюджетные источники </t>
  </si>
  <si>
    <t>ПЛАН 2020 год (в рублях)</t>
  </si>
  <si>
    <t>"Развитие образования и молодёжной политики в городе Нефтеюганске"</t>
  </si>
  <si>
    <t xml:space="preserve"> Название программы</t>
  </si>
  <si>
    <t>0220199990</t>
  </si>
  <si>
    <t>0210399990</t>
  </si>
  <si>
    <t>Выполнение работ по ремонту МБДОУ «Детский сад №25 «Ромашка»</t>
  </si>
  <si>
    <t>"Универсальное спортивное плоскостное сооружение", расположенного по адресу г. Нефтеюганск, микрорайон 8, территория МБОУ "СОШ №6"</t>
  </si>
  <si>
    <t>Детский сад на 320 мест в 5 микрорайоне г.Нефтеюганска</t>
  </si>
  <si>
    <t>0210242110</t>
  </si>
  <si>
    <t>«Здание детского сада № 7» (благоустройство территории), расположенного по адресу г. Нефтеюганск, мкр-н 6, здание 64</t>
  </si>
  <si>
    <t>ИТОГО</t>
  </si>
  <si>
    <t xml:space="preserve">ИТОГО </t>
  </si>
  <si>
    <t>На дополнительное финансовое обеспечение мероприятий по организации питания обучающихся начальных классов с 1 по 4 классы муниципальных общеобразовательных организаций, частных общеобразовательных организаций, осуществляющих образовательную деятельность по имеющим государственную аккредитацию основным общеобразовательным программам</t>
  </si>
  <si>
    <t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за счет средств федерального бюджета</t>
  </si>
  <si>
    <t>02101S2480.</t>
  </si>
  <si>
    <t>ПЛАН на 6 месяцев 2020 года (рублей)</t>
  </si>
  <si>
    <t>Кассовый расход (в рублях)</t>
  </si>
  <si>
    <t>3</t>
  </si>
  <si>
    <t xml:space="preserve">ВСЕГО </t>
  </si>
  <si>
    <t>0210153030.</t>
  </si>
  <si>
    <t>0210182480.</t>
  </si>
  <si>
    <t>На дополнительное финансовое обеспечение мероприятий по организации питания обучающихся начальных классов с 1 по 4 классы муниципальных общеобразовательных организаций, частных общеобразовательных организаций, осуществляющих образовательную деятельность по имеющим государственную аккредитацию основным общеобразовательным программам за счет средств окружного бюджета</t>
  </si>
  <si>
    <t>Строительство и реконструкция объектов муниципальной собственности</t>
  </si>
  <si>
    <t>Осуществление переданных полномочий на обеспечение государственных гарантий на выплату компенсации педагогическим работникам за работу по подготовке и проведению единого государственного экзамена и на организацию проведения государственной итоговой аттестации обучающихся, освоивших образовательные программы основного общего образования или среднего общего образования, в том числе в форме единого государственного экзамена за счет средств бюджета автономного округа</t>
  </si>
  <si>
    <t>Осуществление переданных полномочий на социальную поддержку отдельных категорий обучающихся в муниципальных общеобразовательных организациях, частных общеобразовательных организациях, осуществляющих образовательную деятельность по имеющим государственную аккредитацию основным общеобразовательным программам за счет средств бюджета автономного округа</t>
  </si>
  <si>
    <t>Детский сад-ясли на 310 мест (наружное освещение территории)</t>
  </si>
  <si>
    <t>Итого 1.4</t>
  </si>
  <si>
    <t>Итого 1.3</t>
  </si>
  <si>
    <t>Итого 1.5</t>
  </si>
  <si>
    <t>021E182690</t>
  </si>
  <si>
    <t>0220184305</t>
  </si>
  <si>
    <t>0250102400</t>
  </si>
  <si>
    <t>0260199990</t>
  </si>
  <si>
    <t>Средняя общеобразовательная школа в 17 микрорайоне г.Нефтеюганска (Общеобразовательная организация с углубленным изучением отдельных предметов с универсальной безбарьерной средой)</t>
  </si>
  <si>
    <t>Обеспечение предоставления дошкольного, общего, дополнительного образования (показатель №№ 1,2,5,7,8,21,22)</t>
  </si>
  <si>
    <t>Развитие материально-технической базы образовательных организаций (показатель № 6)</t>
  </si>
  <si>
    <t>Обеспечение организации и проведения государственной итоговой аттестации (показатель №№ 3, 4)</t>
  </si>
  <si>
    <t>Социальная поддержка для граждан, заключивших договор о целевом обучении по программе высшего образования в высших учебных заведениях Ханты-Мансийского автономного округа-Югры по педагогическим специальностям (показатель № 20)</t>
  </si>
  <si>
    <t>Обеспечение выполнения функции управления и контроля в сфере образования и молодёжной политики (показатель №№ 14,15,16,17,18,23)</t>
  </si>
  <si>
    <t xml:space="preserve">Обеспечение функционирования казённого учреждения (показатель №№ 4,15,16,17,18,23)
</t>
  </si>
  <si>
    <t>Повышение уровня правового воспитания участников дорожного движения, культуры их поведения и профилактика детского дорожно-транспортного травматизма (показатель № 19</t>
  </si>
  <si>
    <t>Подпрограмма I. «Общее образование. Дополнительное образование детей»</t>
  </si>
  <si>
    <t>Подпрограмма III. «Отдых и оздоровление детей в каникулярное время»</t>
  </si>
  <si>
    <t>Подпрограмма IV. «Молодёжь Нефтеюганска»</t>
  </si>
  <si>
    <t>Итого 4.1</t>
  </si>
  <si>
    <t>проверка</t>
  </si>
  <si>
    <t>п.1</t>
  </si>
  <si>
    <t>без внебюджета, без гуженко</t>
  </si>
  <si>
    <t>% исполнения к плану 6 месяцев 2020 года</t>
  </si>
  <si>
    <t>Отчёт о ходе исполнении комплексного плана (сетевого графика) по реализации муниципальной программы города Нефтеюганска "Развитие образования и молодёжной политики в городе Нефтеюганске" на 31.08.2020 года</t>
  </si>
  <si>
    <t>На организацию бесплатного горячего питания обучающихся, получающих начальное общее образование в муниципальных образовательных организациях за счет средств федерального бюджета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</si>
</sst>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#,##0.000"/>
    <numFmt numFmtId="166" formatCode="#,##0.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70C0"/>
      <name val="Times New Roman"/>
      <family val="1"/>
      <charset val="204"/>
    </font>
    <font>
      <b/>
      <sz val="11"/>
      <color rgb="FF0070C0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name val="Arial Cyr"/>
    </font>
    <font>
      <b/>
      <sz val="1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1"/>
      <color theme="3"/>
      <name val="Times New Roman"/>
      <family val="1"/>
      <charset val="204"/>
    </font>
    <font>
      <sz val="11"/>
      <color theme="3"/>
      <name val="Calibri"/>
      <family val="2"/>
      <scheme val="minor"/>
    </font>
    <font>
      <sz val="11"/>
      <color theme="3"/>
      <name val="Calibri"/>
      <family val="2"/>
      <charset val="204"/>
      <scheme val="minor"/>
    </font>
    <font>
      <sz val="11"/>
      <color theme="5"/>
      <name val="Times New Roman"/>
      <family val="1"/>
      <charset val="204"/>
    </font>
    <font>
      <sz val="11"/>
      <color theme="5"/>
      <name val="Calibri"/>
      <family val="2"/>
      <scheme val="minor"/>
    </font>
    <font>
      <sz val="11"/>
      <color theme="5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5">
    <xf numFmtId="0" fontId="0" fillId="0" borderId="0"/>
    <xf numFmtId="0" fontId="10" fillId="0" borderId="0"/>
    <xf numFmtId="164" fontId="11" fillId="0" borderId="0" applyFont="0" applyFill="0" applyBorder="0" applyAlignment="0" applyProtection="0"/>
    <xf numFmtId="0" fontId="12" fillId="0" borderId="0"/>
    <xf numFmtId="0" fontId="9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164" fontId="2" fillId="0" borderId="0" applyFont="0" applyFill="0" applyBorder="0" applyAlignment="0" applyProtection="0"/>
  </cellStyleXfs>
  <cellXfs count="669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Border="1" applyAlignment="1">
      <alignment horizontal="center"/>
    </xf>
    <xf numFmtId="0" fontId="19" fillId="2" borderId="0" xfId="0" applyFont="1" applyFill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0" fillId="2" borderId="0" xfId="0" applyFont="1" applyFill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0" fontId="0" fillId="2" borderId="0" xfId="0" applyFont="1" applyFill="1" applyAlignment="1">
      <alignment horizontal="center"/>
    </xf>
    <xf numFmtId="0" fontId="0" fillId="2" borderId="0" xfId="0" applyFont="1" applyFill="1" applyBorder="1" applyAlignment="1">
      <alignment horizontal="center"/>
    </xf>
    <xf numFmtId="4" fontId="15" fillId="2" borderId="19" xfId="0" applyNumberFormat="1" applyFont="1" applyFill="1" applyBorder="1" applyAlignment="1">
      <alignment horizontal="center" vertical="center"/>
    </xf>
    <xf numFmtId="3" fontId="15" fillId="2" borderId="20" xfId="0" applyNumberFormat="1" applyFont="1" applyFill="1" applyBorder="1" applyAlignment="1">
      <alignment horizontal="center" vertical="center"/>
    </xf>
    <xf numFmtId="4" fontId="15" fillId="2" borderId="21" xfId="0" applyNumberFormat="1" applyFont="1" applyFill="1" applyBorder="1" applyAlignment="1">
      <alignment horizontal="center" vertical="center"/>
    </xf>
    <xf numFmtId="4" fontId="15" fillId="2" borderId="32" xfId="0" applyNumberFormat="1" applyFont="1" applyFill="1" applyBorder="1" applyAlignment="1">
      <alignment horizontal="center" vertical="center"/>
    </xf>
    <xf numFmtId="4" fontId="15" fillId="2" borderId="16" xfId="0" applyNumberFormat="1" applyFont="1" applyFill="1" applyBorder="1" applyAlignment="1">
      <alignment horizontal="center" vertical="center"/>
    </xf>
    <xf numFmtId="3" fontId="15" fillId="2" borderId="16" xfId="0" applyNumberFormat="1" applyFont="1" applyFill="1" applyBorder="1" applyAlignment="1">
      <alignment horizontal="center" vertical="center"/>
    </xf>
    <xf numFmtId="4" fontId="15" fillId="2" borderId="18" xfId="0" applyNumberFormat="1" applyFont="1" applyFill="1" applyBorder="1" applyAlignment="1">
      <alignment horizontal="center" vertical="center"/>
    </xf>
    <xf numFmtId="4" fontId="22" fillId="2" borderId="35" xfId="0" applyNumberFormat="1" applyFont="1" applyFill="1" applyBorder="1" applyAlignment="1">
      <alignment horizontal="center" vertical="center"/>
    </xf>
    <xf numFmtId="4" fontId="22" fillId="2" borderId="29" xfId="0" applyNumberFormat="1" applyFont="1" applyFill="1" applyBorder="1" applyAlignment="1">
      <alignment horizontal="center" vertical="center"/>
    </xf>
    <xf numFmtId="4" fontId="22" fillId="2" borderId="36" xfId="0" applyNumberFormat="1" applyFont="1" applyFill="1" applyBorder="1" applyAlignment="1">
      <alignment horizontal="center" vertical="center"/>
    </xf>
    <xf numFmtId="4" fontId="22" fillId="2" borderId="14" xfId="0" applyNumberFormat="1" applyFont="1" applyFill="1" applyBorder="1" applyAlignment="1">
      <alignment horizontal="center" vertical="center"/>
    </xf>
    <xf numFmtId="3" fontId="22" fillId="2" borderId="14" xfId="0" applyNumberFormat="1" applyFont="1" applyFill="1" applyBorder="1" applyAlignment="1">
      <alignment horizontal="center" vertical="center"/>
    </xf>
    <xf numFmtId="3" fontId="22" fillId="2" borderId="20" xfId="0" applyNumberFormat="1" applyFont="1" applyFill="1" applyBorder="1" applyAlignment="1">
      <alignment horizontal="center" vertical="center"/>
    </xf>
    <xf numFmtId="3" fontId="22" fillId="2" borderId="1" xfId="0" applyNumberFormat="1" applyFont="1" applyFill="1" applyBorder="1" applyAlignment="1">
      <alignment horizontal="center" vertical="center"/>
    </xf>
    <xf numFmtId="4" fontId="22" fillId="2" borderId="25" xfId="0" applyNumberFormat="1" applyFont="1" applyFill="1" applyBorder="1" applyAlignment="1">
      <alignment horizontal="center" vertical="center"/>
    </xf>
    <xf numFmtId="4" fontId="22" fillId="2" borderId="56" xfId="0" applyNumberFormat="1" applyFont="1" applyFill="1" applyBorder="1" applyAlignment="1">
      <alignment horizontal="center" vertical="center"/>
    </xf>
    <xf numFmtId="4" fontId="16" fillId="2" borderId="25" xfId="0" applyNumberFormat="1" applyFont="1" applyFill="1" applyBorder="1" applyAlignment="1">
      <alignment horizontal="center" vertical="center" wrapText="1"/>
    </xf>
    <xf numFmtId="4" fontId="22" fillId="2" borderId="40" xfId="0" applyNumberFormat="1" applyFont="1" applyFill="1" applyBorder="1" applyAlignment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17" fillId="2" borderId="0" xfId="0" applyFont="1" applyFill="1" applyBorder="1" applyAlignment="1">
      <alignment horizontal="center" vertical="center"/>
    </xf>
    <xf numFmtId="0" fontId="0" fillId="2" borderId="0" xfId="0" applyFill="1"/>
    <xf numFmtId="0" fontId="0" fillId="2" borderId="0" xfId="0" applyFill="1" applyBorder="1"/>
    <xf numFmtId="0" fontId="21" fillId="2" borderId="19" xfId="0" applyFont="1" applyFill="1" applyBorder="1" applyAlignment="1">
      <alignment horizontal="center" vertical="center" wrapText="1"/>
    </xf>
    <xf numFmtId="0" fontId="21" fillId="2" borderId="17" xfId="0" applyFont="1" applyFill="1" applyBorder="1" applyAlignment="1">
      <alignment horizontal="center" vertical="center" wrapText="1"/>
    </xf>
    <xf numFmtId="0" fontId="21" fillId="2" borderId="15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/>
    </xf>
    <xf numFmtId="0" fontId="17" fillId="2" borderId="0" xfId="0" applyFont="1" applyFill="1" applyBorder="1" applyAlignment="1">
      <alignment horizontal="center"/>
    </xf>
    <xf numFmtId="4" fontId="15" fillId="2" borderId="20" xfId="0" applyNumberFormat="1" applyFont="1" applyFill="1" applyBorder="1" applyAlignment="1">
      <alignment horizontal="center" vertical="center"/>
    </xf>
    <xf numFmtId="0" fontId="23" fillId="2" borderId="0" xfId="0" applyFont="1" applyFill="1" applyAlignment="1">
      <alignment horizontal="center"/>
    </xf>
    <xf numFmtId="0" fontId="23" fillId="2" borderId="0" xfId="0" applyFont="1" applyFill="1" applyBorder="1" applyAlignment="1">
      <alignment horizontal="center"/>
    </xf>
    <xf numFmtId="3" fontId="15" fillId="2" borderId="9" xfId="0" applyNumberFormat="1" applyFont="1" applyFill="1" applyBorder="1" applyAlignment="1">
      <alignment horizontal="center" vertical="center"/>
    </xf>
    <xf numFmtId="4" fontId="15" fillId="2" borderId="60" xfId="0" applyNumberFormat="1" applyFont="1" applyFill="1" applyBorder="1" applyAlignment="1">
      <alignment vertical="center" wrapText="1"/>
    </xf>
    <xf numFmtId="4" fontId="15" fillId="2" borderId="57" xfId="0" applyNumberFormat="1" applyFont="1" applyFill="1" applyBorder="1" applyAlignment="1">
      <alignment vertical="center" wrapText="1"/>
    </xf>
    <xf numFmtId="3" fontId="15" fillId="2" borderId="21" xfId="0" applyNumberFormat="1" applyFont="1" applyFill="1" applyBorder="1" applyAlignment="1">
      <alignment horizontal="center" vertical="center"/>
    </xf>
    <xf numFmtId="4" fontId="16" fillId="2" borderId="60" xfId="0" applyNumberFormat="1" applyFont="1" applyFill="1" applyBorder="1" applyAlignment="1">
      <alignment vertical="center" wrapText="1"/>
    </xf>
    <xf numFmtId="4" fontId="16" fillId="2" borderId="57" xfId="0" applyNumberFormat="1" applyFont="1" applyFill="1" applyBorder="1" applyAlignment="1">
      <alignment vertical="center" wrapText="1"/>
    </xf>
    <xf numFmtId="4" fontId="15" fillId="2" borderId="42" xfId="0" applyNumberFormat="1" applyFont="1" applyFill="1" applyBorder="1" applyAlignment="1">
      <alignment horizontal="center" vertical="center"/>
    </xf>
    <xf numFmtId="3" fontId="15" fillId="2" borderId="42" xfId="0" applyNumberFormat="1" applyFont="1" applyFill="1" applyBorder="1" applyAlignment="1">
      <alignment horizontal="center" vertical="center"/>
    </xf>
    <xf numFmtId="4" fontId="16" fillId="2" borderId="28" xfId="0" applyNumberFormat="1" applyFont="1" applyFill="1" applyBorder="1" applyAlignment="1">
      <alignment horizontal="center" vertical="center" wrapText="1"/>
    </xf>
    <xf numFmtId="4" fontId="16" fillId="2" borderId="68" xfId="0" applyNumberFormat="1" applyFont="1" applyFill="1" applyBorder="1" applyAlignment="1">
      <alignment horizontal="center" vertical="center" wrapText="1"/>
    </xf>
    <xf numFmtId="4" fontId="15" fillId="2" borderId="29" xfId="0" applyNumberFormat="1" applyFont="1" applyFill="1" applyBorder="1" applyAlignment="1">
      <alignment horizontal="center" vertical="center"/>
    </xf>
    <xf numFmtId="4" fontId="15" fillId="2" borderId="34" xfId="0" applyNumberFormat="1" applyFont="1" applyFill="1" applyBorder="1" applyAlignment="1">
      <alignment horizontal="center" vertical="center"/>
    </xf>
    <xf numFmtId="4" fontId="15" fillId="2" borderId="31" xfId="0" applyNumberFormat="1" applyFont="1" applyFill="1" applyBorder="1" applyAlignment="1">
      <alignment horizontal="center" vertical="center"/>
    </xf>
    <xf numFmtId="4" fontId="15" fillId="2" borderId="8" xfId="0" applyNumberFormat="1" applyFont="1" applyFill="1" applyBorder="1" applyAlignment="1">
      <alignment horizontal="center" vertical="center"/>
    </xf>
    <xf numFmtId="3" fontId="15" fillId="2" borderId="8" xfId="0" applyNumberFormat="1" applyFont="1" applyFill="1" applyBorder="1" applyAlignment="1">
      <alignment horizontal="center" vertical="center"/>
    </xf>
    <xf numFmtId="4" fontId="15" fillId="2" borderId="22" xfId="0" applyNumberFormat="1" applyFont="1" applyFill="1" applyBorder="1" applyAlignment="1">
      <alignment horizontal="center" vertical="center"/>
    </xf>
    <xf numFmtId="3" fontId="15" fillId="2" borderId="1" xfId="0" applyNumberFormat="1" applyFont="1" applyFill="1" applyBorder="1" applyAlignment="1">
      <alignment horizontal="center" vertical="center"/>
    </xf>
    <xf numFmtId="4" fontId="15" fillId="2" borderId="14" xfId="0" applyNumberFormat="1" applyFont="1" applyFill="1" applyBorder="1" applyAlignment="1">
      <alignment horizontal="center" vertical="center"/>
    </xf>
    <xf numFmtId="3" fontId="15" fillId="2" borderId="22" xfId="0" applyNumberFormat="1" applyFont="1" applyFill="1" applyBorder="1" applyAlignment="1">
      <alignment horizontal="center" vertical="center"/>
    </xf>
    <xf numFmtId="3" fontId="15" fillId="2" borderId="14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left"/>
    </xf>
    <xf numFmtId="49" fontId="18" fillId="2" borderId="0" xfId="0" applyNumberFormat="1" applyFont="1" applyFill="1" applyAlignment="1">
      <alignment horizontal="center"/>
    </xf>
    <xf numFmtId="0" fontId="19" fillId="2" borderId="0" xfId="0" applyFont="1" applyFill="1" applyBorder="1" applyAlignment="1"/>
    <xf numFmtId="4" fontId="15" fillId="2" borderId="9" xfId="0" applyNumberFormat="1" applyFont="1" applyFill="1" applyBorder="1" applyAlignment="1">
      <alignment horizontal="center" vertical="center"/>
    </xf>
    <xf numFmtId="0" fontId="21" fillId="2" borderId="35" xfId="0" applyFont="1" applyFill="1" applyBorder="1" applyAlignment="1">
      <alignment horizontal="center" vertical="center" wrapText="1"/>
    </xf>
    <xf numFmtId="4" fontId="24" fillId="2" borderId="25" xfId="0" applyNumberFormat="1" applyFont="1" applyFill="1" applyBorder="1" applyAlignment="1">
      <alignment horizontal="center" vertical="center" wrapText="1"/>
    </xf>
    <xf numFmtId="4" fontId="22" fillId="2" borderId="36" xfId="0" applyNumberFormat="1" applyFont="1" applyFill="1" applyBorder="1" applyAlignment="1">
      <alignment horizontal="center" vertical="center" wrapText="1"/>
    </xf>
    <xf numFmtId="4" fontId="22" fillId="2" borderId="1" xfId="0" applyNumberFormat="1" applyFont="1" applyFill="1" applyBorder="1" applyAlignment="1">
      <alignment horizontal="center" vertical="center" wrapText="1"/>
    </xf>
    <xf numFmtId="4" fontId="22" fillId="2" borderId="14" xfId="0" applyNumberFormat="1" applyFont="1" applyFill="1" applyBorder="1" applyAlignment="1">
      <alignment horizontal="center" vertical="center" wrapText="1"/>
    </xf>
    <xf numFmtId="0" fontId="16" fillId="2" borderId="0" xfId="0" applyFont="1" applyFill="1" applyAlignment="1">
      <alignment horizontal="center"/>
    </xf>
    <xf numFmtId="3" fontId="15" fillId="2" borderId="34" xfId="0" applyNumberFormat="1" applyFont="1" applyFill="1" applyBorder="1" applyAlignment="1">
      <alignment horizontal="center" vertical="center"/>
    </xf>
    <xf numFmtId="3" fontId="15" fillId="2" borderId="7" xfId="0" applyNumberFormat="1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center"/>
    </xf>
    <xf numFmtId="4" fontId="15" fillId="2" borderId="45" xfId="0" applyNumberFormat="1" applyFont="1" applyFill="1" applyBorder="1" applyAlignment="1">
      <alignment horizontal="center" vertical="center"/>
    </xf>
    <xf numFmtId="166" fontId="15" fillId="2" borderId="42" xfId="0" applyNumberFormat="1" applyFont="1" applyFill="1" applyBorder="1" applyAlignment="1">
      <alignment horizontal="center" vertical="center"/>
    </xf>
    <xf numFmtId="4" fontId="22" fillId="2" borderId="1" xfId="0" applyNumberFormat="1" applyFont="1" applyFill="1" applyBorder="1" applyAlignment="1">
      <alignment horizontal="center" vertical="center"/>
    </xf>
    <xf numFmtId="4" fontId="15" fillId="2" borderId="1" xfId="0" applyNumberFormat="1" applyFont="1" applyFill="1" applyBorder="1" applyAlignment="1">
      <alignment horizontal="center" vertical="center"/>
    </xf>
    <xf numFmtId="4" fontId="16" fillId="2" borderId="63" xfId="0" applyNumberFormat="1" applyFont="1" applyFill="1" applyBorder="1" applyAlignment="1">
      <alignment vertical="center" wrapText="1"/>
    </xf>
    <xf numFmtId="4" fontId="15" fillId="2" borderId="39" xfId="0" applyNumberFormat="1" applyFont="1" applyFill="1" applyBorder="1" applyAlignment="1">
      <alignment horizontal="center" vertical="center"/>
    </xf>
    <xf numFmtId="4" fontId="21" fillId="2" borderId="24" xfId="0" applyNumberFormat="1" applyFont="1" applyFill="1" applyBorder="1" applyAlignment="1">
      <alignment horizontal="center" vertical="center" wrapText="1"/>
    </xf>
    <xf numFmtId="4" fontId="22" fillId="2" borderId="4" xfId="0" applyNumberFormat="1" applyFont="1" applyFill="1" applyBorder="1" applyAlignment="1">
      <alignment horizontal="center" vertical="center" wrapText="1"/>
    </xf>
    <xf numFmtId="4" fontId="22" fillId="2" borderId="47" xfId="0" applyNumberFormat="1" applyFont="1" applyFill="1" applyBorder="1" applyAlignment="1">
      <alignment horizontal="center" vertical="center" wrapText="1"/>
    </xf>
    <xf numFmtId="49" fontId="22" fillId="2" borderId="36" xfId="0" applyNumberFormat="1" applyFont="1" applyFill="1" applyBorder="1" applyAlignment="1">
      <alignment horizontal="center" vertical="center" wrapText="1"/>
    </xf>
    <xf numFmtId="4" fontId="21" fillId="2" borderId="22" xfId="0" applyNumberFormat="1" applyFont="1" applyFill="1" applyBorder="1" applyAlignment="1">
      <alignment horizontal="center" vertical="center" wrapText="1"/>
    </xf>
    <xf numFmtId="4" fontId="22" fillId="2" borderId="22" xfId="0" applyNumberFormat="1" applyFont="1" applyFill="1" applyBorder="1" applyAlignment="1">
      <alignment horizontal="left" vertical="top" wrapText="1"/>
    </xf>
    <xf numFmtId="4" fontId="22" fillId="2" borderId="22" xfId="0" applyNumberFormat="1" applyFont="1" applyFill="1" applyBorder="1" applyAlignment="1">
      <alignment horizontal="center" vertical="center"/>
    </xf>
    <xf numFmtId="4" fontId="22" fillId="2" borderId="23" xfId="0" applyNumberFormat="1" applyFont="1" applyFill="1" applyBorder="1" applyAlignment="1">
      <alignment horizontal="left" vertical="top" wrapText="1"/>
    </xf>
    <xf numFmtId="49" fontId="22" fillId="2" borderId="48" xfId="0" applyNumberFormat="1" applyFont="1" applyFill="1" applyBorder="1" applyAlignment="1">
      <alignment horizontal="center" vertical="center" wrapText="1"/>
    </xf>
    <xf numFmtId="4" fontId="22" fillId="2" borderId="3" xfId="0" applyNumberFormat="1" applyFont="1" applyFill="1" applyBorder="1" applyAlignment="1">
      <alignment horizontal="center" vertical="center"/>
    </xf>
    <xf numFmtId="4" fontId="22" fillId="2" borderId="48" xfId="0" applyNumberFormat="1" applyFont="1" applyFill="1" applyBorder="1" applyAlignment="1">
      <alignment horizontal="center" vertical="center"/>
    </xf>
    <xf numFmtId="4" fontId="21" fillId="2" borderId="5" xfId="0" applyNumberFormat="1" applyFont="1" applyFill="1" applyBorder="1" applyAlignment="1">
      <alignment horizontal="center" vertical="center" wrapText="1"/>
    </xf>
    <xf numFmtId="4" fontId="22" fillId="2" borderId="5" xfId="0" applyNumberFormat="1" applyFont="1" applyFill="1" applyBorder="1" applyAlignment="1">
      <alignment horizontal="center" vertical="center"/>
    </xf>
    <xf numFmtId="3" fontId="22" fillId="2" borderId="3" xfId="0" applyNumberFormat="1" applyFont="1" applyFill="1" applyBorder="1" applyAlignment="1">
      <alignment horizontal="center" vertical="center"/>
    </xf>
    <xf numFmtId="4" fontId="22" fillId="2" borderId="23" xfId="0" applyNumberFormat="1" applyFont="1" applyFill="1" applyBorder="1" applyAlignment="1">
      <alignment horizontal="center" vertical="center"/>
    </xf>
    <xf numFmtId="3" fontId="22" fillId="2" borderId="8" xfId="0" applyNumberFormat="1" applyFont="1" applyFill="1" applyBorder="1" applyAlignment="1">
      <alignment horizontal="center" vertical="center"/>
    </xf>
    <xf numFmtId="3" fontId="22" fillId="2" borderId="5" xfId="0" applyNumberFormat="1" applyFont="1" applyFill="1" applyBorder="1" applyAlignment="1">
      <alignment horizontal="center" vertical="center"/>
    </xf>
    <xf numFmtId="4" fontId="23" fillId="2" borderId="13" xfId="0" applyNumberFormat="1" applyFont="1" applyFill="1" applyBorder="1" applyAlignment="1">
      <alignment horizontal="left" vertical="center" wrapText="1"/>
    </xf>
    <xf numFmtId="49" fontId="23" fillId="2" borderId="40" xfId="0" applyNumberFormat="1" applyFont="1" applyFill="1" applyBorder="1" applyAlignment="1">
      <alignment horizontal="center" vertical="center" wrapText="1"/>
    </xf>
    <xf numFmtId="4" fontId="23" fillId="2" borderId="5" xfId="0" applyNumberFormat="1" applyFont="1" applyFill="1" applyBorder="1" applyAlignment="1">
      <alignment horizontal="center" vertical="center"/>
    </xf>
    <xf numFmtId="4" fontId="23" fillId="2" borderId="40" xfId="0" applyNumberFormat="1" applyFont="1" applyFill="1" applyBorder="1" applyAlignment="1">
      <alignment horizontal="center" vertical="center"/>
    </xf>
    <xf numFmtId="4" fontId="23" fillId="2" borderId="4" xfId="0" applyNumberFormat="1" applyFont="1" applyFill="1" applyBorder="1" applyAlignment="1">
      <alignment horizontal="center" vertical="center"/>
    </xf>
    <xf numFmtId="3" fontId="23" fillId="2" borderId="4" xfId="0" applyNumberFormat="1" applyFont="1" applyFill="1" applyBorder="1" applyAlignment="1">
      <alignment horizontal="center" vertical="center" wrapText="1"/>
    </xf>
    <xf numFmtId="3" fontId="23" fillId="2" borderId="30" xfId="0" applyNumberFormat="1" applyFont="1" applyFill="1" applyBorder="1" applyAlignment="1">
      <alignment horizontal="center" vertical="center" wrapText="1"/>
    </xf>
    <xf numFmtId="4" fontId="16" fillId="2" borderId="14" xfId="0" applyNumberFormat="1" applyFont="1" applyFill="1" applyBorder="1" applyAlignment="1">
      <alignment horizontal="center" vertical="center" wrapText="1"/>
    </xf>
    <xf numFmtId="4" fontId="22" fillId="2" borderId="32" xfId="0" applyNumberFormat="1" applyFont="1" applyFill="1" applyBorder="1" applyAlignment="1">
      <alignment horizontal="center" vertical="center" wrapText="1"/>
    </xf>
    <xf numFmtId="0" fontId="22" fillId="2" borderId="0" xfId="0" applyFont="1" applyFill="1" applyAlignment="1">
      <alignment horizontal="center"/>
    </xf>
    <xf numFmtId="0" fontId="22" fillId="2" borderId="0" xfId="0" applyFont="1" applyFill="1" applyBorder="1" applyAlignment="1">
      <alignment horizontal="center"/>
    </xf>
    <xf numFmtId="3" fontId="21" fillId="2" borderId="4" xfId="0" applyNumberFormat="1" applyFont="1" applyFill="1" applyBorder="1" applyAlignment="1">
      <alignment horizontal="center" vertical="center" wrapText="1"/>
    </xf>
    <xf numFmtId="3" fontId="21" fillId="2" borderId="24" xfId="0" applyNumberFormat="1" applyFont="1" applyFill="1" applyBorder="1" applyAlignment="1">
      <alignment horizontal="center" vertical="center" wrapText="1"/>
    </xf>
    <xf numFmtId="3" fontId="21" fillId="2" borderId="30" xfId="0" applyNumberFormat="1" applyFont="1" applyFill="1" applyBorder="1" applyAlignment="1">
      <alignment horizontal="center" vertical="center" wrapText="1"/>
    </xf>
    <xf numFmtId="4" fontId="22" fillId="2" borderId="30" xfId="0" applyNumberFormat="1" applyFont="1" applyFill="1" applyBorder="1" applyAlignment="1">
      <alignment horizontal="center" vertical="center" wrapText="1"/>
    </xf>
    <xf numFmtId="4" fontId="21" fillId="2" borderId="13" xfId="0" applyNumberFormat="1" applyFont="1" applyFill="1" applyBorder="1" applyAlignment="1">
      <alignment horizontal="center" vertical="center" wrapText="1"/>
    </xf>
    <xf numFmtId="4" fontId="22" fillId="2" borderId="27" xfId="0" applyNumberFormat="1" applyFont="1" applyFill="1" applyBorder="1" applyAlignment="1">
      <alignment horizontal="center" vertical="center" wrapText="1"/>
    </xf>
    <xf numFmtId="4" fontId="22" fillId="2" borderId="48" xfId="0" applyNumberFormat="1" applyFont="1" applyFill="1" applyBorder="1" applyAlignment="1">
      <alignment horizontal="center" vertical="center" wrapText="1"/>
    </xf>
    <xf numFmtId="49" fontId="21" fillId="2" borderId="10" xfId="0" applyNumberFormat="1" applyFont="1" applyFill="1" applyBorder="1" applyAlignment="1">
      <alignment horizontal="center" vertical="center" wrapText="1"/>
    </xf>
    <xf numFmtId="4" fontId="22" fillId="2" borderId="22" xfId="0" applyNumberFormat="1" applyFont="1" applyFill="1" applyBorder="1" applyAlignment="1">
      <alignment horizontal="center" vertical="center" wrapText="1"/>
    </xf>
    <xf numFmtId="4" fontId="21" fillId="2" borderId="35" xfId="0" applyNumberFormat="1" applyFont="1" applyFill="1" applyBorder="1" applyAlignment="1">
      <alignment horizontal="center" vertical="center" wrapText="1"/>
    </xf>
    <xf numFmtId="4" fontId="22" fillId="2" borderId="31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4" fontId="22" fillId="2" borderId="24" xfId="0" applyNumberFormat="1" applyFont="1" applyFill="1" applyBorder="1" applyAlignment="1">
      <alignment horizontal="center" vertical="center"/>
    </xf>
    <xf numFmtId="0" fontId="21" fillId="2" borderId="26" xfId="0" applyFont="1" applyFill="1" applyBorder="1" applyAlignment="1">
      <alignment horizontal="left" vertical="center" wrapText="1"/>
    </xf>
    <xf numFmtId="4" fontId="22" fillId="2" borderId="38" xfId="0" applyNumberFormat="1" applyFont="1" applyFill="1" applyBorder="1" applyAlignment="1">
      <alignment horizontal="center" vertical="center"/>
    </xf>
    <xf numFmtId="4" fontId="22" fillId="2" borderId="13" xfId="0" applyNumberFormat="1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166" fontId="22" fillId="2" borderId="8" xfId="0" applyNumberFormat="1" applyFont="1" applyFill="1" applyBorder="1" applyAlignment="1">
      <alignment horizontal="center" vertical="center"/>
    </xf>
    <xf numFmtId="49" fontId="27" fillId="2" borderId="23" xfId="0" applyNumberFormat="1" applyFont="1" applyFill="1" applyBorder="1" applyAlignment="1" applyProtection="1">
      <alignment horizontal="center" vertical="center" wrapText="1"/>
    </xf>
    <xf numFmtId="166" fontId="22" fillId="2" borderId="3" xfId="0" applyNumberFormat="1" applyFont="1" applyFill="1" applyBorder="1" applyAlignment="1">
      <alignment horizontal="center" vertical="center" wrapText="1"/>
    </xf>
    <xf numFmtId="4" fontId="27" fillId="2" borderId="27" xfId="0" applyNumberFormat="1" applyFont="1" applyFill="1" applyBorder="1" applyAlignment="1" applyProtection="1">
      <alignment horizontal="center" vertical="center" wrapText="1"/>
    </xf>
    <xf numFmtId="4" fontId="22" fillId="2" borderId="23" xfId="0" applyNumberFormat="1" applyFont="1" applyFill="1" applyBorder="1" applyAlignment="1">
      <alignment horizontal="center" vertical="center" wrapText="1"/>
    </xf>
    <xf numFmtId="4" fontId="22" fillId="2" borderId="27" xfId="0" applyNumberFormat="1" applyFont="1" applyFill="1" applyBorder="1" applyAlignment="1">
      <alignment horizontal="center" vertical="center"/>
    </xf>
    <xf numFmtId="4" fontId="22" fillId="2" borderId="0" xfId="0" applyNumberFormat="1" applyFont="1" applyFill="1" applyBorder="1" applyAlignment="1">
      <alignment horizontal="center" vertical="center" wrapText="1"/>
    </xf>
    <xf numFmtId="4" fontId="22" fillId="2" borderId="13" xfId="0" applyNumberFormat="1" applyFont="1" applyFill="1" applyBorder="1" applyAlignment="1">
      <alignment horizontal="center" vertical="center" wrapText="1"/>
    </xf>
    <xf numFmtId="0" fontId="28" fillId="2" borderId="0" xfId="0" applyFont="1" applyFill="1" applyBorder="1" applyAlignment="1">
      <alignment horizontal="center" vertical="center"/>
    </xf>
    <xf numFmtId="0" fontId="20" fillId="2" borderId="0" xfId="0" applyFont="1" applyFill="1" applyBorder="1" applyAlignment="1">
      <alignment horizontal="center" vertical="center"/>
    </xf>
    <xf numFmtId="0" fontId="28" fillId="2" borderId="0" xfId="0" applyFont="1" applyFill="1" applyAlignment="1">
      <alignment horizontal="center" vertical="center"/>
    </xf>
    <xf numFmtId="0" fontId="21" fillId="2" borderId="25" xfId="0" applyFont="1" applyFill="1" applyBorder="1" applyAlignment="1">
      <alignment horizontal="left" vertical="center" wrapText="1"/>
    </xf>
    <xf numFmtId="49" fontId="21" fillId="2" borderId="0" xfId="0" applyNumberFormat="1" applyFont="1" applyFill="1" applyBorder="1" applyAlignment="1">
      <alignment horizontal="center" vertical="center" wrapText="1"/>
    </xf>
    <xf numFmtId="166" fontId="22" fillId="2" borderId="41" xfId="0" applyNumberFormat="1" applyFont="1" applyFill="1" applyBorder="1" applyAlignment="1">
      <alignment horizontal="center" vertical="center"/>
    </xf>
    <xf numFmtId="4" fontId="22" fillId="2" borderId="15" xfId="0" applyNumberFormat="1" applyFont="1" applyFill="1" applyBorder="1" applyAlignment="1">
      <alignment horizontal="center" vertical="center"/>
    </xf>
    <xf numFmtId="3" fontId="22" fillId="2" borderId="17" xfId="0" applyNumberFormat="1" applyFont="1" applyFill="1" applyBorder="1" applyAlignment="1">
      <alignment horizontal="center" vertical="center"/>
    </xf>
    <xf numFmtId="3" fontId="21" fillId="2" borderId="5" xfId="0" applyNumberFormat="1" applyFont="1" applyFill="1" applyBorder="1" applyAlignment="1">
      <alignment horizontal="center" vertical="center" wrapText="1"/>
    </xf>
    <xf numFmtId="4" fontId="0" fillId="2" borderId="1" xfId="0" applyNumberFormat="1" applyFont="1" applyFill="1" applyBorder="1" applyAlignment="1">
      <alignment horizontal="center"/>
    </xf>
    <xf numFmtId="4" fontId="0" fillId="2" borderId="14" xfId="0" applyNumberFormat="1" applyFont="1" applyFill="1" applyBorder="1" applyAlignment="1">
      <alignment horizontal="center"/>
    </xf>
    <xf numFmtId="4" fontId="15" fillId="2" borderId="11" xfId="0" applyNumberFormat="1" applyFont="1" applyFill="1" applyBorder="1" applyAlignment="1">
      <alignment horizontal="center" vertical="center"/>
    </xf>
    <xf numFmtId="4" fontId="0" fillId="2" borderId="0" xfId="0" applyNumberFormat="1" applyFont="1" applyFill="1" applyBorder="1" applyAlignment="1">
      <alignment horizontal="center"/>
    </xf>
    <xf numFmtId="4" fontId="16" fillId="2" borderId="32" xfId="0" applyNumberFormat="1" applyFont="1" applyFill="1" applyBorder="1" applyAlignment="1">
      <alignment horizontal="center" vertical="center" wrapText="1"/>
    </xf>
    <xf numFmtId="4" fontId="16" fillId="2" borderId="16" xfId="0" applyNumberFormat="1" applyFont="1" applyFill="1" applyBorder="1" applyAlignment="1">
      <alignment horizontal="center" vertical="center" wrapText="1"/>
    </xf>
    <xf numFmtId="0" fontId="30" fillId="2" borderId="0" xfId="0" applyFont="1" applyFill="1" applyAlignment="1">
      <alignment horizontal="center"/>
    </xf>
    <xf numFmtId="0" fontId="30" fillId="2" borderId="0" xfId="0" applyFont="1" applyFill="1" applyBorder="1" applyAlignment="1">
      <alignment horizontal="center"/>
    </xf>
    <xf numFmtId="4" fontId="22" fillId="2" borderId="32" xfId="0" applyNumberFormat="1" applyFont="1" applyFill="1" applyBorder="1" applyAlignment="1">
      <alignment horizontal="center" vertical="center"/>
    </xf>
    <xf numFmtId="4" fontId="15" fillId="2" borderId="63" xfId="0" applyNumberFormat="1" applyFont="1" applyFill="1" applyBorder="1" applyAlignment="1">
      <alignment horizontal="center" vertical="center" wrapText="1"/>
    </xf>
    <xf numFmtId="4" fontId="22" fillId="2" borderId="5" xfId="0" applyNumberFormat="1" applyFont="1" applyFill="1" applyBorder="1" applyAlignment="1">
      <alignment horizontal="center" vertical="center" wrapText="1"/>
    </xf>
    <xf numFmtId="4" fontId="22" fillId="2" borderId="40" xfId="0" applyNumberFormat="1" applyFont="1" applyFill="1" applyBorder="1" applyAlignment="1">
      <alignment horizontal="center" vertical="center" wrapText="1"/>
    </xf>
    <xf numFmtId="4" fontId="22" fillId="2" borderId="63" xfId="0" applyNumberFormat="1" applyFont="1" applyFill="1" applyBorder="1" applyAlignment="1">
      <alignment horizontal="center" vertical="center" wrapText="1"/>
    </xf>
    <xf numFmtId="4" fontId="22" fillId="2" borderId="20" xfId="0" applyNumberFormat="1" applyFont="1" applyFill="1" applyBorder="1" applyAlignment="1">
      <alignment horizontal="center" vertical="center" wrapText="1"/>
    </xf>
    <xf numFmtId="4" fontId="22" fillId="2" borderId="21" xfId="0" applyNumberFormat="1" applyFont="1" applyFill="1" applyBorder="1" applyAlignment="1">
      <alignment horizontal="center" vertical="center" wrapText="1"/>
    </xf>
    <xf numFmtId="0" fontId="28" fillId="2" borderId="0" xfId="0" applyFont="1" applyFill="1" applyAlignment="1">
      <alignment horizontal="center"/>
    </xf>
    <xf numFmtId="0" fontId="28" fillId="2" borderId="0" xfId="0" applyFont="1" applyFill="1" applyBorder="1" applyAlignment="1">
      <alignment horizontal="center"/>
    </xf>
    <xf numFmtId="0" fontId="22" fillId="2" borderId="0" xfId="0" applyFont="1" applyFill="1" applyBorder="1" applyAlignment="1"/>
    <xf numFmtId="4" fontId="22" fillId="2" borderId="15" xfId="0" applyNumberFormat="1" applyFont="1" applyFill="1" applyBorder="1" applyAlignment="1">
      <alignment horizontal="center" vertical="center" wrapText="1"/>
    </xf>
    <xf numFmtId="4" fontId="22" fillId="2" borderId="17" xfId="0" applyNumberFormat="1" applyFont="1" applyFill="1" applyBorder="1" applyAlignment="1">
      <alignment horizontal="center" vertical="center" wrapText="1"/>
    </xf>
    <xf numFmtId="3" fontId="22" fillId="2" borderId="55" xfId="0" applyNumberFormat="1" applyFont="1" applyFill="1" applyBorder="1" applyAlignment="1">
      <alignment horizontal="center" vertical="center" wrapText="1"/>
    </xf>
    <xf numFmtId="3" fontId="22" fillId="2" borderId="17" xfId="0" applyNumberFormat="1" applyFont="1" applyFill="1" applyBorder="1" applyAlignment="1">
      <alignment horizontal="center" vertical="center" wrapText="1"/>
    </xf>
    <xf numFmtId="3" fontId="22" fillId="2" borderId="35" xfId="0" applyNumberFormat="1" applyFont="1" applyFill="1" applyBorder="1" applyAlignment="1">
      <alignment horizontal="center" vertical="center" wrapText="1"/>
    </xf>
    <xf numFmtId="4" fontId="22" fillId="2" borderId="38" xfId="0" applyNumberFormat="1" applyFont="1" applyFill="1" applyBorder="1" applyAlignment="1">
      <alignment horizontal="center" vertical="center" wrapText="1"/>
    </xf>
    <xf numFmtId="4" fontId="22" fillId="2" borderId="37" xfId="0" applyNumberFormat="1" applyFont="1" applyFill="1" applyBorder="1" applyAlignment="1">
      <alignment horizontal="center" vertical="center" wrapText="1"/>
    </xf>
    <xf numFmtId="4" fontId="21" fillId="2" borderId="2" xfId="0" applyNumberFormat="1" applyFont="1" applyFill="1" applyBorder="1" applyAlignment="1">
      <alignment horizontal="center" vertical="center" wrapText="1"/>
    </xf>
    <xf numFmtId="49" fontId="21" fillId="2" borderId="41" xfId="0" applyNumberFormat="1" applyFont="1" applyFill="1" applyBorder="1" applyAlignment="1">
      <alignment horizontal="center" vertical="center" wrapText="1"/>
    </xf>
    <xf numFmtId="4" fontId="16" fillId="2" borderId="18" xfId="0" applyNumberFormat="1" applyFont="1" applyFill="1" applyBorder="1" applyAlignment="1">
      <alignment horizontal="center" vertical="center" wrapText="1"/>
    </xf>
    <xf numFmtId="0" fontId="29" fillId="2" borderId="7" xfId="0" applyFont="1" applyFill="1" applyBorder="1" applyAlignment="1">
      <alignment horizontal="center" vertical="center" wrapText="1"/>
    </xf>
    <xf numFmtId="0" fontId="17" fillId="2" borderId="0" xfId="0" applyFont="1" applyFill="1"/>
    <xf numFmtId="0" fontId="17" fillId="2" borderId="0" xfId="0" applyFont="1" applyFill="1" applyBorder="1"/>
    <xf numFmtId="0" fontId="29" fillId="2" borderId="32" xfId="0" applyFont="1" applyFill="1" applyBorder="1" applyAlignment="1">
      <alignment horizontal="center" vertical="center" wrapText="1"/>
    </xf>
    <xf numFmtId="0" fontId="16" fillId="2" borderId="32" xfId="0" applyFont="1" applyFill="1" applyBorder="1" applyAlignment="1">
      <alignment horizontal="center" vertical="center" wrapText="1"/>
    </xf>
    <xf numFmtId="0" fontId="16" fillId="2" borderId="16" xfId="0" applyFont="1" applyFill="1" applyBorder="1" applyAlignment="1">
      <alignment horizontal="center" vertical="center" wrapText="1"/>
    </xf>
    <xf numFmtId="0" fontId="16" fillId="2" borderId="18" xfId="0" applyFont="1" applyFill="1" applyBorder="1" applyAlignment="1">
      <alignment horizontal="center" vertical="center" wrapText="1"/>
    </xf>
    <xf numFmtId="4" fontId="21" fillId="2" borderId="38" xfId="0" applyNumberFormat="1" applyFont="1" applyFill="1" applyBorder="1" applyAlignment="1">
      <alignment horizontal="center" vertical="center" wrapText="1"/>
    </xf>
    <xf numFmtId="0" fontId="21" fillId="2" borderId="53" xfId="0" applyFont="1" applyFill="1" applyBorder="1" applyAlignment="1">
      <alignment horizontal="center" vertical="center" wrapText="1"/>
    </xf>
    <xf numFmtId="0" fontId="21" fillId="2" borderId="71" xfId="0" applyFont="1" applyFill="1" applyBorder="1" applyAlignment="1">
      <alignment horizontal="center" vertical="center" wrapText="1"/>
    </xf>
    <xf numFmtId="4" fontId="22" fillId="2" borderId="55" xfId="0" applyNumberFormat="1" applyFont="1" applyFill="1" applyBorder="1" applyAlignment="1">
      <alignment horizontal="center" vertical="center" wrapText="1"/>
    </xf>
    <xf numFmtId="4" fontId="23" fillId="2" borderId="25" xfId="0" applyNumberFormat="1" applyFont="1" applyFill="1" applyBorder="1" applyAlignment="1">
      <alignment horizontal="center" vertical="center" wrapText="1"/>
    </xf>
    <xf numFmtId="4" fontId="21" fillId="2" borderId="70" xfId="0" applyNumberFormat="1" applyFont="1" applyFill="1" applyBorder="1" applyAlignment="1">
      <alignment horizontal="center" vertical="center" wrapText="1"/>
    </xf>
    <xf numFmtId="4" fontId="16" fillId="2" borderId="70" xfId="0" applyNumberFormat="1" applyFont="1" applyFill="1" applyBorder="1" applyAlignment="1">
      <alignment horizontal="center" vertical="center" wrapText="1"/>
    </xf>
    <xf numFmtId="0" fontId="16" fillId="2" borderId="71" xfId="0" applyFont="1" applyFill="1" applyBorder="1" applyAlignment="1">
      <alignment horizontal="center" vertical="center" wrapText="1"/>
    </xf>
    <xf numFmtId="4" fontId="16" fillId="2" borderId="71" xfId="0" applyNumberFormat="1" applyFont="1" applyFill="1" applyBorder="1" applyAlignment="1">
      <alignment horizontal="center" vertical="center" wrapText="1"/>
    </xf>
    <xf numFmtId="4" fontId="21" fillId="2" borderId="73" xfId="0" applyNumberFormat="1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center" vertical="center"/>
    </xf>
    <xf numFmtId="3" fontId="15" fillId="2" borderId="19" xfId="0" applyNumberFormat="1" applyFont="1" applyFill="1" applyBorder="1" applyAlignment="1">
      <alignment horizontal="center" vertical="center"/>
    </xf>
    <xf numFmtId="4" fontId="16" fillId="2" borderId="19" xfId="0" applyNumberFormat="1" applyFont="1" applyFill="1" applyBorder="1" applyAlignment="1">
      <alignment horizontal="center" vertical="center" wrapText="1"/>
    </xf>
    <xf numFmtId="0" fontId="21" fillId="2" borderId="68" xfId="0" applyFont="1" applyFill="1" applyBorder="1" applyAlignment="1">
      <alignment horizontal="center" vertical="center" wrapText="1"/>
    </xf>
    <xf numFmtId="4" fontId="15" fillId="2" borderId="11" xfId="0" applyNumberFormat="1" applyFont="1" applyFill="1" applyBorder="1" applyAlignment="1">
      <alignment horizontal="center" vertical="center" wrapText="1"/>
    </xf>
    <xf numFmtId="4" fontId="15" fillId="2" borderId="70" xfId="0" applyNumberFormat="1" applyFont="1" applyFill="1" applyBorder="1" applyAlignment="1">
      <alignment horizontal="center" vertical="center" wrapText="1"/>
    </xf>
    <xf numFmtId="4" fontId="22" fillId="2" borderId="65" xfId="0" applyNumberFormat="1" applyFont="1" applyFill="1" applyBorder="1" applyAlignment="1">
      <alignment horizontal="center" vertical="center" wrapText="1"/>
    </xf>
    <xf numFmtId="4" fontId="21" fillId="2" borderId="0" xfId="0" applyNumberFormat="1" applyFont="1" applyFill="1" applyBorder="1" applyAlignment="1">
      <alignment horizontal="center" vertical="center" wrapText="1"/>
    </xf>
    <xf numFmtId="4" fontId="16" fillId="2" borderId="52" xfId="0" applyNumberFormat="1" applyFont="1" applyFill="1" applyBorder="1" applyAlignment="1">
      <alignment horizontal="center" vertical="center" wrapText="1"/>
    </xf>
    <xf numFmtId="4" fontId="22" fillId="2" borderId="52" xfId="0" applyNumberFormat="1" applyFont="1" applyFill="1" applyBorder="1" applyAlignment="1">
      <alignment horizontal="center" vertical="center" wrapText="1"/>
    </xf>
    <xf numFmtId="4" fontId="15" fillId="2" borderId="60" xfId="0" applyNumberFormat="1" applyFont="1" applyFill="1" applyBorder="1" applyAlignment="1">
      <alignment horizontal="center" vertical="center" wrapText="1"/>
    </xf>
    <xf numFmtId="4" fontId="15" fillId="2" borderId="51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vertical="center"/>
    </xf>
    <xf numFmtId="4" fontId="22" fillId="2" borderId="24" xfId="0" applyNumberFormat="1" applyFont="1" applyFill="1" applyBorder="1" applyAlignment="1">
      <alignment horizontal="center" vertical="center" wrapText="1"/>
    </xf>
    <xf numFmtId="3" fontId="15" fillId="2" borderId="39" xfId="0" applyNumberFormat="1" applyFont="1" applyFill="1" applyBorder="1" applyAlignment="1">
      <alignment horizontal="center" vertical="center"/>
    </xf>
    <xf numFmtId="4" fontId="22" fillId="2" borderId="19" xfId="0" applyNumberFormat="1" applyFont="1" applyFill="1" applyBorder="1" applyAlignment="1">
      <alignment horizontal="center" vertical="center" wrapText="1"/>
    </xf>
    <xf numFmtId="3" fontId="21" fillId="2" borderId="6" xfId="0" applyNumberFormat="1" applyFont="1" applyFill="1" applyBorder="1" applyAlignment="1">
      <alignment horizontal="center" vertical="center" wrapText="1"/>
    </xf>
    <xf numFmtId="3" fontId="21" fillId="2" borderId="40" xfId="0" applyNumberFormat="1" applyFont="1" applyFill="1" applyBorder="1" applyAlignment="1">
      <alignment horizontal="center" vertical="center" wrapText="1"/>
    </xf>
    <xf numFmtId="3" fontId="22" fillId="2" borderId="35" xfId="0" applyNumberFormat="1" applyFont="1" applyFill="1" applyBorder="1" applyAlignment="1">
      <alignment horizontal="center" vertical="center"/>
    </xf>
    <xf numFmtId="4" fontId="22" fillId="2" borderId="10" xfId="0" applyNumberFormat="1" applyFont="1" applyFill="1" applyBorder="1" applyAlignment="1">
      <alignment horizontal="center" vertical="center"/>
    </xf>
    <xf numFmtId="4" fontId="21" fillId="2" borderId="43" xfId="0" applyNumberFormat="1" applyFont="1" applyFill="1" applyBorder="1" applyAlignment="1">
      <alignment horizontal="center" vertical="center" wrapText="1"/>
    </xf>
    <xf numFmtId="4" fontId="22" fillId="2" borderId="11" xfId="0" applyNumberFormat="1" applyFont="1" applyFill="1" applyBorder="1" applyAlignment="1">
      <alignment horizontal="center" vertical="center"/>
    </xf>
    <xf numFmtId="3" fontId="22" fillId="2" borderId="36" xfId="0" applyNumberFormat="1" applyFont="1" applyFill="1" applyBorder="1" applyAlignment="1">
      <alignment horizontal="center" vertical="center"/>
    </xf>
    <xf numFmtId="3" fontId="22" fillId="2" borderId="40" xfId="0" applyNumberFormat="1" applyFont="1" applyFill="1" applyBorder="1" applyAlignment="1">
      <alignment horizontal="center" vertical="center"/>
    </xf>
    <xf numFmtId="4" fontId="22" fillId="2" borderId="50" xfId="0" applyNumberFormat="1" applyFont="1" applyFill="1" applyBorder="1" applyAlignment="1">
      <alignment horizontal="center" vertical="center"/>
    </xf>
    <xf numFmtId="4" fontId="22" fillId="2" borderId="55" xfId="0" applyNumberFormat="1" applyFont="1" applyFill="1" applyBorder="1" applyAlignment="1">
      <alignment horizontal="center" vertical="center"/>
    </xf>
    <xf numFmtId="4" fontId="22" fillId="2" borderId="41" xfId="0" applyNumberFormat="1" applyFont="1" applyFill="1" applyBorder="1" applyAlignment="1">
      <alignment horizontal="center" vertical="center"/>
    </xf>
    <xf numFmtId="4" fontId="22" fillId="2" borderId="19" xfId="0" applyNumberFormat="1" applyFont="1" applyFill="1" applyBorder="1" applyAlignment="1">
      <alignment horizontal="center" vertical="center"/>
    </xf>
    <xf numFmtId="4" fontId="22" fillId="2" borderId="20" xfId="0" applyNumberFormat="1" applyFont="1" applyFill="1" applyBorder="1" applyAlignment="1">
      <alignment horizontal="center" vertical="center"/>
    </xf>
    <xf numFmtId="4" fontId="15" fillId="2" borderId="23" xfId="0" applyNumberFormat="1" applyFont="1" applyFill="1" applyBorder="1" applyAlignment="1">
      <alignment horizontal="center" vertical="center"/>
    </xf>
    <xf numFmtId="4" fontId="15" fillId="2" borderId="43" xfId="0" applyNumberFormat="1" applyFont="1" applyFill="1" applyBorder="1" applyAlignment="1">
      <alignment horizontal="center" vertical="center"/>
    </xf>
    <xf numFmtId="4" fontId="16" fillId="2" borderId="36" xfId="0" applyNumberFormat="1" applyFont="1" applyFill="1" applyBorder="1" applyAlignment="1">
      <alignment horizontal="center" vertical="center" wrapText="1"/>
    </xf>
    <xf numFmtId="3" fontId="15" fillId="2" borderId="43" xfId="0" applyNumberFormat="1" applyFont="1" applyFill="1" applyBorder="1" applyAlignment="1">
      <alignment horizontal="center" vertical="center"/>
    </xf>
    <xf numFmtId="4" fontId="15" fillId="2" borderId="44" xfId="0" applyNumberFormat="1" applyFont="1" applyFill="1" applyBorder="1" applyAlignment="1">
      <alignment horizontal="center" vertical="center"/>
    </xf>
    <xf numFmtId="4" fontId="15" fillId="2" borderId="37" xfId="0" applyNumberFormat="1" applyFont="1" applyFill="1" applyBorder="1" applyAlignment="1">
      <alignment horizontal="center" vertical="center"/>
    </xf>
    <xf numFmtId="4" fontId="15" fillId="2" borderId="46" xfId="0" applyNumberFormat="1" applyFont="1" applyFill="1" applyBorder="1" applyAlignment="1">
      <alignment horizontal="center" vertical="center" wrapText="1"/>
    </xf>
    <xf numFmtId="165" fontId="15" fillId="2" borderId="21" xfId="0" applyNumberFormat="1" applyFont="1" applyFill="1" applyBorder="1" applyAlignment="1">
      <alignment horizontal="center" vertical="center"/>
    </xf>
    <xf numFmtId="165" fontId="15" fillId="2" borderId="42" xfId="0" applyNumberFormat="1" applyFont="1" applyFill="1" applyBorder="1" applyAlignment="1">
      <alignment horizontal="center" vertical="center"/>
    </xf>
    <xf numFmtId="4" fontId="22" fillId="2" borderId="71" xfId="0" applyNumberFormat="1" applyFont="1" applyFill="1" applyBorder="1" applyAlignment="1">
      <alignment vertical="center" wrapText="1"/>
    </xf>
    <xf numFmtId="49" fontId="22" fillId="2" borderId="51" xfId="0" applyNumberFormat="1" applyFont="1" applyFill="1" applyBorder="1" applyAlignment="1">
      <alignment horizontal="center" vertical="center" wrapText="1"/>
    </xf>
    <xf numFmtId="3" fontId="22" fillId="2" borderId="43" xfId="0" applyNumberFormat="1" applyFont="1" applyFill="1" applyBorder="1" applyAlignment="1">
      <alignment horizontal="center" vertical="center"/>
    </xf>
    <xf numFmtId="4" fontId="22" fillId="2" borderId="73" xfId="0" applyNumberFormat="1" applyFont="1" applyFill="1" applyBorder="1" applyAlignment="1">
      <alignment vertical="center" wrapText="1"/>
    </xf>
    <xf numFmtId="4" fontId="36" fillId="2" borderId="22" xfId="0" applyNumberFormat="1" applyFont="1" applyFill="1" applyBorder="1" applyAlignment="1">
      <alignment horizontal="center" vertical="center" wrapText="1"/>
    </xf>
    <xf numFmtId="3" fontId="36" fillId="2" borderId="1" xfId="0" applyNumberFormat="1" applyFont="1" applyFill="1" applyBorder="1" applyAlignment="1">
      <alignment horizontal="center" vertical="center"/>
    </xf>
    <xf numFmtId="0" fontId="37" fillId="2" borderId="0" xfId="0" applyFont="1" applyFill="1" applyAlignment="1">
      <alignment horizontal="center"/>
    </xf>
    <xf numFmtId="0" fontId="37" fillId="2" borderId="0" xfId="0" applyFont="1" applyFill="1" applyBorder="1" applyAlignment="1">
      <alignment horizontal="center"/>
    </xf>
    <xf numFmtId="4" fontId="22" fillId="2" borderId="72" xfId="0" applyNumberFormat="1" applyFont="1" applyFill="1" applyBorder="1" applyAlignment="1">
      <alignment horizontal="center" vertical="center" wrapText="1"/>
    </xf>
    <xf numFmtId="0" fontId="16" fillId="2" borderId="15" xfId="0" applyFont="1" applyFill="1" applyBorder="1" applyAlignment="1">
      <alignment horizontal="center" vertical="center" wrapText="1"/>
    </xf>
    <xf numFmtId="0" fontId="16" fillId="2" borderId="17" xfId="0" applyFont="1" applyFill="1" applyBorder="1" applyAlignment="1">
      <alignment horizontal="center" vertical="center" wrapText="1"/>
    </xf>
    <xf numFmtId="0" fontId="16" fillId="2" borderId="35" xfId="0" applyFont="1" applyFill="1" applyBorder="1" applyAlignment="1">
      <alignment horizontal="center" vertical="center" wrapText="1"/>
    </xf>
    <xf numFmtId="4" fontId="36" fillId="2" borderId="1" xfId="0" applyNumberFormat="1" applyFont="1" applyFill="1" applyBorder="1" applyAlignment="1">
      <alignment horizontal="center" vertical="center" wrapText="1"/>
    </xf>
    <xf numFmtId="4" fontId="36" fillId="2" borderId="14" xfId="0" applyNumberFormat="1" applyFont="1" applyFill="1" applyBorder="1" applyAlignment="1">
      <alignment horizontal="center" vertical="center" wrapText="1"/>
    </xf>
    <xf numFmtId="0" fontId="37" fillId="2" borderId="0" xfId="0" applyFont="1" applyFill="1" applyBorder="1" applyAlignment="1"/>
    <xf numFmtId="3" fontId="36" fillId="2" borderId="43" xfId="0" applyNumberFormat="1" applyFont="1" applyFill="1" applyBorder="1" applyAlignment="1">
      <alignment horizontal="center" vertical="center"/>
    </xf>
    <xf numFmtId="4" fontId="22" fillId="2" borderId="35" xfId="0" applyNumberFormat="1" applyFont="1" applyFill="1" applyBorder="1" applyAlignment="1" applyProtection="1">
      <alignment horizontal="center" vertical="center" wrapText="1"/>
    </xf>
    <xf numFmtId="4" fontId="21" fillId="2" borderId="26" xfId="0" applyNumberFormat="1" applyFont="1" applyFill="1" applyBorder="1" applyAlignment="1">
      <alignment horizontal="center" vertical="center" wrapText="1"/>
    </xf>
    <xf numFmtId="4" fontId="22" fillId="2" borderId="17" xfId="0" applyNumberFormat="1" applyFont="1" applyFill="1" applyBorder="1" applyAlignment="1">
      <alignment horizontal="center" vertical="center"/>
    </xf>
    <xf numFmtId="0" fontId="16" fillId="2" borderId="68" xfId="0" applyFont="1" applyFill="1" applyBorder="1" applyAlignment="1">
      <alignment horizontal="center" vertical="center" wrapText="1"/>
    </xf>
    <xf numFmtId="49" fontId="22" fillId="2" borderId="15" xfId="0" applyNumberFormat="1" applyFont="1" applyFill="1" applyBorder="1" applyAlignment="1" applyProtection="1">
      <alignment horizontal="left" vertical="center" wrapText="1"/>
    </xf>
    <xf numFmtId="4" fontId="22" fillId="2" borderId="19" xfId="0" applyNumberFormat="1" applyFont="1" applyFill="1" applyBorder="1" applyAlignment="1">
      <alignment horizontal="left" vertical="center" wrapText="1"/>
    </xf>
    <xf numFmtId="49" fontId="22" fillId="2" borderId="55" xfId="0" applyNumberFormat="1" applyFont="1" applyFill="1" applyBorder="1" applyAlignment="1">
      <alignment vertical="center" wrapText="1"/>
    </xf>
    <xf numFmtId="49" fontId="22" fillId="2" borderId="20" xfId="0" applyNumberFormat="1" applyFont="1" applyFill="1" applyBorder="1" applyAlignment="1">
      <alignment horizontal="left" vertical="center" wrapText="1"/>
    </xf>
    <xf numFmtId="4" fontId="22" fillId="2" borderId="21" xfId="0" applyNumberFormat="1" applyFont="1" applyFill="1" applyBorder="1" applyAlignment="1">
      <alignment horizontal="left" vertical="center" wrapText="1"/>
    </xf>
    <xf numFmtId="3" fontId="35" fillId="2" borderId="0" xfId="0" applyNumberFormat="1" applyFont="1" applyFill="1" applyBorder="1" applyAlignment="1">
      <alignment horizontal="center" vertical="center" wrapText="1"/>
    </xf>
    <xf numFmtId="0" fontId="35" fillId="2" borderId="0" xfId="0" applyFont="1" applyFill="1" applyAlignment="1">
      <alignment horizontal="center"/>
    </xf>
    <xf numFmtId="0" fontId="35" fillId="2" borderId="0" xfId="0" applyFont="1" applyFill="1" applyBorder="1" applyAlignment="1">
      <alignment horizontal="center"/>
    </xf>
    <xf numFmtId="49" fontId="39" fillId="2" borderId="41" xfId="0" applyNumberFormat="1" applyFont="1" applyFill="1" applyBorder="1" applyAlignment="1">
      <alignment horizontal="center" vertical="center" wrapText="1"/>
    </xf>
    <xf numFmtId="4" fontId="39" fillId="2" borderId="73" xfId="0" applyNumberFormat="1" applyFont="1" applyFill="1" applyBorder="1" applyAlignment="1">
      <alignment horizontal="center" vertical="center" wrapText="1"/>
    </xf>
    <xf numFmtId="4" fontId="39" fillId="2" borderId="25" xfId="0" applyNumberFormat="1" applyFont="1" applyFill="1" applyBorder="1" applyAlignment="1">
      <alignment horizontal="center" vertical="center" wrapText="1"/>
    </xf>
    <xf numFmtId="4" fontId="39" fillId="2" borderId="5" xfId="0" applyNumberFormat="1" applyFont="1" applyFill="1" applyBorder="1" applyAlignment="1">
      <alignment horizontal="center" vertical="center" wrapText="1"/>
    </xf>
    <xf numFmtId="4" fontId="39" fillId="2" borderId="40" xfId="0" applyNumberFormat="1" applyFont="1" applyFill="1" applyBorder="1" applyAlignment="1">
      <alignment horizontal="center" vertical="center" wrapText="1"/>
    </xf>
    <xf numFmtId="4" fontId="39" fillId="2" borderId="48" xfId="0" applyNumberFormat="1" applyFont="1" applyFill="1" applyBorder="1" applyAlignment="1">
      <alignment horizontal="center" vertical="center"/>
    </xf>
    <xf numFmtId="4" fontId="39" fillId="2" borderId="26" xfId="0" applyNumberFormat="1" applyFont="1" applyFill="1" applyBorder="1" applyAlignment="1">
      <alignment horizontal="center" vertical="center" wrapText="1"/>
    </xf>
    <xf numFmtId="4" fontId="39" fillId="2" borderId="17" xfId="0" applyNumberFormat="1" applyFont="1" applyFill="1" applyBorder="1" applyAlignment="1">
      <alignment horizontal="center" vertical="center" wrapText="1"/>
    </xf>
    <xf numFmtId="4" fontId="39" fillId="2" borderId="18" xfId="0" applyNumberFormat="1" applyFont="1" applyFill="1" applyBorder="1" applyAlignment="1">
      <alignment horizontal="center" vertical="center"/>
    </xf>
    <xf numFmtId="4" fontId="39" fillId="2" borderId="13" xfId="0" applyNumberFormat="1" applyFont="1" applyFill="1" applyBorder="1" applyAlignment="1">
      <alignment horizontal="center" vertical="center" wrapText="1"/>
    </xf>
    <xf numFmtId="4" fontId="39" fillId="2" borderId="27" xfId="0" applyNumberFormat="1" applyFont="1" applyFill="1" applyBorder="1" applyAlignment="1">
      <alignment horizontal="center" vertical="center" wrapText="1"/>
    </xf>
    <xf numFmtId="4" fontId="39" fillId="2" borderId="0" xfId="0" applyNumberFormat="1" applyFont="1" applyFill="1" applyBorder="1" applyAlignment="1">
      <alignment horizontal="center" vertical="center"/>
    </xf>
    <xf numFmtId="3" fontId="39" fillId="2" borderId="40" xfId="0" applyNumberFormat="1" applyFont="1" applyFill="1" applyBorder="1" applyAlignment="1">
      <alignment horizontal="center" vertical="center"/>
    </xf>
    <xf numFmtId="4" fontId="39" fillId="2" borderId="40" xfId="0" applyNumberFormat="1" applyFont="1" applyFill="1" applyBorder="1" applyAlignment="1">
      <alignment horizontal="center" vertical="center"/>
    </xf>
    <xf numFmtId="3" fontId="39" fillId="2" borderId="3" xfId="0" applyNumberFormat="1" applyFont="1" applyFill="1" applyBorder="1" applyAlignment="1">
      <alignment horizontal="center" vertical="center"/>
    </xf>
    <xf numFmtId="3" fontId="39" fillId="2" borderId="27" xfId="0" applyNumberFormat="1" applyFont="1" applyFill="1" applyBorder="1" applyAlignment="1">
      <alignment horizontal="center" vertical="center"/>
    </xf>
    <xf numFmtId="0" fontId="39" fillId="2" borderId="0" xfId="0" applyFont="1" applyFill="1" applyAlignment="1">
      <alignment horizontal="center"/>
    </xf>
    <xf numFmtId="0" fontId="39" fillId="2" borderId="0" xfId="0" applyFont="1" applyFill="1" applyBorder="1" applyAlignment="1">
      <alignment horizontal="center"/>
    </xf>
    <xf numFmtId="3" fontId="22" fillId="2" borderId="15" xfId="0" applyNumberFormat="1" applyFont="1" applyFill="1" applyBorder="1" applyAlignment="1">
      <alignment horizontal="center" vertical="center"/>
    </xf>
    <xf numFmtId="3" fontId="22" fillId="2" borderId="76" xfId="0" applyNumberFormat="1" applyFont="1" applyFill="1" applyBorder="1" applyAlignment="1">
      <alignment horizontal="center" vertical="center"/>
    </xf>
    <xf numFmtId="4" fontId="35" fillId="2" borderId="68" xfId="0" applyNumberFormat="1" applyFont="1" applyFill="1" applyBorder="1" applyAlignment="1">
      <alignment horizontal="left" vertical="center" wrapText="1"/>
    </xf>
    <xf numFmtId="4" fontId="35" fillId="2" borderId="63" xfId="0" applyNumberFormat="1" applyFont="1" applyFill="1" applyBorder="1" applyAlignment="1">
      <alignment horizontal="center" vertical="center" wrapText="1"/>
    </xf>
    <xf numFmtId="4" fontId="35" fillId="2" borderId="60" xfId="0" applyNumberFormat="1" applyFont="1" applyFill="1" applyBorder="1" applyAlignment="1">
      <alignment horizontal="center" vertical="center" wrapText="1"/>
    </xf>
    <xf numFmtId="4" fontId="35" fillId="2" borderId="57" xfId="0" applyNumberFormat="1" applyFont="1" applyFill="1" applyBorder="1" applyAlignment="1">
      <alignment horizontal="center" vertical="center" wrapText="1"/>
    </xf>
    <xf numFmtId="4" fontId="39" fillId="2" borderId="15" xfId="0" applyNumberFormat="1" applyFont="1" applyFill="1" applyBorder="1" applyAlignment="1">
      <alignment horizontal="left" vertical="top" wrapText="1"/>
    </xf>
    <xf numFmtId="0" fontId="21" fillId="2" borderId="31" xfId="0" applyFont="1" applyFill="1" applyBorder="1" applyAlignment="1">
      <alignment horizontal="left" vertical="top" wrapText="1"/>
    </xf>
    <xf numFmtId="4" fontId="16" fillId="2" borderId="63" xfId="0" applyNumberFormat="1" applyFont="1" applyFill="1" applyBorder="1" applyAlignment="1">
      <alignment horizontal="center" vertical="center" wrapText="1"/>
    </xf>
    <xf numFmtId="165" fontId="15" fillId="2" borderId="28" xfId="0" applyNumberFormat="1" applyFont="1" applyFill="1" applyBorder="1" applyAlignment="1">
      <alignment horizontal="center" vertical="center"/>
    </xf>
    <xf numFmtId="165" fontId="15" fillId="2" borderId="39" xfId="0" applyNumberFormat="1" applyFont="1" applyFill="1" applyBorder="1" applyAlignment="1">
      <alignment horizontal="center" vertical="center"/>
    </xf>
    <xf numFmtId="165" fontId="15" fillId="2" borderId="34" xfId="0" applyNumberFormat="1" applyFont="1" applyFill="1" applyBorder="1" applyAlignment="1">
      <alignment horizontal="center" vertical="center"/>
    </xf>
    <xf numFmtId="165" fontId="15" fillId="2" borderId="69" xfId="0" applyNumberFormat="1" applyFont="1" applyFill="1" applyBorder="1" applyAlignment="1">
      <alignment horizontal="center" vertical="center"/>
    </xf>
    <xf numFmtId="4" fontId="36" fillId="2" borderId="36" xfId="0" applyNumberFormat="1" applyFont="1" applyFill="1" applyBorder="1" applyAlignment="1">
      <alignment horizontal="center" vertical="center" wrapText="1"/>
    </xf>
    <xf numFmtId="4" fontId="36" fillId="2" borderId="8" xfId="0" applyNumberFormat="1" applyFont="1" applyFill="1" applyBorder="1" applyAlignment="1">
      <alignment horizontal="center" vertical="center" wrapText="1"/>
    </xf>
    <xf numFmtId="4" fontId="36" fillId="2" borderId="29" xfId="0" applyNumberFormat="1" applyFont="1" applyFill="1" applyBorder="1" applyAlignment="1">
      <alignment horizontal="center" vertical="center" wrapText="1"/>
    </xf>
    <xf numFmtId="4" fontId="23" fillId="2" borderId="56" xfId="0" applyNumberFormat="1" applyFont="1" applyFill="1" applyBorder="1" applyAlignment="1">
      <alignment horizontal="center" vertical="center" wrapText="1"/>
    </xf>
    <xf numFmtId="4" fontId="36" fillId="2" borderId="46" xfId="0" applyNumberFormat="1" applyFont="1" applyFill="1" applyBorder="1" applyAlignment="1">
      <alignment horizontal="center" vertical="center" wrapText="1"/>
    </xf>
    <xf numFmtId="4" fontId="36" fillId="2" borderId="11" xfId="0" applyNumberFormat="1" applyFont="1" applyFill="1" applyBorder="1" applyAlignment="1">
      <alignment horizontal="center" vertical="center" wrapText="1"/>
    </xf>
    <xf numFmtId="4" fontId="23" fillId="2" borderId="13" xfId="0" applyNumberFormat="1" applyFont="1" applyFill="1" applyBorder="1" applyAlignment="1">
      <alignment horizontal="center" vertical="center" wrapText="1"/>
    </xf>
    <xf numFmtId="4" fontId="36" fillId="2" borderId="67" xfId="0" applyNumberFormat="1" applyFont="1" applyFill="1" applyBorder="1" applyAlignment="1">
      <alignment horizontal="center" vertical="center" wrapText="1"/>
    </xf>
    <xf numFmtId="4" fontId="23" fillId="2" borderId="38" xfId="0" applyNumberFormat="1" applyFont="1" applyFill="1" applyBorder="1" applyAlignment="1">
      <alignment horizontal="center" vertical="center"/>
    </xf>
    <xf numFmtId="3" fontId="36" fillId="2" borderId="14" xfId="0" applyNumberFormat="1" applyFont="1" applyFill="1" applyBorder="1" applyAlignment="1">
      <alignment horizontal="center" vertical="center"/>
    </xf>
    <xf numFmtId="3" fontId="22" fillId="2" borderId="16" xfId="0" applyNumberFormat="1" applyFont="1" applyFill="1" applyBorder="1" applyAlignment="1">
      <alignment horizontal="center" vertical="center"/>
    </xf>
    <xf numFmtId="3" fontId="22" fillId="2" borderId="18" xfId="0" applyNumberFormat="1" applyFont="1" applyFill="1" applyBorder="1" applyAlignment="1">
      <alignment horizontal="center" vertical="center"/>
    </xf>
    <xf numFmtId="165" fontId="15" fillId="2" borderId="19" xfId="0" applyNumberFormat="1" applyFont="1" applyFill="1" applyBorder="1" applyAlignment="1">
      <alignment horizontal="center" vertical="center"/>
    </xf>
    <xf numFmtId="4" fontId="16" fillId="2" borderId="24" xfId="0" applyNumberFormat="1" applyFont="1" applyFill="1" applyBorder="1" applyAlignment="1">
      <alignment horizontal="center" vertical="center" wrapText="1"/>
    </xf>
    <xf numFmtId="3" fontId="15" fillId="2" borderId="45" xfId="0" applyNumberFormat="1" applyFont="1" applyFill="1" applyBorder="1" applyAlignment="1">
      <alignment horizontal="center" vertical="center"/>
    </xf>
    <xf numFmtId="165" fontId="0" fillId="2" borderId="0" xfId="0" applyNumberFormat="1" applyFont="1" applyFill="1" applyBorder="1" applyAlignment="1">
      <alignment horizontal="center"/>
    </xf>
    <xf numFmtId="4" fontId="16" fillId="2" borderId="31" xfId="0" applyNumberFormat="1" applyFont="1" applyFill="1" applyBorder="1" applyAlignment="1">
      <alignment horizontal="center" vertical="center" wrapText="1"/>
    </xf>
    <xf numFmtId="166" fontId="15" fillId="2" borderId="20" xfId="0" applyNumberFormat="1" applyFont="1" applyFill="1" applyBorder="1" applyAlignment="1">
      <alignment horizontal="center" vertical="center"/>
    </xf>
    <xf numFmtId="4" fontId="15" fillId="2" borderId="41" xfId="0" applyNumberFormat="1" applyFont="1" applyFill="1" applyBorder="1" applyAlignment="1">
      <alignment horizontal="center" vertical="center"/>
    </xf>
    <xf numFmtId="4" fontId="15" fillId="2" borderId="17" xfId="0" applyNumberFormat="1" applyFont="1" applyFill="1" applyBorder="1" applyAlignment="1">
      <alignment horizontal="center" vertical="center"/>
    </xf>
    <xf numFmtId="3" fontId="39" fillId="2" borderId="65" xfId="0" applyNumberFormat="1" applyFont="1" applyFill="1" applyBorder="1" applyAlignment="1">
      <alignment horizontal="center" vertical="center"/>
    </xf>
    <xf numFmtId="3" fontId="39" fillId="2" borderId="16" xfId="0" applyNumberFormat="1" applyFont="1" applyFill="1" applyBorder="1" applyAlignment="1">
      <alignment horizontal="center" vertical="center"/>
    </xf>
    <xf numFmtId="4" fontId="15" fillId="2" borderId="26" xfId="0" applyNumberFormat="1" applyFont="1" applyFill="1" applyBorder="1" applyAlignment="1">
      <alignment horizontal="center" vertical="center"/>
    </xf>
    <xf numFmtId="4" fontId="15" fillId="2" borderId="35" xfId="0" applyNumberFormat="1" applyFont="1" applyFill="1" applyBorder="1" applyAlignment="1">
      <alignment horizontal="center" vertical="center"/>
    </xf>
    <xf numFmtId="4" fontId="22" fillId="2" borderId="16" xfId="0" applyNumberFormat="1" applyFont="1" applyFill="1" applyBorder="1" applyAlignment="1">
      <alignment horizontal="center" vertical="center"/>
    </xf>
    <xf numFmtId="4" fontId="0" fillId="2" borderId="0" xfId="0" applyNumberFormat="1" applyFill="1" applyAlignment="1">
      <alignment horizontal="center"/>
    </xf>
    <xf numFmtId="4" fontId="36" fillId="2" borderId="12" xfId="0" applyNumberFormat="1" applyFont="1" applyFill="1" applyBorder="1" applyAlignment="1">
      <alignment horizontal="center" vertical="center" wrapText="1"/>
    </xf>
    <xf numFmtId="4" fontId="22" fillId="2" borderId="43" xfId="0" applyNumberFormat="1" applyFont="1" applyFill="1" applyBorder="1" applyAlignment="1">
      <alignment horizontal="center" vertical="center"/>
    </xf>
    <xf numFmtId="3" fontId="22" fillId="2" borderId="44" xfId="0" applyNumberFormat="1" applyFont="1" applyFill="1" applyBorder="1" applyAlignment="1">
      <alignment horizontal="center" vertical="center"/>
    </xf>
    <xf numFmtId="3" fontId="23" fillId="2" borderId="2" xfId="0" applyNumberFormat="1" applyFont="1" applyFill="1" applyBorder="1" applyAlignment="1">
      <alignment horizontal="center" vertical="center" wrapText="1"/>
    </xf>
    <xf numFmtId="3" fontId="22" fillId="2" borderId="1" xfId="0" applyNumberFormat="1" applyFont="1" applyFill="1" applyBorder="1" applyAlignment="1">
      <alignment horizontal="center" vertical="center" wrapText="1"/>
    </xf>
    <xf numFmtId="3" fontId="22" fillId="2" borderId="22" xfId="0" applyNumberFormat="1" applyFont="1" applyFill="1" applyBorder="1" applyAlignment="1">
      <alignment horizontal="center" vertical="center" wrapText="1"/>
    </xf>
    <xf numFmtId="3" fontId="22" fillId="2" borderId="14" xfId="0" applyNumberFormat="1" applyFont="1" applyFill="1" applyBorder="1" applyAlignment="1">
      <alignment horizontal="center" vertical="center" wrapText="1"/>
    </xf>
    <xf numFmtId="3" fontId="23" fillId="2" borderId="23" xfId="0" applyNumberFormat="1" applyFont="1" applyFill="1" applyBorder="1" applyAlignment="1">
      <alignment horizontal="center" vertical="center" wrapText="1"/>
    </xf>
    <xf numFmtId="3" fontId="23" fillId="2" borderId="3" xfId="0" applyNumberFormat="1" applyFont="1" applyFill="1" applyBorder="1" applyAlignment="1">
      <alignment horizontal="center" vertical="center" wrapText="1"/>
    </xf>
    <xf numFmtId="3" fontId="23" fillId="2" borderId="27" xfId="0" applyNumberFormat="1" applyFont="1" applyFill="1" applyBorder="1" applyAlignment="1">
      <alignment horizontal="center" vertical="center" wrapText="1"/>
    </xf>
    <xf numFmtId="4" fontId="22" fillId="2" borderId="21" xfId="0" applyNumberFormat="1" applyFont="1" applyFill="1" applyBorder="1" applyAlignment="1">
      <alignment horizontal="center" vertical="center"/>
    </xf>
    <xf numFmtId="4" fontId="22" fillId="2" borderId="38" xfId="0" applyNumberFormat="1" applyFont="1" applyFill="1" applyBorder="1" applyAlignment="1" applyProtection="1">
      <alignment horizontal="center" vertical="center" wrapText="1"/>
    </xf>
    <xf numFmtId="4" fontId="39" fillId="2" borderId="42" xfId="0" applyNumberFormat="1" applyFont="1" applyFill="1" applyBorder="1" applyAlignment="1">
      <alignment horizontal="center" vertical="center"/>
    </xf>
    <xf numFmtId="166" fontId="22" fillId="2" borderId="10" xfId="0" applyNumberFormat="1" applyFont="1" applyFill="1" applyBorder="1" applyAlignment="1">
      <alignment horizontal="center" vertical="center"/>
    </xf>
    <xf numFmtId="4" fontId="15" fillId="2" borderId="49" xfId="0" applyNumberFormat="1" applyFont="1" applyFill="1" applyBorder="1" applyAlignment="1">
      <alignment horizontal="center" vertical="center"/>
    </xf>
    <xf numFmtId="4" fontId="15" fillId="2" borderId="4" xfId="0" applyNumberFormat="1" applyFont="1" applyFill="1" applyBorder="1" applyAlignment="1">
      <alignment horizontal="center" vertical="center"/>
    </xf>
    <xf numFmtId="4" fontId="15" fillId="2" borderId="47" xfId="0" applyNumberFormat="1" applyFont="1" applyFill="1" applyBorder="1" applyAlignment="1">
      <alignment horizontal="center" vertical="center"/>
    </xf>
    <xf numFmtId="4" fontId="22" fillId="2" borderId="18" xfId="0" applyNumberFormat="1" applyFont="1" applyFill="1" applyBorder="1" applyAlignment="1">
      <alignment horizontal="center" vertical="center" wrapText="1"/>
    </xf>
    <xf numFmtId="4" fontId="22" fillId="2" borderId="35" xfId="0" applyNumberFormat="1" applyFont="1" applyFill="1" applyBorder="1" applyAlignment="1">
      <alignment horizontal="center" vertical="center" wrapText="1"/>
    </xf>
    <xf numFmtId="4" fontId="23" fillId="2" borderId="24" xfId="0" applyNumberFormat="1" applyFont="1" applyFill="1" applyBorder="1" applyAlignment="1">
      <alignment horizontal="center" vertical="center" wrapText="1"/>
    </xf>
    <xf numFmtId="4" fontId="23" fillId="2" borderId="30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horizontal="center" vertical="center" wrapText="1"/>
    </xf>
    <xf numFmtId="4" fontId="15" fillId="2" borderId="0" xfId="0" applyNumberFormat="1" applyFont="1" applyFill="1" applyBorder="1" applyAlignment="1">
      <alignment horizontal="center" vertical="center"/>
    </xf>
    <xf numFmtId="4" fontId="42" fillId="2" borderId="21" xfId="0" applyNumberFormat="1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/>
    </xf>
    <xf numFmtId="165" fontId="14" fillId="2" borderId="0" xfId="0" applyNumberFormat="1" applyFont="1" applyFill="1" applyBorder="1" applyAlignment="1">
      <alignment horizontal="center"/>
    </xf>
    <xf numFmtId="165" fontId="17" fillId="2" borderId="0" xfId="0" applyNumberFormat="1" applyFont="1" applyFill="1" applyBorder="1" applyAlignment="1">
      <alignment horizontal="center"/>
    </xf>
    <xf numFmtId="4" fontId="20" fillId="2" borderId="0" xfId="0" applyNumberFormat="1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/>
    </xf>
    <xf numFmtId="0" fontId="38" fillId="2" borderId="0" xfId="0" applyFont="1" applyFill="1" applyBorder="1" applyAlignment="1">
      <alignment horizontal="center"/>
    </xf>
    <xf numFmtId="0" fontId="26" fillId="2" borderId="0" xfId="0" applyFont="1" applyFill="1" applyBorder="1" applyAlignment="1">
      <alignment horizontal="center"/>
    </xf>
    <xf numFmtId="0" fontId="24" fillId="2" borderId="0" xfId="0" applyFont="1" applyFill="1" applyBorder="1" applyAlignment="1">
      <alignment horizontal="center"/>
    </xf>
    <xf numFmtId="4" fontId="14" fillId="2" borderId="0" xfId="0" applyNumberFormat="1" applyFont="1" applyFill="1" applyBorder="1" applyAlignment="1">
      <alignment horizontal="center"/>
    </xf>
    <xf numFmtId="0" fontId="15" fillId="2" borderId="0" xfId="0" applyFont="1" applyFill="1" applyBorder="1" applyAlignment="1">
      <alignment horizontal="center"/>
    </xf>
    <xf numFmtId="4" fontId="31" fillId="2" borderId="0" xfId="0" applyNumberFormat="1" applyFont="1" applyFill="1" applyBorder="1" applyAlignment="1">
      <alignment horizontal="center"/>
    </xf>
    <xf numFmtId="165" fontId="15" fillId="2" borderId="0" xfId="0" applyNumberFormat="1" applyFont="1" applyFill="1" applyBorder="1" applyAlignment="1">
      <alignment horizontal="center" vertical="center"/>
    </xf>
    <xf numFmtId="4" fontId="0" fillId="2" borderId="0" xfId="0" applyNumberFormat="1" applyFill="1" applyBorder="1" applyAlignment="1">
      <alignment horizontal="center"/>
    </xf>
    <xf numFmtId="4" fontId="16" fillId="2" borderId="0" xfId="0" applyNumberFormat="1" applyFont="1" applyFill="1" applyBorder="1" applyAlignment="1">
      <alignment horizontal="center" vertical="center" wrapText="1"/>
    </xf>
    <xf numFmtId="4" fontId="39" fillId="2" borderId="77" xfId="0" applyNumberFormat="1" applyFont="1" applyFill="1" applyBorder="1" applyAlignment="1">
      <alignment horizontal="center" vertical="center" wrapText="1"/>
    </xf>
    <xf numFmtId="4" fontId="15" fillId="2" borderId="65" xfId="0" applyNumberFormat="1" applyFont="1" applyFill="1" applyBorder="1" applyAlignment="1">
      <alignment horizontal="center" vertical="center" wrapText="1"/>
    </xf>
    <xf numFmtId="4" fontId="15" fillId="2" borderId="24" xfId="0" applyNumberFormat="1" applyFont="1" applyFill="1" applyBorder="1" applyAlignment="1">
      <alignment horizontal="center" vertical="center"/>
    </xf>
    <xf numFmtId="3" fontId="15" fillId="2" borderId="4" xfId="0" applyNumberFormat="1" applyFont="1" applyFill="1" applyBorder="1" applyAlignment="1">
      <alignment horizontal="center" vertical="center"/>
    </xf>
    <xf numFmtId="4" fontId="15" fillId="2" borderId="30" xfId="0" applyNumberFormat="1" applyFont="1" applyFill="1" applyBorder="1" applyAlignment="1">
      <alignment horizontal="center" vertical="center"/>
    </xf>
    <xf numFmtId="3" fontId="0" fillId="2" borderId="1" xfId="0" applyNumberFormat="1" applyFont="1" applyFill="1" applyBorder="1" applyAlignment="1">
      <alignment horizontal="center"/>
    </xf>
    <xf numFmtId="4" fontId="15" fillId="2" borderId="56" xfId="0" applyNumberFormat="1" applyFont="1" applyFill="1" applyBorder="1" applyAlignment="1">
      <alignment horizontal="center" vertical="center" wrapText="1"/>
    </xf>
    <xf numFmtId="4" fontId="21" fillId="2" borderId="53" xfId="0" applyNumberFormat="1" applyFont="1" applyFill="1" applyBorder="1" applyAlignment="1">
      <alignment horizontal="center" vertical="center" wrapText="1"/>
    </xf>
    <xf numFmtId="165" fontId="15" fillId="2" borderId="63" xfId="0" applyNumberFormat="1" applyFont="1" applyFill="1" applyBorder="1" applyAlignment="1">
      <alignment horizontal="center" vertical="center"/>
    </xf>
    <xf numFmtId="0" fontId="16" fillId="2" borderId="63" xfId="0" applyFont="1" applyFill="1" applyBorder="1" applyAlignment="1">
      <alignment horizontal="center" vertical="center" wrapText="1"/>
    </xf>
    <xf numFmtId="0" fontId="16" fillId="2" borderId="60" xfId="0" applyFont="1" applyFill="1" applyBorder="1" applyAlignment="1">
      <alignment horizontal="center" vertical="center" wrapText="1"/>
    </xf>
    <xf numFmtId="4" fontId="36" fillId="2" borderId="53" xfId="0" applyNumberFormat="1" applyFont="1" applyFill="1" applyBorder="1" applyAlignment="1">
      <alignment horizontal="center" vertical="center" wrapText="1"/>
    </xf>
    <xf numFmtId="4" fontId="15" fillId="2" borderId="63" xfId="0" applyNumberFormat="1" applyFont="1" applyFill="1" applyBorder="1" applyAlignment="1">
      <alignment horizontal="center" vertical="center"/>
    </xf>
    <xf numFmtId="4" fontId="15" fillId="2" borderId="60" xfId="0" applyNumberFormat="1" applyFont="1" applyFill="1" applyBorder="1" applyAlignment="1">
      <alignment horizontal="center" vertical="center"/>
    </xf>
    <xf numFmtId="4" fontId="15" fillId="2" borderId="57" xfId="0" applyNumberFormat="1" applyFont="1" applyFill="1" applyBorder="1" applyAlignment="1">
      <alignment horizontal="center" vertical="center"/>
    </xf>
    <xf numFmtId="4" fontId="16" fillId="2" borderId="11" xfId="0" applyNumberFormat="1" applyFont="1" applyFill="1" applyBorder="1" applyAlignment="1">
      <alignment horizontal="center" vertical="center" wrapText="1"/>
    </xf>
    <xf numFmtId="4" fontId="16" fillId="2" borderId="26" xfId="0" applyNumberFormat="1" applyFont="1" applyFill="1" applyBorder="1" applyAlignment="1">
      <alignment horizontal="center" vertical="center" wrapText="1"/>
    </xf>
    <xf numFmtId="4" fontId="16" fillId="2" borderId="60" xfId="0" applyNumberFormat="1" applyFont="1" applyFill="1" applyBorder="1" applyAlignment="1">
      <alignment horizontal="center" vertical="center" wrapText="1"/>
    </xf>
    <xf numFmtId="4" fontId="16" fillId="2" borderId="57" xfId="0" applyNumberFormat="1" applyFont="1" applyFill="1" applyBorder="1" applyAlignment="1">
      <alignment horizontal="center" vertical="center" wrapText="1"/>
    </xf>
    <xf numFmtId="4" fontId="22" fillId="2" borderId="26" xfId="0" applyNumberFormat="1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21" fillId="2" borderId="51" xfId="0" applyFont="1" applyFill="1" applyBorder="1" applyAlignment="1">
      <alignment horizontal="center" vertical="center" wrapText="1"/>
    </xf>
    <xf numFmtId="0" fontId="16" fillId="2" borderId="19" xfId="0" applyFont="1" applyFill="1" applyBorder="1" applyAlignment="1">
      <alignment horizontal="center" vertical="center" wrapText="1"/>
    </xf>
    <xf numFmtId="0" fontId="16" fillId="2" borderId="20" xfId="0" applyFont="1" applyFill="1" applyBorder="1" applyAlignment="1">
      <alignment horizontal="center" vertical="center" wrapText="1"/>
    </xf>
    <xf numFmtId="0" fontId="16" fillId="2" borderId="21" xfId="0" applyFont="1" applyFill="1" applyBorder="1" applyAlignment="1">
      <alignment horizontal="center" vertical="center" wrapText="1"/>
    </xf>
    <xf numFmtId="4" fontId="16" fillId="2" borderId="58" xfId="0" applyNumberFormat="1" applyFont="1" applyFill="1" applyBorder="1" applyAlignment="1">
      <alignment horizontal="center" vertical="center" wrapText="1"/>
    </xf>
    <xf numFmtId="4" fontId="15" fillId="2" borderId="28" xfId="0" applyNumberFormat="1" applyFont="1" applyFill="1" applyBorder="1" applyAlignment="1">
      <alignment horizontal="center" vertical="center"/>
    </xf>
    <xf numFmtId="4" fontId="22" fillId="2" borderId="59" xfId="0" applyNumberFormat="1" applyFont="1" applyFill="1" applyBorder="1" applyAlignment="1">
      <alignment horizontal="center" vertical="center" wrapText="1"/>
    </xf>
    <xf numFmtId="4" fontId="15" fillId="2" borderId="19" xfId="0" applyNumberFormat="1" applyFont="1" applyFill="1" applyBorder="1" applyAlignment="1">
      <alignment horizontal="center" vertical="center" wrapText="1"/>
    </xf>
    <xf numFmtId="4" fontId="15" fillId="2" borderId="68" xfId="0" applyNumberFormat="1" applyFont="1" applyFill="1" applyBorder="1" applyAlignment="1">
      <alignment horizontal="center" vertical="center" wrapText="1"/>
    </xf>
    <xf numFmtId="0" fontId="15" fillId="2" borderId="28" xfId="0" applyFont="1" applyFill="1" applyBorder="1" applyAlignment="1">
      <alignment horizontal="center" vertical="center" wrapText="1"/>
    </xf>
    <xf numFmtId="0" fontId="15" fillId="2" borderId="25" xfId="0" applyFont="1" applyFill="1" applyBorder="1" applyAlignment="1">
      <alignment horizontal="center" vertical="center" wrapText="1"/>
    </xf>
    <xf numFmtId="0" fontId="15" fillId="2" borderId="26" xfId="0" applyFont="1" applyFill="1" applyBorder="1" applyAlignment="1">
      <alignment horizontal="center" vertical="center" wrapText="1"/>
    </xf>
    <xf numFmtId="0" fontId="15" fillId="2" borderId="63" xfId="0" applyFont="1" applyFill="1" applyBorder="1" applyAlignment="1">
      <alignment horizontal="center" vertical="center" wrapText="1"/>
    </xf>
    <xf numFmtId="0" fontId="15" fillId="2" borderId="60" xfId="0" applyFont="1" applyFill="1" applyBorder="1" applyAlignment="1">
      <alignment horizontal="center" vertical="center" wrapText="1"/>
    </xf>
    <xf numFmtId="0" fontId="15" fillId="2" borderId="57" xfId="0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wrapText="1"/>
    </xf>
    <xf numFmtId="0" fontId="29" fillId="2" borderId="63" xfId="0" applyFont="1" applyFill="1" applyBorder="1" applyAlignment="1">
      <alignment horizontal="center" vertical="center" wrapText="1"/>
    </xf>
    <xf numFmtId="0" fontId="29" fillId="2" borderId="60" xfId="0" applyFont="1" applyFill="1" applyBorder="1" applyAlignment="1">
      <alignment horizontal="center" vertical="center" wrapText="1"/>
    </xf>
    <xf numFmtId="0" fontId="29" fillId="2" borderId="57" xfId="0" applyFont="1" applyFill="1" applyBorder="1" applyAlignment="1">
      <alignment horizontal="center" vertical="center" wrapText="1"/>
    </xf>
    <xf numFmtId="0" fontId="29" fillId="2" borderId="46" xfId="0" applyFont="1" applyFill="1" applyBorder="1" applyAlignment="1">
      <alignment horizontal="center" vertical="center" wrapText="1"/>
    </xf>
    <xf numFmtId="0" fontId="29" fillId="2" borderId="11" xfId="0" applyFont="1" applyFill="1" applyBorder="1" applyAlignment="1">
      <alignment horizontal="center" vertical="center" wrapText="1"/>
    </xf>
    <xf numFmtId="0" fontId="29" fillId="2" borderId="67" xfId="0" applyFont="1" applyFill="1" applyBorder="1" applyAlignment="1">
      <alignment horizontal="center" vertical="center" wrapText="1"/>
    </xf>
    <xf numFmtId="0" fontId="16" fillId="2" borderId="39" xfId="0" applyFont="1" applyFill="1" applyBorder="1" applyAlignment="1">
      <alignment horizontal="center" vertical="center" wrapText="1"/>
    </xf>
    <xf numFmtId="0" fontId="16" fillId="2" borderId="54" xfId="0" applyFont="1" applyFill="1" applyBorder="1" applyAlignment="1">
      <alignment horizontal="center" vertical="center" wrapText="1"/>
    </xf>
    <xf numFmtId="0" fontId="29" fillId="2" borderId="55" xfId="0" applyFont="1" applyFill="1" applyBorder="1" applyAlignment="1">
      <alignment horizontal="center" vertical="center" wrapText="1"/>
    </xf>
    <xf numFmtId="0" fontId="29" fillId="2" borderId="62" xfId="0" applyFont="1" applyFill="1" applyBorder="1" applyAlignment="1">
      <alignment horizontal="center" vertical="center" wrapText="1"/>
    </xf>
    <xf numFmtId="0" fontId="16" fillId="2" borderId="28" xfId="0" applyFont="1" applyFill="1" applyBorder="1" applyAlignment="1">
      <alignment horizontal="center" vertical="center" wrapText="1"/>
    </xf>
    <xf numFmtId="0" fontId="16" fillId="2" borderId="26" xfId="0" applyFont="1" applyFill="1" applyBorder="1" applyAlignment="1">
      <alignment horizontal="center" vertical="center" wrapText="1"/>
    </xf>
    <xf numFmtId="0" fontId="16" fillId="2" borderId="69" xfId="0" applyFont="1" applyFill="1" applyBorder="1" applyAlignment="1">
      <alignment horizontal="center" vertical="center" wrapText="1"/>
    </xf>
    <xf numFmtId="0" fontId="16" fillId="2" borderId="53" xfId="0" applyFont="1" applyFill="1" applyBorder="1" applyAlignment="1">
      <alignment horizontal="center" vertical="center" wrapText="1"/>
    </xf>
    <xf numFmtId="49" fontId="16" fillId="2" borderId="39" xfId="0" applyNumberFormat="1" applyFont="1" applyFill="1" applyBorder="1" applyAlignment="1">
      <alignment horizontal="center" vertical="center" wrapText="1"/>
    </xf>
    <xf numFmtId="49" fontId="16" fillId="2" borderId="41" xfId="0" applyNumberFormat="1" applyFont="1" applyFill="1" applyBorder="1" applyAlignment="1">
      <alignment horizontal="center" vertical="center" wrapText="1"/>
    </xf>
    <xf numFmtId="4" fontId="15" fillId="2" borderId="28" xfId="0" applyNumberFormat="1" applyFont="1" applyFill="1" applyBorder="1" applyAlignment="1">
      <alignment horizontal="center" vertical="center"/>
    </xf>
    <xf numFmtId="4" fontId="15" fillId="2" borderId="54" xfId="0" applyNumberFormat="1" applyFont="1" applyFill="1" applyBorder="1" applyAlignment="1">
      <alignment horizontal="center" vertical="center"/>
    </xf>
    <xf numFmtId="4" fontId="15" fillId="2" borderId="60" xfId="0" applyNumberFormat="1" applyFont="1" applyFill="1" applyBorder="1" applyAlignment="1">
      <alignment horizontal="center" vertical="center"/>
    </xf>
    <xf numFmtId="4" fontId="15" fillId="2" borderId="57" xfId="0" applyNumberFormat="1" applyFont="1" applyFill="1" applyBorder="1" applyAlignment="1">
      <alignment horizontal="center" vertical="center"/>
    </xf>
    <xf numFmtId="0" fontId="16" fillId="2" borderId="59" xfId="0" applyFont="1" applyFill="1" applyBorder="1" applyAlignment="1">
      <alignment horizontal="center" vertical="center" wrapText="1"/>
    </xf>
    <xf numFmtId="0" fontId="16" fillId="2" borderId="51" xfId="0" applyFont="1" applyFill="1" applyBorder="1" applyAlignment="1">
      <alignment horizontal="center" vertical="center" wrapText="1"/>
    </xf>
    <xf numFmtId="4" fontId="16" fillId="2" borderId="64" xfId="0" applyNumberFormat="1" applyFont="1" applyFill="1" applyBorder="1" applyAlignment="1">
      <alignment horizontal="center" vertical="center" wrapText="1"/>
    </xf>
    <xf numFmtId="4" fontId="16" fillId="2" borderId="58" xfId="0" applyNumberFormat="1" applyFont="1" applyFill="1" applyBorder="1" applyAlignment="1">
      <alignment horizontal="center" vertical="center" wrapText="1"/>
    </xf>
    <xf numFmtId="0" fontId="16" fillId="2" borderId="46" xfId="0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center" vertical="center" wrapText="1"/>
    </xf>
    <xf numFmtId="0" fontId="16" fillId="2" borderId="63" xfId="0" applyFont="1" applyFill="1" applyBorder="1" applyAlignment="1">
      <alignment horizontal="left" vertical="center" wrapText="1"/>
    </xf>
    <xf numFmtId="0" fontId="16" fillId="2" borderId="60" xfId="0" applyFont="1" applyFill="1" applyBorder="1" applyAlignment="1">
      <alignment horizontal="left" vertical="center" wrapText="1"/>
    </xf>
    <xf numFmtId="0" fontId="16" fillId="2" borderId="57" xfId="0" applyFont="1" applyFill="1" applyBorder="1" applyAlignment="1">
      <alignment horizontal="left" vertical="center" wrapText="1"/>
    </xf>
    <xf numFmtId="0" fontId="21" fillId="2" borderId="59" xfId="0" applyFont="1" applyFill="1" applyBorder="1" applyAlignment="1">
      <alignment horizontal="center" vertical="center" wrapText="1"/>
    </xf>
    <xf numFmtId="0" fontId="21" fillId="2" borderId="51" xfId="0" applyFont="1" applyFill="1" applyBorder="1" applyAlignment="1">
      <alignment horizontal="center" vertical="center" wrapText="1"/>
    </xf>
    <xf numFmtId="0" fontId="16" fillId="2" borderId="61" xfId="0" applyFont="1" applyFill="1" applyBorder="1" applyAlignment="1">
      <alignment horizontal="center" vertical="center" wrapText="1"/>
    </xf>
    <xf numFmtId="0" fontId="16" fillId="2" borderId="19" xfId="0" applyFont="1" applyFill="1" applyBorder="1" applyAlignment="1">
      <alignment horizontal="center" vertical="center" wrapText="1"/>
    </xf>
    <xf numFmtId="0" fontId="16" fillId="2" borderId="20" xfId="0" applyFont="1" applyFill="1" applyBorder="1" applyAlignment="1">
      <alignment horizontal="center" vertical="center" wrapText="1"/>
    </xf>
    <xf numFmtId="0" fontId="16" fillId="2" borderId="21" xfId="0" applyFont="1" applyFill="1" applyBorder="1" applyAlignment="1">
      <alignment horizontal="center" vertical="center" wrapText="1"/>
    </xf>
    <xf numFmtId="0" fontId="16" fillId="2" borderId="63" xfId="0" applyFont="1" applyFill="1" applyBorder="1" applyAlignment="1">
      <alignment horizontal="center" vertical="center" wrapText="1"/>
    </xf>
    <xf numFmtId="0" fontId="16" fillId="2" borderId="60" xfId="0" applyFont="1" applyFill="1" applyBorder="1" applyAlignment="1">
      <alignment horizontal="center" vertical="center" wrapText="1"/>
    </xf>
    <xf numFmtId="0" fontId="16" fillId="2" borderId="57" xfId="0" applyFont="1" applyFill="1" applyBorder="1" applyAlignment="1">
      <alignment horizontal="center" vertical="center" wrapText="1"/>
    </xf>
    <xf numFmtId="0" fontId="29" fillId="2" borderId="28" xfId="0" applyFont="1" applyFill="1" applyBorder="1" applyAlignment="1">
      <alignment horizontal="center" vertical="center" wrapText="1"/>
    </xf>
    <xf numFmtId="0" fontId="29" fillId="2" borderId="54" xfId="0" applyFont="1" applyFill="1" applyBorder="1" applyAlignment="1">
      <alignment horizontal="center" vertical="center" wrapText="1"/>
    </xf>
    <xf numFmtId="0" fontId="29" fillId="2" borderId="61" xfId="0" applyFont="1" applyFill="1" applyBorder="1" applyAlignment="1">
      <alignment horizontal="center" vertical="center" wrapText="1"/>
    </xf>
    <xf numFmtId="165" fontId="16" fillId="2" borderId="63" xfId="0" applyNumberFormat="1" applyFont="1" applyFill="1" applyBorder="1" applyAlignment="1">
      <alignment horizontal="center" vertical="center" wrapText="1"/>
    </xf>
    <xf numFmtId="165" fontId="16" fillId="2" borderId="60" xfId="0" applyNumberFormat="1" applyFont="1" applyFill="1" applyBorder="1" applyAlignment="1">
      <alignment horizontal="center" vertical="center" wrapText="1"/>
    </xf>
    <xf numFmtId="165" fontId="16" fillId="2" borderId="57" xfId="0" applyNumberFormat="1" applyFont="1" applyFill="1" applyBorder="1" applyAlignment="1">
      <alignment horizontal="center" vertical="center" wrapText="1"/>
    </xf>
    <xf numFmtId="4" fontId="16" fillId="2" borderId="69" xfId="0" applyNumberFormat="1" applyFont="1" applyFill="1" applyBorder="1" applyAlignment="1">
      <alignment horizontal="center" vertical="top" wrapText="1"/>
    </xf>
    <xf numFmtId="4" fontId="16" fillId="2" borderId="53" xfId="0" applyNumberFormat="1" applyFont="1" applyFill="1" applyBorder="1" applyAlignment="1">
      <alignment horizontal="center" vertical="top" wrapText="1"/>
    </xf>
    <xf numFmtId="0" fontId="39" fillId="2" borderId="0" xfId="0" applyFont="1" applyFill="1" applyBorder="1" applyAlignment="1">
      <alignment horizontal="left"/>
    </xf>
    <xf numFmtId="0" fontId="15" fillId="2" borderId="42" xfId="0" applyFont="1" applyFill="1" applyBorder="1" applyAlignment="1">
      <alignment horizontal="left" vertical="center" wrapText="1"/>
    </xf>
    <xf numFmtId="0" fontId="15" fillId="2" borderId="60" xfId="0" applyFont="1" applyFill="1" applyBorder="1" applyAlignment="1">
      <alignment horizontal="left" vertical="center" wrapText="1"/>
    </xf>
    <xf numFmtId="0" fontId="15" fillId="2" borderId="57" xfId="0" applyFont="1" applyFill="1" applyBorder="1" applyAlignment="1">
      <alignment horizontal="left" vertical="center" wrapText="1"/>
    </xf>
    <xf numFmtId="4" fontId="22" fillId="2" borderId="26" xfId="0" applyNumberFormat="1" applyFont="1" applyFill="1" applyBorder="1" applyAlignment="1">
      <alignment horizontal="center" vertical="center" wrapText="1"/>
    </xf>
    <xf numFmtId="4" fontId="22" fillId="2" borderId="62" xfId="0" applyNumberFormat="1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16" fillId="2" borderId="40" xfId="0" applyFont="1" applyFill="1" applyBorder="1" applyAlignment="1">
      <alignment horizontal="left" vertical="center" wrapText="1"/>
    </xf>
    <xf numFmtId="0" fontId="16" fillId="2" borderId="0" xfId="0" applyFont="1" applyFill="1" applyBorder="1" applyAlignment="1">
      <alignment horizontal="left" vertical="center" wrapText="1"/>
    </xf>
    <xf numFmtId="0" fontId="16" fillId="2" borderId="42" xfId="0" applyFont="1" applyFill="1" applyBorder="1" applyAlignment="1">
      <alignment horizontal="center" vertical="center" wrapText="1"/>
    </xf>
    <xf numFmtId="0" fontId="29" fillId="2" borderId="26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4" fontId="15" fillId="2" borderId="69" xfId="0" applyNumberFormat="1" applyFont="1" applyFill="1" applyBorder="1" applyAlignment="1">
      <alignment horizontal="center" vertical="top" wrapText="1"/>
    </xf>
    <xf numFmtId="4" fontId="15" fillId="2" borderId="66" xfId="0" applyNumberFormat="1" applyFont="1" applyFill="1" applyBorder="1" applyAlignment="1">
      <alignment horizontal="center" vertical="top" wrapText="1"/>
    </xf>
    <xf numFmtId="4" fontId="15" fillId="2" borderId="53" xfId="0" applyNumberFormat="1" applyFont="1" applyFill="1" applyBorder="1" applyAlignment="1">
      <alignment horizontal="center" vertical="top" wrapText="1"/>
    </xf>
    <xf numFmtId="4" fontId="16" fillId="2" borderId="28" xfId="0" applyNumberFormat="1" applyFont="1" applyFill="1" applyBorder="1" applyAlignment="1">
      <alignment horizontal="center" vertical="top" wrapText="1"/>
    </xf>
    <xf numFmtId="4" fontId="16" fillId="2" borderId="25" xfId="0" applyNumberFormat="1" applyFont="1" applyFill="1" applyBorder="1" applyAlignment="1">
      <alignment horizontal="center" vertical="top" wrapText="1"/>
    </xf>
    <xf numFmtId="4" fontId="16" fillId="2" borderId="26" xfId="0" applyNumberFormat="1" applyFont="1" applyFill="1" applyBorder="1" applyAlignment="1">
      <alignment horizontal="center" vertical="top" wrapText="1"/>
    </xf>
    <xf numFmtId="0" fontId="32" fillId="2" borderId="63" xfId="0" applyFont="1" applyFill="1" applyBorder="1" applyAlignment="1">
      <alignment horizontal="center" vertical="center" wrapText="1"/>
    </xf>
    <xf numFmtId="0" fontId="32" fillId="2" borderId="60" xfId="0" applyFont="1" applyFill="1" applyBorder="1" applyAlignment="1">
      <alignment horizontal="center" vertical="center" wrapText="1"/>
    </xf>
    <xf numFmtId="0" fontId="32" fillId="2" borderId="57" xfId="0" applyFont="1" applyFill="1" applyBorder="1" applyAlignment="1">
      <alignment horizontal="center" vertical="center" wrapText="1"/>
    </xf>
    <xf numFmtId="165" fontId="15" fillId="2" borderId="63" xfId="0" applyNumberFormat="1" applyFont="1" applyFill="1" applyBorder="1" applyAlignment="1">
      <alignment horizontal="center" vertical="center"/>
    </xf>
    <xf numFmtId="165" fontId="15" fillId="2" borderId="60" xfId="0" applyNumberFormat="1" applyFont="1" applyFill="1" applyBorder="1" applyAlignment="1">
      <alignment horizontal="center" vertical="center"/>
    </xf>
    <xf numFmtId="165" fontId="15" fillId="2" borderId="57" xfId="0" applyNumberFormat="1" applyFont="1" applyFill="1" applyBorder="1" applyAlignment="1">
      <alignment horizontal="center" vertical="center"/>
    </xf>
    <xf numFmtId="0" fontId="16" fillId="2" borderId="63" xfId="0" applyFont="1" applyFill="1" applyBorder="1" applyAlignment="1">
      <alignment horizontal="left" vertical="top" wrapText="1"/>
    </xf>
    <xf numFmtId="0" fontId="16" fillId="2" borderId="60" xfId="0" applyFont="1" applyFill="1" applyBorder="1" applyAlignment="1">
      <alignment horizontal="left" vertical="top" wrapText="1"/>
    </xf>
    <xf numFmtId="0" fontId="16" fillId="2" borderId="57" xfId="0" applyFont="1" applyFill="1" applyBorder="1" applyAlignment="1">
      <alignment horizontal="left" vertical="top" wrapText="1"/>
    </xf>
    <xf numFmtId="0" fontId="29" fillId="2" borderId="33" xfId="0" applyFont="1" applyFill="1" applyBorder="1" applyAlignment="1">
      <alignment horizontal="center" vertical="center" wrapText="1"/>
    </xf>
    <xf numFmtId="4" fontId="15" fillId="2" borderId="63" xfId="0" applyNumberFormat="1" applyFont="1" applyFill="1" applyBorder="1" applyAlignment="1">
      <alignment horizontal="left" vertical="center" wrapText="1"/>
    </xf>
    <xf numFmtId="4" fontId="15" fillId="2" borderId="57" xfId="0" applyNumberFormat="1" applyFont="1" applyFill="1" applyBorder="1" applyAlignment="1">
      <alignment horizontal="left" vertical="center" wrapText="1"/>
    </xf>
    <xf numFmtId="4" fontId="15" fillId="2" borderId="28" xfId="0" applyNumberFormat="1" applyFont="1" applyFill="1" applyBorder="1" applyAlignment="1">
      <alignment horizontal="center" vertical="center" wrapText="1"/>
    </xf>
    <xf numFmtId="4" fontId="15" fillId="2" borderId="54" xfId="0" applyNumberFormat="1" applyFont="1" applyFill="1" applyBorder="1" applyAlignment="1">
      <alignment horizontal="center" vertical="center" wrapText="1"/>
    </xf>
    <xf numFmtId="4" fontId="15" fillId="2" borderId="61" xfId="0" applyNumberFormat="1" applyFont="1" applyFill="1" applyBorder="1" applyAlignment="1">
      <alignment horizontal="center" vertical="center" wrapText="1"/>
    </xf>
    <xf numFmtId="4" fontId="16" fillId="2" borderId="46" xfId="0" applyNumberFormat="1" applyFont="1" applyFill="1" applyBorder="1" applyAlignment="1">
      <alignment horizontal="center" vertical="center" wrapText="1"/>
    </xf>
    <xf numFmtId="4" fontId="16" fillId="2" borderId="11" xfId="0" applyNumberFormat="1" applyFont="1" applyFill="1" applyBorder="1" applyAlignment="1">
      <alignment horizontal="center" vertical="center" wrapText="1"/>
    </xf>
    <xf numFmtId="4" fontId="16" fillId="2" borderId="2" xfId="0" applyNumberFormat="1" applyFont="1" applyFill="1" applyBorder="1" applyAlignment="1">
      <alignment horizontal="center" vertical="center" wrapText="1"/>
    </xf>
    <xf numFmtId="4" fontId="16" fillId="2" borderId="67" xfId="0" applyNumberFormat="1" applyFont="1" applyFill="1" applyBorder="1" applyAlignment="1">
      <alignment horizontal="center" vertical="center" wrapText="1"/>
    </xf>
    <xf numFmtId="4" fontId="16" fillId="2" borderId="26" xfId="0" applyNumberFormat="1" applyFont="1" applyFill="1" applyBorder="1" applyAlignment="1">
      <alignment horizontal="center" vertical="center" wrapText="1"/>
    </xf>
    <xf numFmtId="4" fontId="16" fillId="2" borderId="55" xfId="0" applyNumberFormat="1" applyFont="1" applyFill="1" applyBorder="1" applyAlignment="1">
      <alignment horizontal="center" vertical="center" wrapText="1"/>
    </xf>
    <xf numFmtId="4" fontId="16" fillId="2" borderId="60" xfId="0" applyNumberFormat="1" applyFont="1" applyFill="1" applyBorder="1" applyAlignment="1">
      <alignment horizontal="center" vertical="center" wrapText="1"/>
    </xf>
    <xf numFmtId="4" fontId="16" fillId="2" borderId="57" xfId="0" applyNumberFormat="1" applyFont="1" applyFill="1" applyBorder="1" applyAlignment="1">
      <alignment horizontal="center" vertical="center" wrapText="1"/>
    </xf>
    <xf numFmtId="4" fontId="36" fillId="2" borderId="46" xfId="0" applyNumberFormat="1" applyFont="1" applyFill="1" applyBorder="1" applyAlignment="1">
      <alignment horizontal="left" vertical="center" wrapText="1"/>
    </xf>
    <xf numFmtId="4" fontId="36" fillId="2" borderId="67" xfId="0" applyNumberFormat="1" applyFont="1" applyFill="1" applyBorder="1" applyAlignment="1">
      <alignment horizontal="left" vertical="center" wrapText="1"/>
    </xf>
    <xf numFmtId="4" fontId="36" fillId="2" borderId="59" xfId="0" applyNumberFormat="1" applyFont="1" applyFill="1" applyBorder="1" applyAlignment="1">
      <alignment horizontal="left" vertical="center" wrapText="1"/>
    </xf>
    <xf numFmtId="4" fontId="36" fillId="2" borderId="75" xfId="0" applyNumberFormat="1" applyFont="1" applyFill="1" applyBorder="1" applyAlignment="1">
      <alignment horizontal="left" vertical="center" wrapText="1"/>
    </xf>
    <xf numFmtId="4" fontId="36" fillId="2" borderId="63" xfId="0" applyNumberFormat="1" applyFont="1" applyFill="1" applyBorder="1" applyAlignment="1">
      <alignment horizontal="left" vertical="center" wrapText="1"/>
    </xf>
    <xf numFmtId="4" fontId="36" fillId="2" borderId="57" xfId="0" applyNumberFormat="1" applyFont="1" applyFill="1" applyBorder="1" applyAlignment="1">
      <alignment horizontal="left" vertical="center" wrapText="1"/>
    </xf>
    <xf numFmtId="4" fontId="15" fillId="2" borderId="56" xfId="0" applyNumberFormat="1" applyFont="1" applyFill="1" applyBorder="1" applyAlignment="1">
      <alignment horizontal="center" vertical="center" wrapText="1"/>
    </xf>
    <xf numFmtId="4" fontId="15" fillId="2" borderId="25" xfId="0" applyNumberFormat="1" applyFont="1" applyFill="1" applyBorder="1" applyAlignment="1">
      <alignment horizontal="center" vertical="center" wrapText="1"/>
    </xf>
    <xf numFmtId="4" fontId="15" fillId="2" borderId="64" xfId="0" applyNumberFormat="1" applyFont="1" applyFill="1" applyBorder="1" applyAlignment="1">
      <alignment horizontal="center" vertical="center" wrapText="1"/>
    </xf>
    <xf numFmtId="4" fontId="21" fillId="2" borderId="69" xfId="0" applyNumberFormat="1" applyFont="1" applyFill="1" applyBorder="1" applyAlignment="1">
      <alignment horizontal="center" vertical="center" wrapText="1"/>
    </xf>
    <xf numFmtId="4" fontId="21" fillId="2" borderId="66" xfId="0" applyNumberFormat="1" applyFont="1" applyFill="1" applyBorder="1" applyAlignment="1">
      <alignment horizontal="center" vertical="center" wrapText="1"/>
    </xf>
    <xf numFmtId="4" fontId="21" fillId="2" borderId="53" xfId="0" applyNumberFormat="1" applyFont="1" applyFill="1" applyBorder="1" applyAlignment="1">
      <alignment horizontal="center" vertical="center" wrapText="1"/>
    </xf>
    <xf numFmtId="4" fontId="15" fillId="2" borderId="46" xfId="0" applyNumberFormat="1" applyFont="1" applyFill="1" applyBorder="1" applyAlignment="1">
      <alignment horizontal="left" vertical="center" wrapText="1"/>
    </xf>
    <xf numFmtId="4" fontId="15" fillId="2" borderId="11" xfId="0" applyNumberFormat="1" applyFont="1" applyFill="1" applyBorder="1" applyAlignment="1">
      <alignment horizontal="left" vertical="center" wrapText="1"/>
    </xf>
    <xf numFmtId="4" fontId="15" fillId="2" borderId="67" xfId="0" applyNumberFormat="1" applyFont="1" applyFill="1" applyBorder="1" applyAlignment="1">
      <alignment horizontal="left" vertical="center" wrapText="1"/>
    </xf>
    <xf numFmtId="4" fontId="15" fillId="2" borderId="60" xfId="0" applyNumberFormat="1" applyFont="1" applyFill="1" applyBorder="1" applyAlignment="1">
      <alignment horizontal="left" vertical="center" wrapText="1"/>
    </xf>
    <xf numFmtId="4" fontId="36" fillId="2" borderId="69" xfId="0" applyNumberFormat="1" applyFont="1" applyFill="1" applyBorder="1" applyAlignment="1">
      <alignment horizontal="center" vertical="center" wrapText="1"/>
    </xf>
    <xf numFmtId="4" fontId="36" fillId="2" borderId="66" xfId="0" applyNumberFormat="1" applyFont="1" applyFill="1" applyBorder="1" applyAlignment="1">
      <alignment horizontal="center" vertical="center" wrapText="1"/>
    </xf>
    <xf numFmtId="4" fontId="36" fillId="2" borderId="53" xfId="0" applyNumberFormat="1" applyFont="1" applyFill="1" applyBorder="1" applyAlignment="1">
      <alignment horizontal="center" vertical="center" wrapText="1"/>
    </xf>
    <xf numFmtId="4" fontId="15" fillId="2" borderId="63" xfId="0" applyNumberFormat="1" applyFont="1" applyFill="1" applyBorder="1" applyAlignment="1">
      <alignment horizontal="center" vertical="center"/>
    </xf>
    <xf numFmtId="0" fontId="16" fillId="2" borderId="26" xfId="0" applyFont="1" applyFill="1" applyBorder="1" applyAlignment="1">
      <alignment horizontal="left" vertical="center" wrapText="1"/>
    </xf>
    <xf numFmtId="0" fontId="16" fillId="2" borderId="55" xfId="0" applyFont="1" applyFill="1" applyBorder="1" applyAlignment="1">
      <alignment horizontal="left" vertical="center" wrapText="1"/>
    </xf>
    <xf numFmtId="0" fontId="16" fillId="2" borderId="62" xfId="0" applyFont="1" applyFill="1" applyBorder="1" applyAlignment="1">
      <alignment horizontal="left" vertical="center" wrapText="1"/>
    </xf>
    <xf numFmtId="4" fontId="16" fillId="2" borderId="66" xfId="0" applyNumberFormat="1" applyFont="1" applyFill="1" applyBorder="1" applyAlignment="1">
      <alignment horizontal="center" vertical="top" wrapText="1"/>
    </xf>
    <xf numFmtId="4" fontId="16" fillId="2" borderId="72" xfId="0" applyNumberFormat="1" applyFont="1" applyFill="1" applyBorder="1" applyAlignment="1">
      <alignment horizontal="center" vertical="top" wrapText="1"/>
    </xf>
    <xf numFmtId="0" fontId="22" fillId="2" borderId="31" xfId="0" applyFont="1" applyFill="1" applyBorder="1" applyAlignment="1">
      <alignment horizontal="left" vertical="top" wrapText="1"/>
    </xf>
    <xf numFmtId="49" fontId="22" fillId="2" borderId="29" xfId="0" applyNumberFormat="1" applyFont="1" applyFill="1" applyBorder="1" applyAlignment="1">
      <alignment horizontal="center" vertical="center" wrapText="1"/>
    </xf>
    <xf numFmtId="0" fontId="21" fillId="2" borderId="70" xfId="0" applyFont="1" applyFill="1" applyBorder="1" applyAlignment="1">
      <alignment horizontal="center" vertical="center" wrapText="1"/>
    </xf>
    <xf numFmtId="0" fontId="22" fillId="2" borderId="46" xfId="0" applyFont="1" applyFill="1" applyBorder="1" applyAlignment="1">
      <alignment horizontal="center" vertical="center" wrapText="1"/>
    </xf>
    <xf numFmtId="4" fontId="21" fillId="2" borderId="46" xfId="0" applyNumberFormat="1" applyFont="1" applyFill="1" applyBorder="1" applyAlignment="1">
      <alignment horizontal="center" vertical="center" wrapText="1"/>
    </xf>
    <xf numFmtId="4" fontId="13" fillId="2" borderId="8" xfId="0" applyNumberFormat="1" applyFont="1" applyFill="1" applyBorder="1" applyAlignment="1" applyProtection="1">
      <alignment horizontal="right" vertical="center" wrapText="1"/>
    </xf>
    <xf numFmtId="4" fontId="22" fillId="2" borderId="12" xfId="0" applyNumberFormat="1" applyFont="1" applyFill="1" applyBorder="1" applyAlignment="1">
      <alignment horizontal="center" vertical="center" wrapText="1"/>
    </xf>
    <xf numFmtId="4" fontId="22" fillId="2" borderId="8" xfId="0" applyNumberFormat="1" applyFont="1" applyFill="1" applyBorder="1" applyAlignment="1">
      <alignment horizontal="center" vertical="center" wrapText="1"/>
    </xf>
    <xf numFmtId="4" fontId="22" fillId="2" borderId="29" xfId="0" applyNumberFormat="1" applyFont="1" applyFill="1" applyBorder="1" applyAlignment="1">
      <alignment horizontal="center" vertical="center" wrapText="1"/>
    </xf>
    <xf numFmtId="4" fontId="21" fillId="2" borderId="12" xfId="0" applyNumberFormat="1" applyFont="1" applyFill="1" applyBorder="1" applyAlignment="1">
      <alignment horizontal="center" vertical="center" wrapText="1"/>
    </xf>
    <xf numFmtId="4" fontId="22" fillId="2" borderId="10" xfId="0" applyNumberFormat="1" applyFont="1" applyFill="1" applyBorder="1" applyAlignment="1">
      <alignment horizontal="center" vertical="center" wrapText="1"/>
    </xf>
    <xf numFmtId="4" fontId="21" fillId="2" borderId="31" xfId="0" applyNumberFormat="1" applyFont="1" applyFill="1" applyBorder="1" applyAlignment="1">
      <alignment horizontal="center" vertical="center" wrapText="1"/>
    </xf>
    <xf numFmtId="4" fontId="22" fillId="2" borderId="46" xfId="0" applyNumberFormat="1" applyFont="1" applyFill="1" applyBorder="1" applyAlignment="1">
      <alignment horizontal="center" vertical="center"/>
    </xf>
    <xf numFmtId="4" fontId="22" fillId="2" borderId="8" xfId="0" applyNumberFormat="1" applyFont="1" applyFill="1" applyBorder="1" applyAlignment="1">
      <alignment horizontal="center" vertical="center"/>
    </xf>
    <xf numFmtId="3" fontId="22" fillId="2" borderId="10" xfId="0" applyNumberFormat="1" applyFont="1" applyFill="1" applyBorder="1" applyAlignment="1">
      <alignment horizontal="center" vertical="center"/>
    </xf>
    <xf numFmtId="3" fontId="22" fillId="2" borderId="29" xfId="0" applyNumberFormat="1" applyFont="1" applyFill="1" applyBorder="1" applyAlignment="1">
      <alignment horizontal="center" vertical="center"/>
    </xf>
    <xf numFmtId="0" fontId="22" fillId="2" borderId="24" xfId="0" applyFont="1" applyFill="1" applyBorder="1" applyAlignment="1">
      <alignment horizontal="left" vertical="top" wrapText="1"/>
    </xf>
    <xf numFmtId="49" fontId="22" fillId="2" borderId="47" xfId="0" applyNumberFormat="1" applyFont="1" applyFill="1" applyBorder="1" applyAlignment="1">
      <alignment horizontal="center" vertical="center" wrapText="1"/>
    </xf>
    <xf numFmtId="0" fontId="21" fillId="2" borderId="72" xfId="0" applyFont="1" applyFill="1" applyBorder="1" applyAlignment="1">
      <alignment horizontal="center" vertical="center" wrapText="1"/>
    </xf>
    <xf numFmtId="0" fontId="22" fillId="2" borderId="56" xfId="0" applyFont="1" applyFill="1" applyBorder="1" applyAlignment="1">
      <alignment horizontal="center" vertical="center" wrapText="1"/>
    </xf>
    <xf numFmtId="4" fontId="21" fillId="2" borderId="56" xfId="0" applyNumberFormat="1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 applyProtection="1">
      <alignment horizontal="right" vertical="center" wrapText="1"/>
    </xf>
    <xf numFmtId="4" fontId="22" fillId="2" borderId="49" xfId="0" applyNumberFormat="1" applyFont="1" applyFill="1" applyBorder="1" applyAlignment="1">
      <alignment horizontal="center" vertical="center" wrapText="1"/>
    </xf>
    <xf numFmtId="4" fontId="21" fillId="2" borderId="49" xfId="0" applyNumberFormat="1" applyFont="1" applyFill="1" applyBorder="1" applyAlignment="1">
      <alignment horizontal="center" vertical="center" wrapText="1"/>
    </xf>
    <xf numFmtId="4" fontId="22" fillId="2" borderId="4" xfId="0" applyNumberFormat="1" applyFont="1" applyFill="1" applyBorder="1" applyAlignment="1">
      <alignment horizontal="center" vertical="center"/>
    </xf>
    <xf numFmtId="3" fontId="22" fillId="2" borderId="4" xfId="0" applyNumberFormat="1" applyFont="1" applyFill="1" applyBorder="1" applyAlignment="1">
      <alignment horizontal="center" vertical="center"/>
    </xf>
    <xf numFmtId="3" fontId="22" fillId="2" borderId="47" xfId="0" applyNumberFormat="1" applyFont="1" applyFill="1" applyBorder="1" applyAlignment="1">
      <alignment horizontal="center" vertical="center"/>
    </xf>
    <xf numFmtId="3" fontId="22" fillId="2" borderId="30" xfId="0" applyNumberFormat="1" applyFont="1" applyFill="1" applyBorder="1" applyAlignment="1">
      <alignment horizontal="center" vertical="center"/>
    </xf>
    <xf numFmtId="0" fontId="22" fillId="2" borderId="22" xfId="0" applyFont="1" applyFill="1" applyBorder="1" applyAlignment="1">
      <alignment horizontal="left" vertical="top" wrapText="1"/>
    </xf>
    <xf numFmtId="0" fontId="22" fillId="2" borderId="59" xfId="0" applyFont="1" applyFill="1" applyBorder="1" applyAlignment="1">
      <alignment horizontal="center" vertical="center" wrapText="1"/>
    </xf>
    <xf numFmtId="4" fontId="22" fillId="2" borderId="43" xfId="0" applyNumberFormat="1" applyFont="1" applyFill="1" applyBorder="1" applyAlignment="1">
      <alignment horizontal="center" vertical="center" wrapText="1"/>
    </xf>
    <xf numFmtId="4" fontId="22" fillId="2" borderId="59" xfId="0" applyNumberFormat="1" applyFont="1" applyFill="1" applyBorder="1" applyAlignment="1">
      <alignment horizontal="center" vertical="center"/>
    </xf>
    <xf numFmtId="3" fontId="22" fillId="2" borderId="59" xfId="0" applyNumberFormat="1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4" fontId="39" fillId="2" borderId="22" xfId="0" applyNumberFormat="1" applyFont="1" applyFill="1" applyBorder="1" applyAlignment="1">
      <alignment horizontal="left" vertical="top" wrapText="1"/>
    </xf>
    <xf numFmtId="49" fontId="39" fillId="2" borderId="36" xfId="0" applyNumberFormat="1" applyFont="1" applyFill="1" applyBorder="1" applyAlignment="1">
      <alignment horizontal="center" vertical="center" wrapText="1"/>
    </xf>
    <xf numFmtId="0" fontId="39" fillId="2" borderId="71" xfId="0" applyFont="1" applyFill="1" applyBorder="1" applyAlignment="1">
      <alignment horizontal="center" vertical="center" wrapText="1"/>
    </xf>
    <xf numFmtId="4" fontId="39" fillId="2" borderId="59" xfId="0" applyNumberFormat="1" applyFont="1" applyFill="1" applyBorder="1" applyAlignment="1">
      <alignment horizontal="center" vertical="center" wrapText="1"/>
    </xf>
    <xf numFmtId="4" fontId="39" fillId="2" borderId="24" xfId="0" applyNumberFormat="1" applyFont="1" applyFill="1" applyBorder="1" applyAlignment="1">
      <alignment horizontal="center" vertical="center" wrapText="1"/>
    </xf>
    <xf numFmtId="4" fontId="39" fillId="2" borderId="1" xfId="0" applyNumberFormat="1" applyFont="1" applyFill="1" applyBorder="1" applyAlignment="1">
      <alignment horizontal="center" vertical="center"/>
    </xf>
    <xf numFmtId="4" fontId="39" fillId="2" borderId="14" xfId="0" applyNumberFormat="1" applyFont="1" applyFill="1" applyBorder="1" applyAlignment="1">
      <alignment horizontal="center" vertical="center" wrapText="1"/>
    </xf>
    <xf numFmtId="4" fontId="39" fillId="2" borderId="43" xfId="0" applyNumberFormat="1" applyFont="1" applyFill="1" applyBorder="1" applyAlignment="1">
      <alignment horizontal="center" vertical="center" wrapText="1"/>
    </xf>
    <xf numFmtId="4" fontId="39" fillId="2" borderId="36" xfId="0" applyNumberFormat="1" applyFont="1" applyFill="1" applyBorder="1" applyAlignment="1">
      <alignment horizontal="center" vertical="center"/>
    </xf>
    <xf numFmtId="4" fontId="39" fillId="2" borderId="22" xfId="0" applyNumberFormat="1" applyFont="1" applyFill="1" applyBorder="1" applyAlignment="1">
      <alignment horizontal="center" vertical="center" wrapText="1"/>
    </xf>
    <xf numFmtId="4" fontId="39" fillId="2" borderId="14" xfId="0" applyNumberFormat="1" applyFont="1" applyFill="1" applyBorder="1" applyAlignment="1">
      <alignment horizontal="center" vertical="center"/>
    </xf>
    <xf numFmtId="4" fontId="39" fillId="2" borderId="56" xfId="0" applyNumberFormat="1" applyFont="1" applyFill="1" applyBorder="1" applyAlignment="1">
      <alignment horizontal="center" vertical="center"/>
    </xf>
    <xf numFmtId="3" fontId="39" fillId="2" borderId="1" xfId="0" applyNumberFormat="1" applyFont="1" applyFill="1" applyBorder="1" applyAlignment="1">
      <alignment horizontal="center" vertical="center"/>
    </xf>
    <xf numFmtId="3" fontId="39" fillId="2" borderId="36" xfId="0" applyNumberFormat="1" applyFont="1" applyFill="1" applyBorder="1" applyAlignment="1">
      <alignment horizontal="center" vertical="center"/>
    </xf>
    <xf numFmtId="4" fontId="39" fillId="2" borderId="59" xfId="0" applyNumberFormat="1" applyFont="1" applyFill="1" applyBorder="1" applyAlignment="1">
      <alignment horizontal="center" vertical="center"/>
    </xf>
    <xf numFmtId="3" fontId="39" fillId="2" borderId="14" xfId="0" applyNumberFormat="1" applyFont="1" applyFill="1" applyBorder="1" applyAlignment="1">
      <alignment horizontal="center" vertical="center"/>
    </xf>
    <xf numFmtId="0" fontId="40" fillId="2" borderId="0" xfId="0" applyFont="1" applyFill="1" applyBorder="1" applyAlignment="1">
      <alignment horizontal="left"/>
    </xf>
    <xf numFmtId="0" fontId="40" fillId="2" borderId="0" xfId="0" applyFont="1" applyFill="1" applyBorder="1" applyAlignment="1">
      <alignment horizontal="center"/>
    </xf>
    <xf numFmtId="0" fontId="41" fillId="2" borderId="0" xfId="0" applyFont="1" applyFill="1" applyBorder="1" applyAlignment="1">
      <alignment horizontal="left" vertical="center"/>
    </xf>
    <xf numFmtId="0" fontId="40" fillId="2" borderId="0" xfId="0" applyFont="1" applyFill="1" applyAlignment="1">
      <alignment horizontal="center"/>
    </xf>
    <xf numFmtId="3" fontId="22" fillId="2" borderId="56" xfId="0" applyNumberFormat="1" applyFont="1" applyFill="1" applyBorder="1" applyAlignment="1">
      <alignment horizontal="center" vertical="center"/>
    </xf>
    <xf numFmtId="3" fontId="22" fillId="2" borderId="22" xfId="0" applyNumberFormat="1" applyFont="1" applyFill="1" applyBorder="1" applyAlignment="1">
      <alignment horizontal="center" vertical="center"/>
    </xf>
    <xf numFmtId="4" fontId="22" fillId="2" borderId="0" xfId="0" applyNumberFormat="1" applyFont="1" applyFill="1" applyBorder="1" applyAlignment="1">
      <alignment horizontal="center" vertical="center" wrapText="1"/>
    </xf>
    <xf numFmtId="4" fontId="21" fillId="2" borderId="4" xfId="0" applyNumberFormat="1" applyFont="1" applyFill="1" applyBorder="1" applyAlignment="1">
      <alignment horizontal="center" vertical="center" wrapText="1"/>
    </xf>
    <xf numFmtId="4" fontId="22" fillId="2" borderId="30" xfId="0" applyNumberFormat="1" applyFont="1" applyFill="1" applyBorder="1" applyAlignment="1">
      <alignment horizontal="center" vertical="center"/>
    </xf>
    <xf numFmtId="4" fontId="22" fillId="2" borderId="47" xfId="0" applyNumberFormat="1" applyFont="1" applyFill="1" applyBorder="1" applyAlignment="1">
      <alignment horizontal="center" vertical="center"/>
    </xf>
    <xf numFmtId="0" fontId="22" fillId="2" borderId="22" xfId="0" applyFont="1" applyFill="1" applyBorder="1" applyAlignment="1">
      <alignment horizontal="left" vertical="center" wrapText="1"/>
    </xf>
    <xf numFmtId="0" fontId="22" fillId="2" borderId="48" xfId="0" applyFont="1" applyFill="1" applyBorder="1" applyAlignment="1">
      <alignment horizontal="center" vertical="center" wrapText="1"/>
    </xf>
    <xf numFmtId="4" fontId="21" fillId="2" borderId="1" xfId="0" applyNumberFormat="1" applyFont="1" applyFill="1" applyBorder="1" applyAlignment="1">
      <alignment horizontal="center" vertical="center" wrapText="1"/>
    </xf>
    <xf numFmtId="165" fontId="22" fillId="2" borderId="14" xfId="0" applyNumberFormat="1" applyFont="1" applyFill="1" applyBorder="1" applyAlignment="1" applyProtection="1">
      <alignment horizontal="center" vertical="center"/>
    </xf>
    <xf numFmtId="0" fontId="22" fillId="2" borderId="36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 wrapText="1"/>
    </xf>
    <xf numFmtId="165" fontId="22" fillId="2" borderId="1" xfId="0" applyNumberFormat="1" applyFont="1" applyFill="1" applyBorder="1" applyAlignment="1" applyProtection="1">
      <alignment horizontal="center" vertical="center" wrapText="1"/>
    </xf>
    <xf numFmtId="0" fontId="22" fillId="2" borderId="32" xfId="0" applyFont="1" applyFill="1" applyBorder="1" applyAlignment="1">
      <alignment horizontal="left" vertical="center" wrapText="1"/>
    </xf>
    <xf numFmtId="0" fontId="22" fillId="2" borderId="16" xfId="0" applyFont="1" applyFill="1" applyBorder="1" applyAlignment="1">
      <alignment horizontal="center" vertical="center" wrapText="1"/>
    </xf>
    <xf numFmtId="0" fontId="21" fillId="2" borderId="73" xfId="0" applyFont="1" applyFill="1" applyBorder="1" applyAlignment="1">
      <alignment horizontal="center" vertical="center" wrapText="1"/>
    </xf>
    <xf numFmtId="0" fontId="22" fillId="2" borderId="37" xfId="0" applyFont="1" applyFill="1" applyBorder="1" applyAlignment="1">
      <alignment horizontal="center" vertical="center" wrapText="1"/>
    </xf>
    <xf numFmtId="4" fontId="21" fillId="2" borderId="16" xfId="0" applyNumberFormat="1" applyFont="1" applyFill="1" applyBorder="1" applyAlignment="1">
      <alignment horizontal="center" vertical="center" wrapText="1"/>
    </xf>
    <xf numFmtId="165" fontId="22" fillId="2" borderId="16" xfId="0" applyNumberFormat="1" applyFont="1" applyFill="1" applyBorder="1" applyAlignment="1" applyProtection="1">
      <alignment horizontal="center" vertical="center" wrapText="1"/>
    </xf>
    <xf numFmtId="4" fontId="22" fillId="2" borderId="18" xfId="0" applyNumberFormat="1" applyFont="1" applyFill="1" applyBorder="1" applyAlignment="1">
      <alignment horizontal="center" vertical="center"/>
    </xf>
    <xf numFmtId="4" fontId="21" fillId="2" borderId="44" xfId="0" applyNumberFormat="1" applyFont="1" applyFill="1" applyBorder="1" applyAlignment="1">
      <alignment horizontal="center" vertical="center" wrapText="1"/>
    </xf>
    <xf numFmtId="3" fontId="22" fillId="2" borderId="37" xfId="0" applyNumberFormat="1" applyFont="1" applyFill="1" applyBorder="1" applyAlignment="1">
      <alignment horizontal="center" vertical="center"/>
    </xf>
    <xf numFmtId="4" fontId="15" fillId="2" borderId="26" xfId="0" applyNumberFormat="1" applyFont="1" applyFill="1" applyBorder="1" applyAlignment="1">
      <alignment horizontal="center" vertical="center" wrapText="1"/>
    </xf>
    <xf numFmtId="4" fontId="22" fillId="2" borderId="15" xfId="0" applyNumberFormat="1" applyFont="1" applyFill="1" applyBorder="1" applyAlignment="1">
      <alignment horizontal="left" vertical="center" wrapText="1"/>
    </xf>
    <xf numFmtId="49" fontId="22" fillId="2" borderId="41" xfId="0" applyNumberFormat="1" applyFont="1" applyFill="1" applyBorder="1" applyAlignment="1">
      <alignment horizontal="center" vertical="center" wrapText="1"/>
    </xf>
    <xf numFmtId="4" fontId="22" fillId="2" borderId="53" xfId="0" applyNumberFormat="1" applyFont="1" applyFill="1" applyBorder="1" applyAlignment="1">
      <alignment horizontal="center" vertical="center" wrapText="1"/>
    </xf>
    <xf numFmtId="4" fontId="21" fillId="2" borderId="65" xfId="0" applyNumberFormat="1" applyFont="1" applyFill="1" applyBorder="1" applyAlignment="1">
      <alignment horizontal="center" vertical="center" wrapText="1"/>
    </xf>
    <xf numFmtId="4" fontId="21" fillId="2" borderId="23" xfId="0" applyNumberFormat="1" applyFont="1" applyFill="1" applyBorder="1" applyAlignment="1">
      <alignment horizontal="center" vertical="center" wrapText="1"/>
    </xf>
    <xf numFmtId="4" fontId="21" fillId="2" borderId="3" xfId="0" applyNumberFormat="1" applyFont="1" applyFill="1" applyBorder="1" applyAlignment="1">
      <alignment horizontal="center" vertical="center" wrapText="1"/>
    </xf>
    <xf numFmtId="4" fontId="21" fillId="2" borderId="32" xfId="0" applyNumberFormat="1" applyFont="1" applyFill="1" applyBorder="1" applyAlignment="1">
      <alignment horizontal="center" vertical="center" wrapText="1"/>
    </xf>
    <xf numFmtId="3" fontId="21" fillId="2" borderId="16" xfId="0" applyNumberFormat="1" applyFont="1" applyFill="1" applyBorder="1" applyAlignment="1">
      <alignment horizontal="center" vertical="center" wrapText="1"/>
    </xf>
    <xf numFmtId="4" fontId="13" fillId="2" borderId="24" xfId="0" applyNumberFormat="1" applyFont="1" applyFill="1" applyBorder="1" applyAlignment="1">
      <alignment horizontal="left" wrapText="1"/>
    </xf>
    <xf numFmtId="49" fontId="13" fillId="2" borderId="47" xfId="0" applyNumberFormat="1" applyFont="1" applyFill="1" applyBorder="1" applyAlignment="1">
      <alignment horizontal="center" vertical="center" wrapText="1"/>
    </xf>
    <xf numFmtId="4" fontId="13" fillId="2" borderId="70" xfId="0" applyNumberFormat="1" applyFont="1" applyFill="1" applyBorder="1" applyAlignment="1">
      <alignment horizontal="center" vertical="center" wrapText="1"/>
    </xf>
    <xf numFmtId="4" fontId="13" fillId="2" borderId="46" xfId="0" applyNumberFormat="1" applyFont="1" applyFill="1" applyBorder="1" applyAlignment="1">
      <alignment horizontal="center" vertical="center" wrapText="1"/>
    </xf>
    <xf numFmtId="4" fontId="34" fillId="2" borderId="31" xfId="0" applyNumberFormat="1" applyFont="1" applyFill="1" applyBorder="1" applyAlignment="1">
      <alignment horizontal="center" vertical="center" wrapText="1"/>
    </xf>
    <xf numFmtId="4" fontId="13" fillId="2" borderId="8" xfId="0" applyNumberFormat="1" applyFont="1" applyFill="1" applyBorder="1" applyAlignment="1">
      <alignment horizontal="center" vertical="center" wrapText="1"/>
    </xf>
    <xf numFmtId="4" fontId="13" fillId="2" borderId="29" xfId="0" applyNumberFormat="1" applyFont="1" applyFill="1" applyBorder="1" applyAlignment="1">
      <alignment horizontal="center" vertical="center" wrapText="1"/>
    </xf>
    <xf numFmtId="4" fontId="34" fillId="2" borderId="24" xfId="0" applyNumberFormat="1" applyFont="1" applyFill="1" applyBorder="1" applyAlignment="1">
      <alignment horizontal="center" vertical="center" wrapText="1"/>
    </xf>
    <xf numFmtId="4" fontId="13" fillId="2" borderId="4" xfId="0" applyNumberFormat="1" applyFont="1" applyFill="1" applyBorder="1" applyAlignment="1">
      <alignment horizontal="center" vertical="center" wrapText="1"/>
    </xf>
    <xf numFmtId="4" fontId="13" fillId="2" borderId="47" xfId="0" applyNumberFormat="1" applyFont="1" applyFill="1" applyBorder="1" applyAlignment="1">
      <alignment horizontal="center" vertical="center" wrapText="1"/>
    </xf>
    <xf numFmtId="4" fontId="13" fillId="2" borderId="30" xfId="0" applyNumberFormat="1" applyFont="1" applyFill="1" applyBorder="1" applyAlignment="1">
      <alignment horizontal="center" vertical="center" wrapText="1"/>
    </xf>
    <xf numFmtId="4" fontId="22" fillId="2" borderId="28" xfId="0" applyNumberFormat="1" applyFont="1" applyFill="1" applyBorder="1" applyAlignment="1">
      <alignment horizontal="center" vertical="center"/>
    </xf>
    <xf numFmtId="4" fontId="22" fillId="2" borderId="39" xfId="0" applyNumberFormat="1" applyFont="1" applyFill="1" applyBorder="1" applyAlignment="1">
      <alignment horizontal="center" vertical="center"/>
    </xf>
    <xf numFmtId="3" fontId="22" fillId="2" borderId="39" xfId="0" applyNumberFormat="1" applyFont="1" applyFill="1" applyBorder="1" applyAlignment="1">
      <alignment horizontal="center" vertical="center"/>
    </xf>
    <xf numFmtId="4" fontId="22" fillId="2" borderId="34" xfId="0" applyNumberFormat="1" applyFont="1" applyFill="1" applyBorder="1" applyAlignment="1">
      <alignment horizontal="center" vertical="center"/>
    </xf>
    <xf numFmtId="4" fontId="34" fillId="2" borderId="8" xfId="0" applyNumberFormat="1" applyFont="1" applyFill="1" applyBorder="1" applyAlignment="1">
      <alignment horizontal="center" vertical="center" wrapText="1"/>
    </xf>
    <xf numFmtId="3" fontId="34" fillId="2" borderId="8" xfId="0" applyNumberFormat="1" applyFont="1" applyFill="1" applyBorder="1" applyAlignment="1">
      <alignment horizontal="center" vertical="center" wrapText="1"/>
    </xf>
    <xf numFmtId="3" fontId="34" fillId="2" borderId="29" xfId="0" applyNumberFormat="1" applyFont="1" applyFill="1" applyBorder="1" applyAlignment="1">
      <alignment horizontal="center" vertical="center" wrapText="1"/>
    </xf>
    <xf numFmtId="0" fontId="18" fillId="2" borderId="0" xfId="0" applyFont="1" applyFill="1" applyBorder="1" applyAlignment="1">
      <alignment horizontal="center"/>
    </xf>
    <xf numFmtId="4" fontId="18" fillId="2" borderId="0" xfId="0" applyNumberFormat="1" applyFont="1" applyFill="1" applyBorder="1" applyAlignment="1">
      <alignment horizontal="center"/>
    </xf>
    <xf numFmtId="0" fontId="18" fillId="2" borderId="0" xfId="0" applyFont="1" applyFill="1" applyAlignment="1">
      <alignment horizontal="center"/>
    </xf>
    <xf numFmtId="4" fontId="22" fillId="2" borderId="32" xfId="0" applyNumberFormat="1" applyFont="1" applyFill="1" applyBorder="1" applyAlignment="1">
      <alignment horizontal="left" vertical="top" wrapText="1"/>
    </xf>
    <xf numFmtId="49" fontId="22" fillId="2" borderId="37" xfId="0" applyNumberFormat="1" applyFont="1" applyFill="1" applyBorder="1" applyAlignment="1">
      <alignment horizontal="center" vertical="center" wrapText="1"/>
    </xf>
    <xf numFmtId="4" fontId="22" fillId="2" borderId="3" xfId="0" applyNumberFormat="1" applyFont="1" applyFill="1" applyBorder="1" applyAlignment="1">
      <alignment horizontal="center" vertical="center" wrapText="1"/>
    </xf>
    <xf numFmtId="3" fontId="21" fillId="2" borderId="3" xfId="0" applyNumberFormat="1" applyFont="1" applyFill="1" applyBorder="1" applyAlignment="1">
      <alignment horizontal="center" vertical="center" wrapText="1"/>
    </xf>
    <xf numFmtId="4" fontId="34" fillId="2" borderId="38" xfId="0" applyNumberFormat="1" applyFont="1" applyFill="1" applyBorder="1" applyAlignment="1">
      <alignment horizontal="center" vertical="center" wrapText="1"/>
    </xf>
    <xf numFmtId="4" fontId="22" fillId="2" borderId="24" xfId="0" applyNumberFormat="1" applyFont="1" applyFill="1" applyBorder="1" applyAlignment="1">
      <alignment horizontal="left" vertical="top" wrapText="1"/>
    </xf>
    <xf numFmtId="4" fontId="22" fillId="2" borderId="56" xfId="0" applyNumberFormat="1" applyFont="1" applyFill="1" applyBorder="1" applyAlignment="1">
      <alignment horizontal="center" vertical="center" wrapText="1"/>
    </xf>
    <xf numFmtId="3" fontId="22" fillId="2" borderId="46" xfId="0" applyNumberFormat="1" applyFont="1" applyFill="1" applyBorder="1" applyAlignment="1">
      <alignment horizontal="center" vertical="center"/>
    </xf>
    <xf numFmtId="3" fontId="21" fillId="2" borderId="8" xfId="0" applyNumberFormat="1" applyFont="1" applyFill="1" applyBorder="1" applyAlignment="1">
      <alignment horizontal="center" vertical="center" wrapText="1"/>
    </xf>
    <xf numFmtId="3" fontId="21" fillId="2" borderId="29" xfId="0" applyNumberFormat="1" applyFont="1" applyFill="1" applyBorder="1" applyAlignment="1">
      <alignment horizontal="center" vertical="center" wrapText="1"/>
    </xf>
    <xf numFmtId="4" fontId="21" fillId="2" borderId="22" xfId="0" applyNumberFormat="1" applyFont="1" applyFill="1" applyBorder="1" applyAlignment="1">
      <alignment horizontal="left" vertical="top" wrapText="1"/>
    </xf>
    <xf numFmtId="49" fontId="21" fillId="2" borderId="36" xfId="0" applyNumberFormat="1" applyFont="1" applyFill="1" applyBorder="1" applyAlignment="1">
      <alignment horizontal="center" vertical="center" wrapText="1"/>
    </xf>
    <xf numFmtId="4" fontId="21" fillId="2" borderId="71" xfId="0" applyNumberFormat="1" applyFont="1" applyFill="1" applyBorder="1" applyAlignment="1">
      <alignment horizontal="center" vertical="center" wrapText="1"/>
    </xf>
    <xf numFmtId="4" fontId="21" fillId="2" borderId="59" xfId="0" applyNumberFormat="1" applyFont="1" applyFill="1" applyBorder="1" applyAlignment="1">
      <alignment horizontal="center" vertical="center" wrapText="1"/>
    </xf>
    <xf numFmtId="4" fontId="21" fillId="2" borderId="14" xfId="0" applyNumberFormat="1" applyFont="1" applyFill="1" applyBorder="1" applyAlignment="1">
      <alignment horizontal="center" vertical="center" wrapText="1"/>
    </xf>
    <xf numFmtId="4" fontId="21" fillId="2" borderId="36" xfId="0" applyNumberFormat="1" applyFont="1" applyFill="1" applyBorder="1" applyAlignment="1">
      <alignment horizontal="center" vertical="center" wrapText="1"/>
    </xf>
    <xf numFmtId="166" fontId="22" fillId="2" borderId="56" xfId="0" applyNumberFormat="1" applyFont="1" applyFill="1" applyBorder="1" applyAlignment="1">
      <alignment horizontal="center" vertical="center"/>
    </xf>
    <xf numFmtId="166" fontId="22" fillId="2" borderId="47" xfId="0" applyNumberFormat="1" applyFont="1" applyFill="1" applyBorder="1" applyAlignment="1">
      <alignment horizontal="center" vertical="center"/>
    </xf>
    <xf numFmtId="166" fontId="22" fillId="2" borderId="30" xfId="0" applyNumberFormat="1" applyFont="1" applyFill="1" applyBorder="1" applyAlignment="1">
      <alignment horizontal="center" vertical="center"/>
    </xf>
    <xf numFmtId="3" fontId="21" fillId="2" borderId="1" xfId="0" applyNumberFormat="1" applyFont="1" applyFill="1" applyBorder="1" applyAlignment="1">
      <alignment horizontal="center" vertical="center" wrapText="1"/>
    </xf>
    <xf numFmtId="3" fontId="21" fillId="2" borderId="14" xfId="0" applyNumberFormat="1" applyFont="1" applyFill="1" applyBorder="1" applyAlignment="1">
      <alignment horizontal="center" vertical="center" wrapText="1"/>
    </xf>
    <xf numFmtId="4" fontId="21" fillId="2" borderId="32" xfId="0" applyNumberFormat="1" applyFont="1" applyFill="1" applyBorder="1" applyAlignment="1">
      <alignment horizontal="left" vertical="top" wrapText="1"/>
    </xf>
    <xf numFmtId="49" fontId="21" fillId="2" borderId="37" xfId="0" applyNumberFormat="1" applyFont="1" applyFill="1" applyBorder="1" applyAlignment="1">
      <alignment horizontal="center" vertical="center" wrapText="1"/>
    </xf>
    <xf numFmtId="4" fontId="21" fillId="2" borderId="27" xfId="0" applyNumberFormat="1" applyFont="1" applyFill="1" applyBorder="1" applyAlignment="1">
      <alignment horizontal="center" vertical="center" wrapText="1"/>
    </xf>
    <xf numFmtId="4" fontId="21" fillId="2" borderId="50" xfId="0" applyNumberFormat="1" applyFont="1" applyFill="1" applyBorder="1" applyAlignment="1">
      <alignment horizontal="center" vertical="center" wrapText="1"/>
    </xf>
    <xf numFmtId="4" fontId="21" fillId="2" borderId="48" xfId="0" applyNumberFormat="1" applyFont="1" applyFill="1" applyBorder="1" applyAlignment="1">
      <alignment horizontal="center" vertical="center" wrapText="1"/>
    </xf>
    <xf numFmtId="3" fontId="22" fillId="2" borderId="13" xfId="0" applyNumberFormat="1" applyFont="1" applyFill="1" applyBorder="1" applyAlignment="1">
      <alignment horizontal="center" vertical="center"/>
    </xf>
    <xf numFmtId="4" fontId="21" fillId="2" borderId="31" xfId="0" applyNumberFormat="1" applyFont="1" applyFill="1" applyBorder="1" applyAlignment="1">
      <alignment horizontal="left" vertical="top" wrapText="1"/>
    </xf>
    <xf numFmtId="4" fontId="21" fillId="2" borderId="74" xfId="0" applyNumberFormat="1" applyFont="1" applyFill="1" applyBorder="1" applyAlignment="1">
      <alignment horizontal="center" vertical="center" wrapText="1"/>
    </xf>
    <xf numFmtId="4" fontId="21" fillId="2" borderId="8" xfId="0" applyNumberFormat="1" applyFont="1" applyFill="1" applyBorder="1" applyAlignment="1">
      <alignment horizontal="center" vertical="center" wrapText="1"/>
    </xf>
    <xf numFmtId="4" fontId="21" fillId="2" borderId="10" xfId="0" applyNumberFormat="1" applyFont="1" applyFill="1" applyBorder="1" applyAlignment="1">
      <alignment horizontal="center" vertical="center" wrapText="1"/>
    </xf>
    <xf numFmtId="4" fontId="21" fillId="2" borderId="29" xfId="0" applyNumberFormat="1" applyFont="1" applyFill="1" applyBorder="1" applyAlignment="1">
      <alignment horizontal="center" vertical="center" wrapText="1"/>
    </xf>
    <xf numFmtId="4" fontId="22" fillId="2" borderId="75" xfId="0" applyNumberFormat="1" applyFont="1" applyFill="1" applyBorder="1" applyAlignment="1">
      <alignment horizontal="center" vertical="center" wrapText="1"/>
    </xf>
    <xf numFmtId="4" fontId="22" fillId="2" borderId="51" xfId="0" applyNumberFormat="1" applyFont="1" applyFill="1" applyBorder="1" applyAlignment="1">
      <alignment horizontal="center" vertical="center"/>
    </xf>
    <xf numFmtId="4" fontId="21" fillId="2" borderId="75" xfId="0" applyNumberFormat="1" applyFont="1" applyFill="1" applyBorder="1" applyAlignment="1">
      <alignment horizontal="center" vertical="center" wrapText="1"/>
    </xf>
    <xf numFmtId="3" fontId="22" fillId="2" borderId="51" xfId="0" applyNumberFormat="1" applyFont="1" applyFill="1" applyBorder="1" applyAlignment="1">
      <alignment horizontal="center" vertical="center"/>
    </xf>
    <xf numFmtId="4" fontId="21" fillId="2" borderId="24" xfId="0" applyNumberFormat="1" applyFont="1" applyFill="1" applyBorder="1" applyAlignment="1">
      <alignment horizontal="left" vertical="top" wrapText="1"/>
    </xf>
    <xf numFmtId="49" fontId="21" fillId="2" borderId="47" xfId="0" applyNumberFormat="1" applyFont="1" applyFill="1" applyBorder="1" applyAlignment="1">
      <alignment horizontal="center" vertical="center" wrapText="1"/>
    </xf>
    <xf numFmtId="4" fontId="21" fillId="2" borderId="68" xfId="0" applyNumberFormat="1" applyFont="1" applyFill="1" applyBorder="1" applyAlignment="1">
      <alignment horizontal="center" vertical="center" wrapText="1"/>
    </xf>
    <xf numFmtId="4" fontId="21" fillId="2" borderId="15" xfId="0" applyNumberFormat="1" applyFont="1" applyFill="1" applyBorder="1" applyAlignment="1">
      <alignment horizontal="center" vertical="center" wrapText="1"/>
    </xf>
    <xf numFmtId="4" fontId="21" fillId="2" borderId="17" xfId="0" applyNumberFormat="1" applyFont="1" applyFill="1" applyBorder="1" applyAlignment="1">
      <alignment horizontal="center" vertical="center" wrapText="1"/>
    </xf>
    <xf numFmtId="4" fontId="21" fillId="2" borderId="41" xfId="0" applyNumberFormat="1" applyFont="1" applyFill="1" applyBorder="1" applyAlignment="1">
      <alignment horizontal="center" vertical="center" wrapText="1"/>
    </xf>
    <xf numFmtId="4" fontId="21" fillId="2" borderId="7" xfId="0" applyNumberFormat="1" applyFont="1" applyFill="1" applyBorder="1" applyAlignment="1">
      <alignment horizontal="center" vertical="center" wrapText="1"/>
    </xf>
    <xf numFmtId="4" fontId="21" fillId="2" borderId="9" xfId="0" applyNumberFormat="1" applyFont="1" applyFill="1" applyBorder="1" applyAlignment="1">
      <alignment horizontal="center" vertical="center" wrapText="1"/>
    </xf>
    <xf numFmtId="4" fontId="21" fillId="2" borderId="34" xfId="0" applyNumberFormat="1" applyFont="1" applyFill="1" applyBorder="1" applyAlignment="1">
      <alignment horizontal="center" vertical="center" wrapText="1"/>
    </xf>
    <xf numFmtId="4" fontId="22" fillId="2" borderId="0" xfId="0" applyNumberFormat="1" applyFont="1" applyFill="1" applyBorder="1" applyAlignment="1">
      <alignment horizontal="center" vertical="center"/>
    </xf>
    <xf numFmtId="166" fontId="22" fillId="2" borderId="21" xfId="0" applyNumberFormat="1" applyFont="1" applyFill="1" applyBorder="1" applyAlignment="1">
      <alignment horizontal="center" vertical="center"/>
    </xf>
    <xf numFmtId="3" fontId="0" fillId="2" borderId="0" xfId="0" applyNumberFormat="1" applyFont="1" applyFill="1" applyBorder="1" applyAlignment="1">
      <alignment horizontal="center"/>
    </xf>
    <xf numFmtId="0" fontId="21" fillId="2" borderId="28" xfId="0" applyFont="1" applyFill="1" applyBorder="1" applyAlignment="1">
      <alignment horizontal="left" vertical="center" wrapText="1"/>
    </xf>
    <xf numFmtId="4" fontId="21" fillId="2" borderId="72" xfId="0" applyNumberFormat="1" applyFont="1" applyFill="1" applyBorder="1" applyAlignment="1">
      <alignment horizontal="center" vertical="center" wrapText="1"/>
    </xf>
    <xf numFmtId="0" fontId="21" fillId="2" borderId="59" xfId="0" applyFont="1" applyFill="1" applyBorder="1" applyAlignment="1">
      <alignment horizontal="left" vertical="center" wrapText="1"/>
    </xf>
    <xf numFmtId="0" fontId="21" fillId="2" borderId="19" xfId="0" applyFont="1" applyFill="1" applyBorder="1" applyAlignment="1">
      <alignment horizontal="left" vertical="top" wrapText="1"/>
    </xf>
    <xf numFmtId="49" fontId="21" fillId="2" borderId="42" xfId="0" applyNumberFormat="1" applyFont="1" applyFill="1" applyBorder="1" applyAlignment="1">
      <alignment horizontal="center" vertical="center" wrapText="1"/>
    </xf>
    <xf numFmtId="4" fontId="21" fillId="2" borderId="60" xfId="0" applyNumberFormat="1" applyFont="1" applyFill="1" applyBorder="1" applyAlignment="1">
      <alignment horizontal="center" vertical="center" wrapText="1"/>
    </xf>
    <xf numFmtId="4" fontId="21" fillId="2" borderId="19" xfId="0" applyNumberFormat="1" applyFont="1" applyFill="1" applyBorder="1" applyAlignment="1">
      <alignment horizontal="center" vertical="center" wrapText="1"/>
    </xf>
    <xf numFmtId="4" fontId="21" fillId="2" borderId="20" xfId="0" applyNumberFormat="1" applyFont="1" applyFill="1" applyBorder="1" applyAlignment="1">
      <alignment horizontal="center" vertical="center" wrapText="1"/>
    </xf>
    <xf numFmtId="4" fontId="21" fillId="2" borderId="21" xfId="0" applyNumberFormat="1" applyFont="1" applyFill="1" applyBorder="1" applyAlignment="1">
      <alignment horizontal="center" vertical="center" wrapText="1"/>
    </xf>
    <xf numFmtId="4" fontId="21" fillId="2" borderId="42" xfId="0" applyNumberFormat="1" applyFont="1" applyFill="1" applyBorder="1" applyAlignment="1">
      <alignment horizontal="center" vertical="center" wrapText="1"/>
    </xf>
    <xf numFmtId="3" fontId="22" fillId="2" borderId="19" xfId="0" applyNumberFormat="1" applyFont="1" applyFill="1" applyBorder="1" applyAlignment="1">
      <alignment horizontal="center" vertical="center"/>
    </xf>
    <xf numFmtId="3" fontId="22" fillId="2" borderId="21" xfId="0" applyNumberFormat="1" applyFont="1" applyFill="1" applyBorder="1" applyAlignment="1">
      <alignment horizontal="center" vertical="center"/>
    </xf>
    <xf numFmtId="4" fontId="22" fillId="2" borderId="78" xfId="0" applyNumberFormat="1" applyFont="1" applyFill="1" applyBorder="1" applyAlignment="1">
      <alignment horizontal="center" vertical="center" wrapText="1"/>
    </xf>
    <xf numFmtId="4" fontId="22" fillId="2" borderId="66" xfId="0" applyNumberFormat="1" applyFont="1" applyFill="1" applyBorder="1" applyAlignment="1">
      <alignment horizontal="center" vertical="center" wrapText="1"/>
    </xf>
    <xf numFmtId="4" fontId="22" fillId="2" borderId="53" xfId="0" applyNumberFormat="1" applyFont="1" applyFill="1" applyBorder="1" applyAlignment="1">
      <alignment horizontal="center" vertical="center" wrapText="1"/>
    </xf>
  </cellXfs>
  <cellStyles count="15">
    <cellStyle name="Обычный" xfId="0" builtinId="0"/>
    <cellStyle name="Обычный 2" xfId="1"/>
    <cellStyle name="Обычный 2 2" xfId="3"/>
    <cellStyle name="Обычный 2 3" xfId="7"/>
    <cellStyle name="Обычный 2 4" xfId="8"/>
    <cellStyle name="Обычный 2 5" xfId="5"/>
    <cellStyle name="Обычный 2 5 2" xfId="6"/>
    <cellStyle name="Обычный 2 5 3" xfId="9"/>
    <cellStyle name="Обычный 2 5 4" xfId="10"/>
    <cellStyle name="Обычный 2 5 5" xfId="11"/>
    <cellStyle name="Обычный 2 5 6" xfId="12"/>
    <cellStyle name="Обычный 3" xfId="4"/>
    <cellStyle name="Обычный 4" xfId="13"/>
    <cellStyle name="Финансовый 2" xfId="2"/>
    <cellStyle name="Финансовый 3" xfId="1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R102"/>
  <sheetViews>
    <sheetView tabSelected="1" view="pageBreakPreview" zoomScale="70" zoomScaleNormal="70" zoomScaleSheetLayoutView="70" workbookViewId="0">
      <pane ySplit="3" topLeftCell="A4" activePane="bottomLeft" state="frozen"/>
      <selection activeCell="A5" sqref="A5"/>
      <selection pane="bottomLeft" activeCell="H25" sqref="H25"/>
    </sheetView>
  </sheetViews>
  <sheetFormatPr defaultColWidth="9.140625" defaultRowHeight="15" x14ac:dyDescent="0.25"/>
  <cols>
    <col min="1" max="1" width="4.7109375" style="34" customWidth="1"/>
    <col min="2" max="2" width="95" style="59" customWidth="1"/>
    <col min="3" max="3" width="12.28515625" style="60" customWidth="1"/>
    <col min="4" max="4" width="16.85546875" style="185" customWidth="1"/>
    <col min="5" max="5" width="17.28515625" style="198" customWidth="1"/>
    <col min="6" max="6" width="17.85546875" style="29" customWidth="1"/>
    <col min="7" max="7" width="16.140625" style="29" customWidth="1"/>
    <col min="8" max="8" width="14" style="29" customWidth="1"/>
    <col min="9" max="9" width="14.5703125" style="29" customWidth="1"/>
    <col min="10" max="10" width="16.42578125" style="29" customWidth="1"/>
    <col min="11" max="11" width="16.140625" style="29" hidden="1" customWidth="1"/>
    <col min="12" max="12" width="16" style="29" hidden="1" customWidth="1"/>
    <col min="13" max="13" width="13.85546875" style="29" hidden="1" customWidth="1"/>
    <col min="14" max="14" width="16" style="29" hidden="1" customWidth="1"/>
    <col min="15" max="15" width="15.85546875" style="29" hidden="1" customWidth="1"/>
    <col min="16" max="16" width="17.42578125" style="29" customWidth="1"/>
    <col min="17" max="17" width="16.28515625" style="29" customWidth="1"/>
    <col min="18" max="18" width="14.7109375" style="29" customWidth="1"/>
    <col min="19" max="20" width="15" style="29" customWidth="1"/>
    <col min="21" max="21" width="8.5703125" style="29" hidden="1" customWidth="1"/>
    <col min="22" max="22" width="11.28515625" style="29" hidden="1" customWidth="1"/>
    <col min="23" max="23" width="14.7109375" style="29" hidden="1" customWidth="1"/>
    <col min="24" max="24" width="11.7109375" style="29" hidden="1" customWidth="1"/>
    <col min="25" max="25" width="9.85546875" style="29" hidden="1" customWidth="1"/>
    <col min="26" max="26" width="9" style="29" customWidth="1"/>
    <col min="27" max="27" width="11.7109375" style="29" customWidth="1"/>
    <col min="28" max="28" width="14.28515625" style="29" customWidth="1"/>
    <col min="29" max="29" width="11.28515625" style="29" customWidth="1"/>
    <col min="30" max="30" width="9.7109375" style="29" customWidth="1"/>
    <col min="31" max="31" width="18.28515625" style="30" customWidth="1"/>
    <col min="32" max="32" width="15.7109375" style="30" customWidth="1"/>
    <col min="33" max="33" width="15.140625" style="333" customWidth="1"/>
    <col min="34" max="34" width="14.85546875" style="30" customWidth="1"/>
    <col min="35" max="35" width="118.28515625" style="30" customWidth="1"/>
    <col min="36" max="36" width="18.5703125" style="30" customWidth="1"/>
    <col min="37" max="38" width="9.140625" style="30" customWidth="1"/>
    <col min="39" max="39" width="18" style="30" customWidth="1"/>
    <col min="40" max="40" width="17.28515625" style="30" customWidth="1"/>
    <col min="41" max="41" width="14.85546875" style="30" customWidth="1"/>
    <col min="42" max="43" width="9.140625" style="30" customWidth="1"/>
    <col min="44" max="44" width="15.140625" style="30" customWidth="1"/>
    <col min="45" max="45" width="21.140625" style="30" customWidth="1"/>
    <col min="46" max="65" width="9.140625" style="30" customWidth="1"/>
    <col min="66" max="148" width="9.140625" style="30"/>
    <col min="149" max="16384" width="9.140625" style="29"/>
  </cols>
  <sheetData>
    <row r="1" spans="1:148" ht="28.5" customHeight="1" thickBot="1" x14ac:dyDescent="0.3">
      <c r="A1" s="386" t="s">
        <v>148</v>
      </c>
      <c r="B1" s="386"/>
      <c r="C1" s="386"/>
      <c r="D1" s="386"/>
      <c r="E1" s="386"/>
      <c r="F1" s="386"/>
      <c r="G1" s="386"/>
      <c r="H1" s="386"/>
      <c r="I1" s="386"/>
      <c r="J1" s="386"/>
      <c r="K1" s="386"/>
      <c r="L1" s="386"/>
      <c r="M1" s="386"/>
      <c r="N1" s="386"/>
      <c r="O1" s="386"/>
      <c r="P1" s="386"/>
      <c r="Q1" s="386"/>
      <c r="R1" s="386"/>
      <c r="S1" s="386"/>
      <c r="T1" s="386"/>
      <c r="U1" s="386"/>
      <c r="V1" s="386"/>
      <c r="W1" s="386"/>
      <c r="X1" s="386"/>
      <c r="Y1" s="386"/>
      <c r="Z1" s="386"/>
      <c r="AA1" s="386"/>
      <c r="AB1" s="386"/>
      <c r="AC1" s="386"/>
      <c r="AD1" s="386"/>
    </row>
    <row r="2" spans="1:148" s="169" customFormat="1" ht="18.600000000000001" customHeight="1" thickBot="1" x14ac:dyDescent="0.3">
      <c r="A2" s="397" t="s">
        <v>32</v>
      </c>
      <c r="B2" s="168" t="s">
        <v>101</v>
      </c>
      <c r="C2" s="401" t="s">
        <v>38</v>
      </c>
      <c r="D2" s="399" t="s">
        <v>33</v>
      </c>
      <c r="E2" s="399" t="s">
        <v>6</v>
      </c>
      <c r="F2" s="390" t="s">
        <v>99</v>
      </c>
      <c r="G2" s="391"/>
      <c r="H2" s="391"/>
      <c r="I2" s="391"/>
      <c r="J2" s="392"/>
      <c r="K2" s="390" t="s">
        <v>114</v>
      </c>
      <c r="L2" s="391"/>
      <c r="M2" s="391"/>
      <c r="N2" s="391"/>
      <c r="O2" s="392"/>
      <c r="P2" s="390" t="s">
        <v>115</v>
      </c>
      <c r="Q2" s="391"/>
      <c r="R2" s="391"/>
      <c r="S2" s="391"/>
      <c r="T2" s="392"/>
      <c r="U2" s="387" t="s">
        <v>147</v>
      </c>
      <c r="V2" s="388"/>
      <c r="W2" s="388"/>
      <c r="X2" s="388"/>
      <c r="Y2" s="389"/>
      <c r="Z2" s="390" t="s">
        <v>97</v>
      </c>
      <c r="AA2" s="391"/>
      <c r="AB2" s="391"/>
      <c r="AC2" s="391"/>
      <c r="AD2" s="392"/>
      <c r="AE2" s="170"/>
      <c r="AF2" s="170"/>
      <c r="AG2" s="333"/>
      <c r="AH2" s="170"/>
      <c r="AI2" s="170"/>
      <c r="AJ2" s="170"/>
      <c r="AK2" s="170"/>
      <c r="AL2" s="170"/>
      <c r="AM2" s="170"/>
      <c r="AN2" s="170"/>
      <c r="AO2" s="170"/>
      <c r="AP2" s="170"/>
      <c r="AQ2" s="170"/>
      <c r="AR2" s="170"/>
      <c r="AS2" s="170"/>
      <c r="AT2" s="170"/>
      <c r="AU2" s="170"/>
      <c r="AV2" s="170"/>
      <c r="AW2" s="170"/>
      <c r="AX2" s="170"/>
      <c r="AY2" s="170"/>
      <c r="AZ2" s="170"/>
      <c r="BA2" s="170"/>
      <c r="BB2" s="170"/>
      <c r="BC2" s="170"/>
      <c r="BD2" s="170"/>
      <c r="BE2" s="170"/>
      <c r="BF2" s="170"/>
      <c r="BG2" s="170"/>
      <c r="BH2" s="170"/>
      <c r="BI2" s="170"/>
      <c r="BJ2" s="170"/>
      <c r="BK2" s="170"/>
      <c r="BL2" s="170"/>
      <c r="BM2" s="170"/>
      <c r="BN2" s="170"/>
      <c r="BO2" s="170"/>
      <c r="BP2" s="170"/>
      <c r="BQ2" s="170"/>
      <c r="BR2" s="170"/>
      <c r="BS2" s="170"/>
      <c r="BT2" s="170"/>
      <c r="BU2" s="170"/>
      <c r="BV2" s="170"/>
      <c r="BW2" s="170"/>
      <c r="BX2" s="170"/>
      <c r="BY2" s="170"/>
      <c r="BZ2" s="170"/>
      <c r="CA2" s="170"/>
      <c r="CB2" s="170"/>
      <c r="CC2" s="170"/>
      <c r="CD2" s="170"/>
      <c r="CE2" s="170"/>
      <c r="CF2" s="170"/>
      <c r="CG2" s="170"/>
      <c r="CH2" s="170"/>
      <c r="CI2" s="170"/>
      <c r="CJ2" s="170"/>
      <c r="CK2" s="170"/>
      <c r="CL2" s="170"/>
      <c r="CM2" s="170"/>
      <c r="CN2" s="170"/>
      <c r="CO2" s="170"/>
      <c r="CP2" s="170"/>
      <c r="CQ2" s="170"/>
      <c r="CR2" s="170"/>
      <c r="CS2" s="170"/>
      <c r="CT2" s="170"/>
      <c r="CU2" s="170"/>
      <c r="CV2" s="170"/>
      <c r="CW2" s="170"/>
      <c r="CX2" s="170"/>
      <c r="CY2" s="170"/>
      <c r="CZ2" s="170"/>
      <c r="DA2" s="170"/>
      <c r="DB2" s="170"/>
      <c r="DC2" s="170"/>
      <c r="DD2" s="170"/>
      <c r="DE2" s="170"/>
      <c r="DF2" s="170"/>
      <c r="DG2" s="170"/>
      <c r="DH2" s="170"/>
      <c r="DI2" s="170"/>
      <c r="DJ2" s="170"/>
      <c r="DK2" s="170"/>
      <c r="DL2" s="170"/>
      <c r="DM2" s="170"/>
      <c r="DN2" s="170"/>
      <c r="DO2" s="170"/>
      <c r="DP2" s="170"/>
      <c r="DQ2" s="170"/>
      <c r="DR2" s="170"/>
      <c r="DS2" s="170"/>
      <c r="DT2" s="170"/>
      <c r="DU2" s="170"/>
      <c r="DV2" s="170"/>
      <c r="DW2" s="170"/>
      <c r="DX2" s="170"/>
      <c r="DY2" s="170"/>
      <c r="DZ2" s="170"/>
      <c r="EA2" s="170"/>
      <c r="EB2" s="170"/>
      <c r="EC2" s="170"/>
      <c r="ED2" s="170"/>
      <c r="EE2" s="170"/>
      <c r="EF2" s="170"/>
      <c r="EG2" s="170"/>
      <c r="EH2" s="170"/>
      <c r="EI2" s="170"/>
      <c r="EJ2" s="170"/>
      <c r="EK2" s="170"/>
      <c r="EL2" s="170"/>
      <c r="EM2" s="170"/>
      <c r="EN2" s="170"/>
      <c r="EO2" s="170"/>
      <c r="EP2" s="170"/>
      <c r="EQ2" s="170"/>
      <c r="ER2" s="170"/>
    </row>
    <row r="3" spans="1:148" s="34" customFormat="1" ht="32.25" customHeight="1" thickBot="1" x14ac:dyDescent="0.3">
      <c r="A3" s="398"/>
      <c r="B3" s="171" t="s">
        <v>31</v>
      </c>
      <c r="C3" s="402"/>
      <c r="D3" s="400"/>
      <c r="E3" s="400"/>
      <c r="F3" s="172" t="s">
        <v>110</v>
      </c>
      <c r="G3" s="173" t="s">
        <v>3</v>
      </c>
      <c r="H3" s="173" t="s">
        <v>4</v>
      </c>
      <c r="I3" s="173" t="s">
        <v>29</v>
      </c>
      <c r="J3" s="174" t="s">
        <v>5</v>
      </c>
      <c r="K3" s="172" t="s">
        <v>109</v>
      </c>
      <c r="L3" s="173" t="s">
        <v>3</v>
      </c>
      <c r="M3" s="173" t="s">
        <v>4</v>
      </c>
      <c r="N3" s="173" t="s">
        <v>29</v>
      </c>
      <c r="O3" s="174" t="s">
        <v>5</v>
      </c>
      <c r="P3" s="172" t="s">
        <v>109</v>
      </c>
      <c r="Q3" s="173" t="s">
        <v>3</v>
      </c>
      <c r="R3" s="173" t="s">
        <v>4</v>
      </c>
      <c r="S3" s="173" t="s">
        <v>29</v>
      </c>
      <c r="T3" s="174" t="s">
        <v>5</v>
      </c>
      <c r="U3" s="372" t="s">
        <v>110</v>
      </c>
      <c r="V3" s="373" t="s">
        <v>3</v>
      </c>
      <c r="W3" s="373" t="s">
        <v>4</v>
      </c>
      <c r="X3" s="373" t="s">
        <v>29</v>
      </c>
      <c r="Y3" s="374" t="s">
        <v>5</v>
      </c>
      <c r="Z3" s="233" t="s">
        <v>110</v>
      </c>
      <c r="AA3" s="234" t="s">
        <v>3</v>
      </c>
      <c r="AB3" s="234" t="s">
        <v>4</v>
      </c>
      <c r="AC3" s="234" t="s">
        <v>29</v>
      </c>
      <c r="AD3" s="235" t="s">
        <v>5</v>
      </c>
      <c r="AE3" s="35"/>
      <c r="AF3" s="35"/>
      <c r="AG3" s="333"/>
      <c r="AH3" s="35"/>
      <c r="AI3" s="35"/>
      <c r="AJ3" s="35"/>
      <c r="AK3" s="35"/>
      <c r="AL3" s="35"/>
      <c r="AM3" s="35"/>
      <c r="AN3" s="35"/>
      <c r="AO3" s="35"/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  <c r="BM3" s="35"/>
      <c r="BN3" s="35"/>
      <c r="BO3" s="35"/>
      <c r="BP3" s="35"/>
      <c r="BQ3" s="35"/>
      <c r="BR3" s="35"/>
      <c r="BS3" s="35"/>
      <c r="BT3" s="35"/>
      <c r="BU3" s="35"/>
      <c r="BV3" s="35"/>
      <c r="BW3" s="35"/>
      <c r="BX3" s="35"/>
      <c r="BY3" s="35"/>
      <c r="BZ3" s="35"/>
      <c r="CA3" s="35"/>
      <c r="CB3" s="35"/>
      <c r="CC3" s="35"/>
      <c r="CD3" s="35"/>
      <c r="CE3" s="35"/>
      <c r="CF3" s="35"/>
      <c r="CG3" s="35"/>
      <c r="CH3" s="35"/>
      <c r="CI3" s="35"/>
      <c r="CJ3" s="35"/>
      <c r="CK3" s="35"/>
      <c r="CL3" s="35"/>
      <c r="CM3" s="35"/>
      <c r="CN3" s="35"/>
      <c r="CO3" s="35"/>
      <c r="CP3" s="35"/>
      <c r="CQ3" s="35"/>
      <c r="CR3" s="35"/>
      <c r="CS3" s="35"/>
      <c r="CT3" s="35"/>
      <c r="CU3" s="35"/>
      <c r="CV3" s="35"/>
      <c r="CW3" s="35"/>
      <c r="CX3" s="35"/>
      <c r="CY3" s="35"/>
      <c r="CZ3" s="35"/>
      <c r="DA3" s="35"/>
      <c r="DB3" s="35"/>
      <c r="DC3" s="35"/>
      <c r="DD3" s="35"/>
      <c r="DE3" s="35"/>
      <c r="DF3" s="35"/>
      <c r="DG3" s="35"/>
      <c r="DH3" s="35"/>
      <c r="DI3" s="35"/>
      <c r="DJ3" s="35"/>
      <c r="DK3" s="35"/>
      <c r="DL3" s="35"/>
      <c r="DM3" s="35"/>
      <c r="DN3" s="35"/>
      <c r="DO3" s="35"/>
      <c r="DP3" s="35"/>
      <c r="DQ3" s="35"/>
      <c r="DR3" s="35"/>
      <c r="DS3" s="35"/>
      <c r="DT3" s="35"/>
      <c r="DU3" s="35"/>
      <c r="DV3" s="35"/>
      <c r="DW3" s="35"/>
      <c r="DX3" s="35"/>
      <c r="DY3" s="35"/>
      <c r="DZ3" s="35"/>
      <c r="EA3" s="35"/>
      <c r="EB3" s="35"/>
      <c r="EC3" s="35"/>
      <c r="ED3" s="35"/>
      <c r="EE3" s="35"/>
      <c r="EF3" s="35"/>
      <c r="EG3" s="35"/>
      <c r="EH3" s="35"/>
      <c r="EI3" s="35"/>
      <c r="EJ3" s="35"/>
      <c r="EK3" s="35"/>
      <c r="EL3" s="35"/>
      <c r="EM3" s="35"/>
      <c r="EN3" s="35"/>
      <c r="EO3" s="35"/>
      <c r="EP3" s="35"/>
      <c r="EQ3" s="35"/>
      <c r="ER3" s="35"/>
    </row>
    <row r="4" spans="1:148" s="7" customFormat="1" ht="15.6" customHeight="1" thickBot="1" x14ac:dyDescent="0.3">
      <c r="A4" s="31">
        <v>1</v>
      </c>
      <c r="B4" s="32">
        <v>2</v>
      </c>
      <c r="C4" s="166" t="s">
        <v>116</v>
      </c>
      <c r="D4" s="176">
        <v>4</v>
      </c>
      <c r="E4" s="188">
        <v>5</v>
      </c>
      <c r="F4" s="33">
        <v>6</v>
      </c>
      <c r="G4" s="32">
        <v>7</v>
      </c>
      <c r="H4" s="32">
        <v>8</v>
      </c>
      <c r="I4" s="32">
        <v>9</v>
      </c>
      <c r="J4" s="63">
        <v>10</v>
      </c>
      <c r="K4" s="33">
        <v>9</v>
      </c>
      <c r="L4" s="32">
        <v>10</v>
      </c>
      <c r="M4" s="32">
        <v>11</v>
      </c>
      <c r="N4" s="32">
        <v>12</v>
      </c>
      <c r="O4" s="63">
        <v>13</v>
      </c>
      <c r="P4" s="33">
        <v>11</v>
      </c>
      <c r="Q4" s="32">
        <v>12</v>
      </c>
      <c r="R4" s="32">
        <v>13</v>
      </c>
      <c r="S4" s="32">
        <v>14</v>
      </c>
      <c r="T4" s="63">
        <v>15</v>
      </c>
      <c r="U4" s="33">
        <v>19</v>
      </c>
      <c r="V4" s="32">
        <v>20</v>
      </c>
      <c r="W4" s="32">
        <v>21</v>
      </c>
      <c r="X4" s="32">
        <v>22</v>
      </c>
      <c r="Y4" s="63">
        <v>23</v>
      </c>
      <c r="Z4" s="33">
        <v>16</v>
      </c>
      <c r="AA4" s="32">
        <v>17</v>
      </c>
      <c r="AB4" s="32">
        <v>18</v>
      </c>
      <c r="AC4" s="32">
        <v>19</v>
      </c>
      <c r="AD4" s="63">
        <v>20</v>
      </c>
      <c r="AE4" s="8"/>
      <c r="AF4" s="8"/>
      <c r="AG4" s="334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</row>
    <row r="5" spans="1:148" s="146" customFormat="1" ht="20.25" customHeight="1" thickBot="1" x14ac:dyDescent="0.3">
      <c r="A5" s="451" t="s">
        <v>100</v>
      </c>
      <c r="B5" s="452"/>
      <c r="C5" s="452"/>
      <c r="D5" s="452"/>
      <c r="E5" s="452"/>
      <c r="F5" s="452"/>
      <c r="G5" s="452"/>
      <c r="H5" s="452"/>
      <c r="I5" s="452"/>
      <c r="J5" s="452"/>
      <c r="K5" s="452"/>
      <c r="L5" s="452"/>
      <c r="M5" s="452"/>
      <c r="N5" s="452"/>
      <c r="O5" s="452"/>
      <c r="P5" s="452"/>
      <c r="Q5" s="452"/>
      <c r="R5" s="452"/>
      <c r="S5" s="452"/>
      <c r="T5" s="452"/>
      <c r="U5" s="452"/>
      <c r="V5" s="452"/>
      <c r="W5" s="452"/>
      <c r="X5" s="452"/>
      <c r="Y5" s="452"/>
      <c r="Z5" s="452"/>
      <c r="AA5" s="452"/>
      <c r="AB5" s="452"/>
      <c r="AC5" s="452"/>
      <c r="AD5" s="453"/>
      <c r="AE5" s="147"/>
      <c r="AF5" s="147"/>
      <c r="AG5" s="335"/>
      <c r="AH5" s="147"/>
      <c r="AI5" s="147"/>
      <c r="AJ5" s="147"/>
      <c r="AK5" s="147"/>
      <c r="AL5" s="147"/>
      <c r="AM5" s="147"/>
      <c r="AN5" s="147"/>
      <c r="AO5" s="147"/>
      <c r="AP5" s="147"/>
      <c r="AQ5" s="147"/>
      <c r="AR5" s="147"/>
      <c r="AS5" s="147"/>
      <c r="AT5" s="147"/>
      <c r="AU5" s="147"/>
      <c r="AV5" s="147"/>
      <c r="AW5" s="147"/>
      <c r="AX5" s="147"/>
      <c r="AY5" s="147"/>
      <c r="AZ5" s="147"/>
      <c r="BA5" s="147"/>
      <c r="BB5" s="147"/>
      <c r="BC5" s="147"/>
      <c r="BD5" s="147"/>
      <c r="BE5" s="147"/>
      <c r="BF5" s="147"/>
      <c r="BG5" s="147"/>
      <c r="BH5" s="147"/>
      <c r="BI5" s="147"/>
      <c r="BJ5" s="147"/>
      <c r="BK5" s="147"/>
      <c r="BL5" s="147"/>
      <c r="BM5" s="147"/>
      <c r="BN5" s="147"/>
      <c r="BO5" s="147"/>
      <c r="BP5" s="147"/>
      <c r="BQ5" s="147"/>
      <c r="BR5" s="147"/>
      <c r="BS5" s="147"/>
      <c r="BT5" s="147"/>
      <c r="BU5" s="147"/>
      <c r="BV5" s="147"/>
      <c r="BW5" s="147"/>
      <c r="BX5" s="147"/>
      <c r="BY5" s="147"/>
      <c r="BZ5" s="147"/>
      <c r="CA5" s="147"/>
      <c r="CB5" s="147"/>
      <c r="CC5" s="147"/>
      <c r="CD5" s="147"/>
      <c r="CE5" s="147"/>
      <c r="CF5" s="147"/>
      <c r="CG5" s="147"/>
      <c r="CH5" s="147"/>
      <c r="CI5" s="147"/>
      <c r="CJ5" s="147"/>
      <c r="CK5" s="147"/>
      <c r="CL5" s="147"/>
      <c r="CM5" s="147"/>
      <c r="CN5" s="147"/>
      <c r="CO5" s="147"/>
      <c r="CP5" s="147"/>
      <c r="CQ5" s="147"/>
      <c r="CR5" s="147"/>
      <c r="CS5" s="147"/>
      <c r="CT5" s="147"/>
      <c r="CU5" s="147"/>
      <c r="CV5" s="147"/>
      <c r="CW5" s="147"/>
      <c r="CX5" s="147"/>
      <c r="CY5" s="147"/>
      <c r="CZ5" s="147"/>
      <c r="DA5" s="147"/>
      <c r="DB5" s="147"/>
      <c r="DC5" s="147"/>
      <c r="DD5" s="147"/>
      <c r="DE5" s="147"/>
      <c r="DF5" s="147"/>
      <c r="DG5" s="147"/>
      <c r="DH5" s="147"/>
      <c r="DI5" s="147"/>
      <c r="DJ5" s="147"/>
      <c r="DK5" s="147"/>
      <c r="DL5" s="147"/>
      <c r="DM5" s="147"/>
      <c r="DN5" s="147"/>
      <c r="DO5" s="147"/>
      <c r="DP5" s="147"/>
      <c r="DQ5" s="147"/>
      <c r="DR5" s="147"/>
      <c r="DS5" s="147"/>
      <c r="DT5" s="147"/>
      <c r="DU5" s="147"/>
      <c r="DV5" s="147"/>
      <c r="DW5" s="147"/>
      <c r="DX5" s="147"/>
      <c r="DY5" s="147"/>
      <c r="DZ5" s="147"/>
      <c r="EA5" s="147"/>
      <c r="EB5" s="147"/>
      <c r="EC5" s="147"/>
      <c r="ED5" s="147"/>
      <c r="EE5" s="147"/>
      <c r="EF5" s="147"/>
      <c r="EG5" s="147"/>
      <c r="EH5" s="147"/>
      <c r="EI5" s="147"/>
      <c r="EJ5" s="147"/>
      <c r="EK5" s="147"/>
      <c r="EL5" s="147"/>
      <c r="EM5" s="147"/>
      <c r="EN5" s="147"/>
      <c r="EO5" s="147"/>
      <c r="EP5" s="147"/>
      <c r="EQ5" s="147"/>
      <c r="ER5" s="147"/>
    </row>
    <row r="6" spans="1:148" s="146" customFormat="1" ht="20.25" customHeight="1" thickBot="1" x14ac:dyDescent="0.3">
      <c r="A6" s="387" t="s">
        <v>140</v>
      </c>
      <c r="B6" s="388"/>
      <c r="C6" s="388"/>
      <c r="D6" s="388"/>
      <c r="E6" s="388"/>
      <c r="F6" s="388"/>
      <c r="G6" s="388"/>
      <c r="H6" s="388"/>
      <c r="I6" s="388"/>
      <c r="J6" s="388"/>
      <c r="K6" s="388"/>
      <c r="L6" s="388"/>
      <c r="M6" s="388"/>
      <c r="N6" s="388"/>
      <c r="O6" s="388"/>
      <c r="P6" s="388"/>
      <c r="Q6" s="388"/>
      <c r="R6" s="388"/>
      <c r="S6" s="388"/>
      <c r="T6" s="388"/>
      <c r="U6" s="388"/>
      <c r="V6" s="388"/>
      <c r="W6" s="388"/>
      <c r="X6" s="388"/>
      <c r="Y6" s="388"/>
      <c r="Z6" s="388"/>
      <c r="AA6" s="388"/>
      <c r="AB6" s="388"/>
      <c r="AC6" s="388"/>
      <c r="AD6" s="389"/>
      <c r="AE6" s="147"/>
      <c r="AF6" s="147"/>
      <c r="AG6" s="336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  <c r="AS6" s="147"/>
      <c r="AT6" s="147"/>
      <c r="AU6" s="147"/>
      <c r="AV6" s="147"/>
      <c r="AW6" s="147"/>
      <c r="AX6" s="147"/>
      <c r="AY6" s="147"/>
      <c r="AZ6" s="147"/>
      <c r="BA6" s="147"/>
      <c r="BB6" s="147"/>
      <c r="BC6" s="147"/>
      <c r="BD6" s="147"/>
      <c r="BE6" s="147"/>
      <c r="BF6" s="147"/>
      <c r="BG6" s="147"/>
      <c r="BH6" s="147"/>
      <c r="BI6" s="147"/>
      <c r="BJ6" s="147"/>
      <c r="BK6" s="147"/>
      <c r="BL6" s="147"/>
      <c r="BM6" s="147"/>
      <c r="BN6" s="147"/>
      <c r="BO6" s="147"/>
      <c r="BP6" s="147"/>
      <c r="BQ6" s="147"/>
      <c r="BR6" s="147"/>
      <c r="BS6" s="147"/>
      <c r="BT6" s="147"/>
      <c r="BU6" s="147"/>
      <c r="BV6" s="147"/>
      <c r="BW6" s="147"/>
      <c r="BX6" s="147"/>
      <c r="BY6" s="147"/>
      <c r="BZ6" s="147"/>
      <c r="CA6" s="147"/>
      <c r="CB6" s="147"/>
      <c r="CC6" s="147"/>
      <c r="CD6" s="147"/>
      <c r="CE6" s="147"/>
      <c r="CF6" s="147"/>
      <c r="CG6" s="147"/>
      <c r="CH6" s="147"/>
      <c r="CI6" s="147"/>
      <c r="CJ6" s="147"/>
      <c r="CK6" s="147"/>
      <c r="CL6" s="147"/>
      <c r="CM6" s="147"/>
      <c r="CN6" s="147"/>
      <c r="CO6" s="147"/>
      <c r="CP6" s="147"/>
      <c r="CQ6" s="147"/>
      <c r="CR6" s="147"/>
      <c r="CS6" s="147"/>
      <c r="CT6" s="147"/>
      <c r="CU6" s="147"/>
      <c r="CV6" s="147"/>
      <c r="CW6" s="147"/>
      <c r="CX6" s="147"/>
      <c r="CY6" s="147"/>
      <c r="CZ6" s="147"/>
      <c r="DA6" s="147"/>
      <c r="DB6" s="147"/>
      <c r="DC6" s="147"/>
      <c r="DD6" s="147"/>
      <c r="DE6" s="147"/>
      <c r="DF6" s="147"/>
      <c r="DG6" s="147"/>
      <c r="DH6" s="147"/>
      <c r="DI6" s="147"/>
      <c r="DJ6" s="147"/>
      <c r="DK6" s="147"/>
      <c r="DL6" s="147"/>
      <c r="DM6" s="147"/>
      <c r="DN6" s="147"/>
      <c r="DO6" s="147"/>
      <c r="DP6" s="147"/>
      <c r="DQ6" s="147"/>
      <c r="DR6" s="147"/>
      <c r="DS6" s="147"/>
      <c r="DT6" s="147"/>
      <c r="DU6" s="147"/>
      <c r="DV6" s="147"/>
      <c r="DW6" s="147"/>
      <c r="DX6" s="147"/>
      <c r="DY6" s="147"/>
      <c r="DZ6" s="147"/>
      <c r="EA6" s="147"/>
      <c r="EB6" s="147"/>
      <c r="EC6" s="147"/>
      <c r="ED6" s="147"/>
      <c r="EE6" s="147"/>
      <c r="EF6" s="147"/>
      <c r="EG6" s="147"/>
      <c r="EH6" s="147"/>
      <c r="EI6" s="147"/>
      <c r="EJ6" s="147"/>
      <c r="EK6" s="147"/>
      <c r="EL6" s="147"/>
      <c r="EM6" s="147"/>
      <c r="EN6" s="147"/>
      <c r="EO6" s="147"/>
      <c r="EP6" s="147"/>
      <c r="EQ6" s="147"/>
      <c r="ER6" s="147"/>
    </row>
    <row r="7" spans="1:148" s="34" customFormat="1" ht="33.75" customHeight="1" thickBot="1" x14ac:dyDescent="0.3">
      <c r="A7" s="359" t="s">
        <v>8</v>
      </c>
      <c r="B7" s="413" t="s">
        <v>133</v>
      </c>
      <c r="C7" s="414"/>
      <c r="D7" s="243" t="s">
        <v>9</v>
      </c>
      <c r="E7" s="360"/>
      <c r="F7" s="403"/>
      <c r="G7" s="404"/>
      <c r="H7" s="404"/>
      <c r="I7" s="404"/>
      <c r="J7" s="404"/>
      <c r="K7" s="405"/>
      <c r="L7" s="405"/>
      <c r="M7" s="405"/>
      <c r="N7" s="405"/>
      <c r="O7" s="405"/>
      <c r="P7" s="404"/>
      <c r="Q7" s="404"/>
      <c r="R7" s="404"/>
      <c r="S7" s="404"/>
      <c r="T7" s="404"/>
      <c r="U7" s="405"/>
      <c r="V7" s="405"/>
      <c r="W7" s="405"/>
      <c r="X7" s="405"/>
      <c r="Y7" s="405"/>
      <c r="Z7" s="405"/>
      <c r="AA7" s="405"/>
      <c r="AB7" s="405"/>
      <c r="AC7" s="405"/>
      <c r="AD7" s="406"/>
      <c r="AE7" s="35"/>
      <c r="AF7" s="35"/>
      <c r="AG7" s="337"/>
      <c r="AH7" s="338"/>
      <c r="AI7" s="35"/>
      <c r="AJ7" s="35"/>
      <c r="AK7" s="35"/>
      <c r="AL7" s="35"/>
      <c r="AM7" s="35"/>
      <c r="AN7" s="35"/>
      <c r="AO7" s="35"/>
      <c r="AP7" s="35"/>
      <c r="AQ7" s="35"/>
      <c r="AR7" s="35"/>
      <c r="AS7" s="35"/>
      <c r="AT7" s="35"/>
      <c r="AU7" s="35"/>
      <c r="AV7" s="35"/>
      <c r="AW7" s="35"/>
      <c r="AX7" s="35"/>
      <c r="AY7" s="35"/>
      <c r="AZ7" s="35"/>
      <c r="BA7" s="35"/>
      <c r="BB7" s="35"/>
      <c r="BC7" s="35"/>
      <c r="BD7" s="35"/>
      <c r="BE7" s="35"/>
      <c r="BF7" s="35"/>
      <c r="BG7" s="35"/>
      <c r="BH7" s="35"/>
      <c r="BI7" s="35"/>
      <c r="BJ7" s="35"/>
      <c r="BK7" s="35"/>
      <c r="BL7" s="35"/>
      <c r="BM7" s="35"/>
      <c r="BN7" s="35"/>
      <c r="BO7" s="35"/>
      <c r="BP7" s="35"/>
      <c r="BQ7" s="35"/>
      <c r="BR7" s="35"/>
      <c r="BS7" s="35"/>
      <c r="BT7" s="35"/>
      <c r="BU7" s="35"/>
      <c r="BV7" s="35"/>
      <c r="BW7" s="35"/>
      <c r="BX7" s="35"/>
      <c r="BY7" s="35"/>
      <c r="BZ7" s="35"/>
      <c r="CA7" s="35"/>
      <c r="CB7" s="35"/>
      <c r="CC7" s="35"/>
      <c r="CD7" s="35"/>
      <c r="CE7" s="35"/>
      <c r="CF7" s="35"/>
      <c r="CG7" s="35"/>
      <c r="CH7" s="35"/>
      <c r="CI7" s="35"/>
      <c r="CJ7" s="35"/>
      <c r="CK7" s="35"/>
      <c r="CL7" s="35"/>
      <c r="CM7" s="35"/>
      <c r="CN7" s="35"/>
      <c r="CO7" s="35"/>
      <c r="CP7" s="35"/>
      <c r="CQ7" s="35"/>
      <c r="CR7" s="35"/>
      <c r="CS7" s="35"/>
      <c r="CT7" s="35"/>
      <c r="CU7" s="35"/>
      <c r="CV7" s="35"/>
      <c r="CW7" s="35"/>
      <c r="CX7" s="35"/>
      <c r="CY7" s="35"/>
      <c r="CZ7" s="35"/>
      <c r="DA7" s="35"/>
      <c r="DB7" s="35"/>
      <c r="DC7" s="35"/>
      <c r="DD7" s="35"/>
      <c r="DE7" s="35"/>
      <c r="DF7" s="35"/>
      <c r="DG7" s="35"/>
      <c r="DH7" s="35"/>
      <c r="DI7" s="35"/>
      <c r="DJ7" s="35"/>
      <c r="DK7" s="35"/>
      <c r="DL7" s="35"/>
      <c r="DM7" s="35"/>
      <c r="DN7" s="35"/>
      <c r="DO7" s="35"/>
      <c r="DP7" s="35"/>
      <c r="DQ7" s="35"/>
      <c r="DR7" s="35"/>
      <c r="DS7" s="35"/>
      <c r="DT7" s="35"/>
      <c r="DU7" s="35"/>
      <c r="DV7" s="35"/>
      <c r="DW7" s="35"/>
      <c r="DX7" s="35"/>
      <c r="DY7" s="35"/>
      <c r="DZ7" s="35"/>
      <c r="EA7" s="35"/>
      <c r="EB7" s="35"/>
      <c r="EC7" s="35"/>
      <c r="ED7" s="35"/>
      <c r="EE7" s="35"/>
      <c r="EF7" s="35"/>
      <c r="EG7" s="35"/>
      <c r="EH7" s="35"/>
      <c r="EI7" s="35"/>
      <c r="EJ7" s="35"/>
      <c r="EK7" s="35"/>
      <c r="EL7" s="35"/>
      <c r="EM7" s="35"/>
      <c r="EN7" s="35"/>
      <c r="EO7" s="35"/>
      <c r="EP7" s="35"/>
      <c r="EQ7" s="35"/>
      <c r="ER7" s="35"/>
    </row>
    <row r="8" spans="1:148" s="7" customFormat="1" ht="44.25" customHeight="1" x14ac:dyDescent="0.25">
      <c r="A8" s="380"/>
      <c r="B8" s="499" t="s">
        <v>75</v>
      </c>
      <c r="C8" s="500" t="s">
        <v>68</v>
      </c>
      <c r="D8" s="501" t="s">
        <v>9</v>
      </c>
      <c r="E8" s="502" t="s">
        <v>10</v>
      </c>
      <c r="F8" s="503">
        <f>G8+H8+J8</f>
        <v>934917600</v>
      </c>
      <c r="G8" s="504">
        <v>934917600</v>
      </c>
      <c r="H8" s="505">
        <v>0</v>
      </c>
      <c r="I8" s="506">
        <v>0</v>
      </c>
      <c r="J8" s="507">
        <v>0</v>
      </c>
      <c r="K8" s="508">
        <f>L8+M8+N8+O8</f>
        <v>490323630</v>
      </c>
      <c r="L8" s="506">
        <v>490323630</v>
      </c>
      <c r="M8" s="506">
        <v>0</v>
      </c>
      <c r="N8" s="506">
        <v>0</v>
      </c>
      <c r="O8" s="509">
        <v>0</v>
      </c>
      <c r="P8" s="510">
        <f t="shared" ref="P8:P26" si="0">Q8+R8+S8+T8</f>
        <v>548494209.53999996</v>
      </c>
      <c r="Q8" s="504">
        <v>548494209.53999996</v>
      </c>
      <c r="R8" s="506">
        <v>0</v>
      </c>
      <c r="S8" s="506">
        <v>0</v>
      </c>
      <c r="T8" s="507">
        <v>0</v>
      </c>
      <c r="U8" s="511">
        <f>V8+W8+X8+Y8</f>
        <v>111.86371122680747</v>
      </c>
      <c r="V8" s="512">
        <f t="shared" ref="V8:V14" si="1">Q8/L8*100</f>
        <v>111.86371122680747</v>
      </c>
      <c r="W8" s="93">
        <v>0</v>
      </c>
      <c r="X8" s="93">
        <v>0</v>
      </c>
      <c r="Y8" s="513">
        <v>0</v>
      </c>
      <c r="Z8" s="511">
        <f t="shared" ref="Z8:AA14" si="2">P8/F8*100</f>
        <v>58.667652586709238</v>
      </c>
      <c r="AA8" s="512">
        <f t="shared" si="2"/>
        <v>58.667652586709238</v>
      </c>
      <c r="AB8" s="93">
        <v>0</v>
      </c>
      <c r="AC8" s="93">
        <v>0</v>
      </c>
      <c r="AD8" s="514">
        <v>0</v>
      </c>
      <c r="AE8" s="8"/>
      <c r="AF8" s="8"/>
      <c r="AG8" s="370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</row>
    <row r="9" spans="1:148" s="7" customFormat="1" ht="42.75" customHeight="1" x14ac:dyDescent="0.25">
      <c r="A9" s="381"/>
      <c r="B9" s="515" t="s">
        <v>76</v>
      </c>
      <c r="C9" s="516" t="s">
        <v>69</v>
      </c>
      <c r="D9" s="517" t="s">
        <v>9</v>
      </c>
      <c r="E9" s="518" t="s">
        <v>10</v>
      </c>
      <c r="F9" s="519">
        <f>G9+H9+J9</f>
        <v>203133400</v>
      </c>
      <c r="G9" s="520">
        <v>203133400</v>
      </c>
      <c r="H9" s="521">
        <v>0</v>
      </c>
      <c r="I9" s="79">
        <v>0</v>
      </c>
      <c r="J9" s="109">
        <v>0</v>
      </c>
      <c r="K9" s="522">
        <f>L9+M9+N9+O9</f>
        <v>69195800</v>
      </c>
      <c r="L9" s="79">
        <v>69195800</v>
      </c>
      <c r="M9" s="79">
        <v>0</v>
      </c>
      <c r="N9" s="79">
        <v>0</v>
      </c>
      <c r="O9" s="80">
        <v>0</v>
      </c>
      <c r="P9" s="78">
        <f t="shared" si="0"/>
        <v>91233780</v>
      </c>
      <c r="Q9" s="520">
        <v>91233780</v>
      </c>
      <c r="R9" s="79">
        <v>0</v>
      </c>
      <c r="S9" s="79">
        <v>0</v>
      </c>
      <c r="T9" s="109">
        <v>0</v>
      </c>
      <c r="U9" s="24">
        <f>V9+W9+X9+Y9</f>
        <v>131.8487249226109</v>
      </c>
      <c r="V9" s="523">
        <f t="shared" si="1"/>
        <v>131.8487249226109</v>
      </c>
      <c r="W9" s="524">
        <v>0</v>
      </c>
      <c r="X9" s="524">
        <v>0</v>
      </c>
      <c r="Y9" s="525">
        <v>0</v>
      </c>
      <c r="Z9" s="24">
        <f t="shared" si="2"/>
        <v>44.913234357323809</v>
      </c>
      <c r="AA9" s="523">
        <f t="shared" si="2"/>
        <v>44.913234357323809</v>
      </c>
      <c r="AB9" s="524">
        <v>0</v>
      </c>
      <c r="AC9" s="524">
        <v>0</v>
      </c>
      <c r="AD9" s="526">
        <v>0</v>
      </c>
      <c r="AE9" s="8"/>
      <c r="AF9" s="8"/>
      <c r="AG9" s="370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</row>
    <row r="10" spans="1:148" s="7" customFormat="1" ht="44.25" customHeight="1" x14ac:dyDescent="0.25">
      <c r="A10" s="381"/>
      <c r="B10" s="527" t="s">
        <v>77</v>
      </c>
      <c r="C10" s="81" t="s">
        <v>70</v>
      </c>
      <c r="D10" s="177" t="s">
        <v>9</v>
      </c>
      <c r="E10" s="528" t="s">
        <v>10</v>
      </c>
      <c r="F10" s="519">
        <f t="shared" ref="F10:F37" si="3">G10+H10+J10</f>
        <v>2046586774</v>
      </c>
      <c r="G10" s="520">
        <v>2046586774</v>
      </c>
      <c r="H10" s="529">
        <v>0</v>
      </c>
      <c r="I10" s="66">
        <v>0</v>
      </c>
      <c r="J10" s="67">
        <v>0</v>
      </c>
      <c r="K10" s="206">
        <f t="shared" ref="K10:K25" si="4">L10+M10+N10+O10</f>
        <v>1123679074</v>
      </c>
      <c r="L10" s="66">
        <v>1123679074</v>
      </c>
      <c r="M10" s="66">
        <v>0</v>
      </c>
      <c r="N10" s="66">
        <v>0</v>
      </c>
      <c r="O10" s="65">
        <v>0</v>
      </c>
      <c r="P10" s="82">
        <f t="shared" si="0"/>
        <v>1227709159.72</v>
      </c>
      <c r="Q10" s="520">
        <v>1227709159.72</v>
      </c>
      <c r="R10" s="66">
        <v>0</v>
      </c>
      <c r="S10" s="66">
        <v>0</v>
      </c>
      <c r="T10" s="67">
        <v>0</v>
      </c>
      <c r="U10" s="24">
        <f t="shared" ref="U10:U21" si="5">V10+W10+X10+Y10</f>
        <v>109.25798905818193</v>
      </c>
      <c r="V10" s="74">
        <f t="shared" si="1"/>
        <v>109.25798905818193</v>
      </c>
      <c r="W10" s="22">
        <v>0</v>
      </c>
      <c r="X10" s="22">
        <v>0</v>
      </c>
      <c r="Y10" s="208">
        <v>0</v>
      </c>
      <c r="Z10" s="530">
        <f t="shared" si="2"/>
        <v>59.98813122985618</v>
      </c>
      <c r="AA10" s="74">
        <f t="shared" si="2"/>
        <v>59.98813122985618</v>
      </c>
      <c r="AB10" s="22">
        <v>0</v>
      </c>
      <c r="AC10" s="22">
        <v>0</v>
      </c>
      <c r="AD10" s="20">
        <v>0</v>
      </c>
      <c r="AE10" s="8"/>
      <c r="AF10" s="8"/>
      <c r="AG10" s="370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</row>
    <row r="11" spans="1:148" s="7" customFormat="1" ht="45" customHeight="1" x14ac:dyDescent="0.25">
      <c r="A11" s="381"/>
      <c r="B11" s="527" t="s">
        <v>78</v>
      </c>
      <c r="C11" s="81" t="s">
        <v>71</v>
      </c>
      <c r="D11" s="177" t="s">
        <v>9</v>
      </c>
      <c r="E11" s="528" t="s">
        <v>10</v>
      </c>
      <c r="F11" s="519">
        <f t="shared" si="3"/>
        <v>24748000</v>
      </c>
      <c r="G11" s="520">
        <v>24748000</v>
      </c>
      <c r="H11" s="529">
        <v>0</v>
      </c>
      <c r="I11" s="66">
        <v>0</v>
      </c>
      <c r="J11" s="67">
        <v>0</v>
      </c>
      <c r="K11" s="206">
        <f t="shared" si="4"/>
        <v>15444600</v>
      </c>
      <c r="L11" s="66">
        <v>15444600</v>
      </c>
      <c r="M11" s="66">
        <v>0</v>
      </c>
      <c r="N11" s="66">
        <v>0</v>
      </c>
      <c r="O11" s="65">
        <v>0</v>
      </c>
      <c r="P11" s="82">
        <f t="shared" si="0"/>
        <v>14573057.199999999</v>
      </c>
      <c r="Q11" s="520">
        <v>14573057.199999999</v>
      </c>
      <c r="R11" s="66">
        <v>0</v>
      </c>
      <c r="S11" s="66">
        <v>0</v>
      </c>
      <c r="T11" s="67">
        <v>0</v>
      </c>
      <c r="U11" s="24">
        <f t="shared" ref="U11" si="6">V11+W11+X11+Y11</f>
        <v>94.356973958535661</v>
      </c>
      <c r="V11" s="74">
        <f t="shared" si="1"/>
        <v>94.356973958535661</v>
      </c>
      <c r="W11" s="22">
        <v>0</v>
      </c>
      <c r="X11" s="22">
        <v>0</v>
      </c>
      <c r="Y11" s="208">
        <v>0</v>
      </c>
      <c r="Z11" s="530">
        <f t="shared" si="2"/>
        <v>58.885797640213347</v>
      </c>
      <c r="AA11" s="74">
        <f t="shared" si="2"/>
        <v>58.885797640213347</v>
      </c>
      <c r="AB11" s="22">
        <v>0</v>
      </c>
      <c r="AC11" s="22">
        <v>0</v>
      </c>
      <c r="AD11" s="20">
        <v>0</v>
      </c>
      <c r="AE11" s="8"/>
      <c r="AF11" s="8"/>
      <c r="AG11" s="370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</row>
    <row r="12" spans="1:148" s="7" customFormat="1" ht="60" customHeight="1" x14ac:dyDescent="0.25">
      <c r="A12" s="381"/>
      <c r="B12" s="83" t="s">
        <v>123</v>
      </c>
      <c r="C12" s="81" t="s">
        <v>49</v>
      </c>
      <c r="D12" s="177" t="s">
        <v>9</v>
      </c>
      <c r="E12" s="377" t="s">
        <v>10</v>
      </c>
      <c r="F12" s="78">
        <f t="shared" si="3"/>
        <v>121393400</v>
      </c>
      <c r="G12" s="79">
        <v>121393400</v>
      </c>
      <c r="H12" s="66">
        <v>0</v>
      </c>
      <c r="I12" s="66">
        <v>0</v>
      </c>
      <c r="J12" s="67">
        <v>0</v>
      </c>
      <c r="K12" s="206">
        <f t="shared" si="4"/>
        <v>64019781</v>
      </c>
      <c r="L12" s="66">
        <v>64019781</v>
      </c>
      <c r="M12" s="66">
        <v>0</v>
      </c>
      <c r="N12" s="66">
        <v>0</v>
      </c>
      <c r="O12" s="65">
        <v>0</v>
      </c>
      <c r="P12" s="82">
        <f t="shared" si="0"/>
        <v>42472146.420000002</v>
      </c>
      <c r="Q12" s="66">
        <v>42472146.420000002</v>
      </c>
      <c r="R12" s="66">
        <v>0</v>
      </c>
      <c r="S12" s="66">
        <v>0</v>
      </c>
      <c r="T12" s="67">
        <v>0</v>
      </c>
      <c r="U12" s="24">
        <f t="shared" si="5"/>
        <v>66.342223851093777</v>
      </c>
      <c r="V12" s="74">
        <f t="shared" si="1"/>
        <v>66.342223851093777</v>
      </c>
      <c r="W12" s="524">
        <v>0</v>
      </c>
      <c r="X12" s="524">
        <v>0</v>
      </c>
      <c r="Y12" s="525">
        <v>0</v>
      </c>
      <c r="Z12" s="24">
        <f t="shared" si="2"/>
        <v>34.987195695976887</v>
      </c>
      <c r="AA12" s="523">
        <f t="shared" si="2"/>
        <v>34.987195695976887</v>
      </c>
      <c r="AB12" s="524">
        <v>0</v>
      </c>
      <c r="AC12" s="524">
        <v>0</v>
      </c>
      <c r="AD12" s="526">
        <v>0</v>
      </c>
      <c r="AE12" s="8"/>
      <c r="AF12" s="8"/>
      <c r="AG12" s="370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</row>
    <row r="13" spans="1:148" s="7" customFormat="1" ht="43.9" customHeight="1" x14ac:dyDescent="0.25">
      <c r="A13" s="381"/>
      <c r="B13" s="83" t="s">
        <v>74</v>
      </c>
      <c r="C13" s="81" t="s">
        <v>51</v>
      </c>
      <c r="D13" s="177" t="s">
        <v>9</v>
      </c>
      <c r="E13" s="377" t="s">
        <v>10</v>
      </c>
      <c r="F13" s="78">
        <f t="shared" si="3"/>
        <v>66067000</v>
      </c>
      <c r="G13" s="66">
        <v>66067000</v>
      </c>
      <c r="H13" s="66">
        <v>0</v>
      </c>
      <c r="I13" s="66">
        <v>0</v>
      </c>
      <c r="J13" s="67">
        <v>0</v>
      </c>
      <c r="K13" s="206">
        <f t="shared" si="4"/>
        <v>46359700</v>
      </c>
      <c r="L13" s="66">
        <v>46359700</v>
      </c>
      <c r="M13" s="66">
        <v>0</v>
      </c>
      <c r="N13" s="66">
        <v>0</v>
      </c>
      <c r="O13" s="65">
        <v>0</v>
      </c>
      <c r="P13" s="82">
        <f t="shared" si="0"/>
        <v>41175902.299999997</v>
      </c>
      <c r="Q13" s="66">
        <v>41175902.299999997</v>
      </c>
      <c r="R13" s="66">
        <v>0</v>
      </c>
      <c r="S13" s="66">
        <v>0</v>
      </c>
      <c r="T13" s="67">
        <v>0</v>
      </c>
      <c r="U13" s="24">
        <f t="shared" si="5"/>
        <v>88.818310515382976</v>
      </c>
      <c r="V13" s="74">
        <f t="shared" si="1"/>
        <v>88.818310515382976</v>
      </c>
      <c r="W13" s="22">
        <v>0</v>
      </c>
      <c r="X13" s="22">
        <v>0</v>
      </c>
      <c r="Y13" s="208">
        <v>0</v>
      </c>
      <c r="Z13" s="530">
        <f t="shared" si="2"/>
        <v>62.324461985560106</v>
      </c>
      <c r="AA13" s="74">
        <f t="shared" si="2"/>
        <v>62.324461985560106</v>
      </c>
      <c r="AB13" s="22">
        <v>0</v>
      </c>
      <c r="AC13" s="22">
        <v>0</v>
      </c>
      <c r="AD13" s="20">
        <v>0</v>
      </c>
      <c r="AE13" s="8"/>
      <c r="AF13" s="8"/>
      <c r="AG13" s="370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</row>
    <row r="14" spans="1:148" s="7" customFormat="1" ht="59.25" customHeight="1" x14ac:dyDescent="0.25">
      <c r="A14" s="381"/>
      <c r="B14" s="83" t="s">
        <v>73</v>
      </c>
      <c r="C14" s="81" t="s">
        <v>42</v>
      </c>
      <c r="D14" s="177" t="s">
        <v>9</v>
      </c>
      <c r="E14" s="377" t="s">
        <v>10</v>
      </c>
      <c r="F14" s="78">
        <f t="shared" si="3"/>
        <v>37872000</v>
      </c>
      <c r="G14" s="66">
        <v>37872000</v>
      </c>
      <c r="H14" s="66">
        <v>0</v>
      </c>
      <c r="I14" s="66">
        <v>0</v>
      </c>
      <c r="J14" s="67">
        <v>0</v>
      </c>
      <c r="K14" s="206">
        <f t="shared" si="4"/>
        <v>11169000</v>
      </c>
      <c r="L14" s="66">
        <v>11169000</v>
      </c>
      <c r="M14" s="66">
        <v>0</v>
      </c>
      <c r="N14" s="66">
        <v>0</v>
      </c>
      <c r="O14" s="65">
        <v>0</v>
      </c>
      <c r="P14" s="82">
        <f t="shared" si="0"/>
        <v>16129000</v>
      </c>
      <c r="Q14" s="66">
        <v>16129000</v>
      </c>
      <c r="R14" s="66">
        <v>0</v>
      </c>
      <c r="S14" s="66">
        <v>0</v>
      </c>
      <c r="T14" s="67">
        <v>0</v>
      </c>
      <c r="U14" s="24">
        <f t="shared" si="5"/>
        <v>144.40863103232161</v>
      </c>
      <c r="V14" s="74">
        <f t="shared" si="1"/>
        <v>144.40863103232161</v>
      </c>
      <c r="W14" s="22">
        <v>0</v>
      </c>
      <c r="X14" s="22">
        <v>0</v>
      </c>
      <c r="Y14" s="208">
        <v>0</v>
      </c>
      <c r="Z14" s="531">
        <f t="shared" si="2"/>
        <v>42.58819180397127</v>
      </c>
      <c r="AA14" s="22">
        <f t="shared" si="2"/>
        <v>42.58819180397127</v>
      </c>
      <c r="AB14" s="22">
        <v>0</v>
      </c>
      <c r="AC14" s="22">
        <v>0</v>
      </c>
      <c r="AD14" s="20">
        <v>0</v>
      </c>
      <c r="AE14" s="8"/>
      <c r="AF14" s="8"/>
      <c r="AG14" s="370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</row>
    <row r="15" spans="1:148" s="7" customFormat="1" ht="45" customHeight="1" x14ac:dyDescent="0.25">
      <c r="A15" s="381"/>
      <c r="B15" s="83" t="s">
        <v>52</v>
      </c>
      <c r="C15" s="81" t="s">
        <v>67</v>
      </c>
      <c r="D15" s="177" t="s">
        <v>9</v>
      </c>
      <c r="E15" s="377" t="s">
        <v>5</v>
      </c>
      <c r="F15" s="78">
        <f t="shared" si="3"/>
        <v>633600</v>
      </c>
      <c r="G15" s="74">
        <v>0</v>
      </c>
      <c r="H15" s="74">
        <v>0</v>
      </c>
      <c r="I15" s="74">
        <v>0</v>
      </c>
      <c r="J15" s="19">
        <v>633600</v>
      </c>
      <c r="K15" s="206">
        <f t="shared" si="4"/>
        <v>290000</v>
      </c>
      <c r="L15" s="74">
        <v>0</v>
      </c>
      <c r="M15" s="74">
        <v>0</v>
      </c>
      <c r="N15" s="74">
        <v>0</v>
      </c>
      <c r="O15" s="18">
        <v>290000</v>
      </c>
      <c r="P15" s="82">
        <f t="shared" si="0"/>
        <v>125004</v>
      </c>
      <c r="Q15" s="74">
        <v>0</v>
      </c>
      <c r="R15" s="74">
        <v>0</v>
      </c>
      <c r="S15" s="74">
        <v>0</v>
      </c>
      <c r="T15" s="19">
        <v>125004</v>
      </c>
      <c r="U15" s="24">
        <f t="shared" si="5"/>
        <v>43.104827586206895</v>
      </c>
      <c r="V15" s="22">
        <v>0</v>
      </c>
      <c r="W15" s="22">
        <v>0</v>
      </c>
      <c r="X15" s="22">
        <v>0</v>
      </c>
      <c r="Y15" s="18">
        <f>T15/O15*100</f>
        <v>43.104827586206895</v>
      </c>
      <c r="Z15" s="531">
        <f t="shared" ref="Z15:Z22" si="7">P15/F15*100</f>
        <v>19.729166666666668</v>
      </c>
      <c r="AA15" s="22">
        <v>0</v>
      </c>
      <c r="AB15" s="22">
        <v>0</v>
      </c>
      <c r="AC15" s="22">
        <v>0</v>
      </c>
      <c r="AD15" s="20">
        <f>T15/J15*100</f>
        <v>19.729166666666668</v>
      </c>
      <c r="AE15" s="8"/>
      <c r="AF15" s="8"/>
      <c r="AG15" s="370"/>
      <c r="AH15" s="8"/>
      <c r="AI15" s="532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</row>
    <row r="16" spans="1:148" s="7" customFormat="1" ht="28.9" customHeight="1" x14ac:dyDescent="0.25">
      <c r="A16" s="381"/>
      <c r="B16" s="83" t="s">
        <v>53</v>
      </c>
      <c r="C16" s="81" t="s">
        <v>50</v>
      </c>
      <c r="D16" s="177" t="s">
        <v>9</v>
      </c>
      <c r="E16" s="377" t="s">
        <v>5</v>
      </c>
      <c r="F16" s="78">
        <f t="shared" si="3"/>
        <v>555559380</v>
      </c>
      <c r="G16" s="74">
        <v>0</v>
      </c>
      <c r="H16" s="74">
        <v>0</v>
      </c>
      <c r="I16" s="74">
        <v>0</v>
      </c>
      <c r="J16" s="19">
        <v>555559380</v>
      </c>
      <c r="K16" s="206">
        <f t="shared" si="4"/>
        <v>287917496.18000001</v>
      </c>
      <c r="L16" s="74">
        <v>0</v>
      </c>
      <c r="M16" s="74">
        <v>0</v>
      </c>
      <c r="N16" s="74">
        <v>0</v>
      </c>
      <c r="O16" s="18">
        <v>287917496.18000001</v>
      </c>
      <c r="P16" s="82">
        <f t="shared" si="0"/>
        <v>286293228.48000002</v>
      </c>
      <c r="Q16" s="74">
        <v>0</v>
      </c>
      <c r="R16" s="74">
        <v>0</v>
      </c>
      <c r="S16" s="74">
        <v>0</v>
      </c>
      <c r="T16" s="19">
        <v>286293228.48000002</v>
      </c>
      <c r="U16" s="24">
        <f t="shared" si="5"/>
        <v>99.435856548646655</v>
      </c>
      <c r="V16" s="22">
        <v>0</v>
      </c>
      <c r="W16" s="22">
        <v>0</v>
      </c>
      <c r="X16" s="22">
        <v>0</v>
      </c>
      <c r="Y16" s="18">
        <f>T16/O16*100</f>
        <v>99.435856548646655</v>
      </c>
      <c r="Z16" s="530">
        <f t="shared" si="7"/>
        <v>51.532426377176819</v>
      </c>
      <c r="AA16" s="22">
        <v>0</v>
      </c>
      <c r="AB16" s="22">
        <v>0</v>
      </c>
      <c r="AC16" s="22">
        <v>0</v>
      </c>
      <c r="AD16" s="19">
        <f>T16/J16*100</f>
        <v>51.532426377176819</v>
      </c>
      <c r="AE16" s="8"/>
      <c r="AF16" s="8"/>
      <c r="AG16" s="370"/>
      <c r="AH16" s="8"/>
      <c r="AI16" s="533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8"/>
      <c r="EM16" s="8"/>
      <c r="EN16" s="8"/>
      <c r="EO16" s="8"/>
      <c r="EP16" s="8"/>
      <c r="EQ16" s="8"/>
      <c r="ER16" s="8"/>
    </row>
    <row r="17" spans="1:148" s="553" customFormat="1" ht="41.25" customHeight="1" x14ac:dyDescent="0.25">
      <c r="A17" s="381"/>
      <c r="B17" s="534" t="s">
        <v>98</v>
      </c>
      <c r="C17" s="535"/>
      <c r="D17" s="536" t="s">
        <v>9</v>
      </c>
      <c r="E17" s="537" t="s">
        <v>11</v>
      </c>
      <c r="F17" s="538">
        <f>G17+H17+I17+J17</f>
        <v>341067780</v>
      </c>
      <c r="G17" s="539">
        <v>0</v>
      </c>
      <c r="H17" s="539">
        <v>0</v>
      </c>
      <c r="I17" s="256">
        <v>341067780</v>
      </c>
      <c r="J17" s="540">
        <v>0</v>
      </c>
      <c r="K17" s="541">
        <f>L17+M17+N17+O17</f>
        <v>341067780</v>
      </c>
      <c r="L17" s="539">
        <v>0</v>
      </c>
      <c r="M17" s="539">
        <v>0</v>
      </c>
      <c r="N17" s="539">
        <f>I17</f>
        <v>341067780</v>
      </c>
      <c r="O17" s="542">
        <v>0</v>
      </c>
      <c r="P17" s="543">
        <f>Q17+R17+S17+T17</f>
        <v>332129354.33999997</v>
      </c>
      <c r="Q17" s="539">
        <v>0</v>
      </c>
      <c r="R17" s="539">
        <v>0</v>
      </c>
      <c r="S17" s="539">
        <v>332129354.33999997</v>
      </c>
      <c r="T17" s="544">
        <v>0</v>
      </c>
      <c r="U17" s="545">
        <f t="shared" si="5"/>
        <v>97.379281719311024</v>
      </c>
      <c r="V17" s="546">
        <v>0</v>
      </c>
      <c r="W17" s="546">
        <v>0</v>
      </c>
      <c r="X17" s="539">
        <f>S17/N17*100</f>
        <v>97.379281719311024</v>
      </c>
      <c r="Y17" s="547">
        <v>0</v>
      </c>
      <c r="Z17" s="548">
        <f t="shared" si="7"/>
        <v>97.379281719311024</v>
      </c>
      <c r="AA17" s="546">
        <v>0</v>
      </c>
      <c r="AB17" s="546">
        <v>0</v>
      </c>
      <c r="AC17" s="539">
        <f>S17/I17*100</f>
        <v>97.379281719311024</v>
      </c>
      <c r="AD17" s="549">
        <v>0</v>
      </c>
      <c r="AE17" s="550"/>
      <c r="AF17" s="550"/>
      <c r="AG17" s="550"/>
      <c r="AH17" s="551"/>
      <c r="AI17" s="552"/>
      <c r="AJ17" s="552"/>
      <c r="AK17" s="552"/>
      <c r="AL17" s="552"/>
      <c r="AM17" s="552"/>
      <c r="AN17" s="551"/>
      <c r="AO17" s="551"/>
      <c r="AP17" s="551"/>
      <c r="AQ17" s="551"/>
      <c r="AR17" s="551"/>
      <c r="AS17" s="551"/>
      <c r="AT17" s="551"/>
      <c r="AU17" s="551"/>
      <c r="AV17" s="551"/>
      <c r="AW17" s="551"/>
      <c r="AX17" s="551"/>
      <c r="AY17" s="551"/>
      <c r="AZ17" s="551"/>
      <c r="BA17" s="551"/>
      <c r="BB17" s="551"/>
      <c r="BC17" s="551"/>
      <c r="BD17" s="551"/>
      <c r="BE17" s="551"/>
      <c r="BF17" s="551"/>
      <c r="BG17" s="551"/>
      <c r="BH17" s="551"/>
      <c r="BI17" s="551"/>
      <c r="BJ17" s="551"/>
      <c r="BK17" s="551"/>
      <c r="BL17" s="551"/>
      <c r="BM17" s="551"/>
      <c r="BN17" s="551"/>
      <c r="BO17" s="551"/>
      <c r="BP17" s="551"/>
      <c r="BQ17" s="551"/>
      <c r="BR17" s="551"/>
      <c r="BS17" s="551"/>
      <c r="BT17" s="551"/>
      <c r="BU17" s="551"/>
      <c r="BV17" s="551"/>
      <c r="BW17" s="551"/>
      <c r="BX17" s="551"/>
      <c r="BY17" s="551"/>
      <c r="BZ17" s="551"/>
      <c r="CA17" s="551"/>
      <c r="CB17" s="551"/>
      <c r="CC17" s="551"/>
      <c r="CD17" s="551"/>
      <c r="CE17" s="551"/>
      <c r="CF17" s="551"/>
      <c r="CG17" s="551"/>
      <c r="CH17" s="551"/>
      <c r="CI17" s="551"/>
      <c r="CJ17" s="551"/>
      <c r="CK17" s="551"/>
      <c r="CL17" s="551"/>
      <c r="CM17" s="551"/>
      <c r="CN17" s="551"/>
      <c r="CO17" s="551"/>
      <c r="CP17" s="551"/>
      <c r="CQ17" s="551"/>
      <c r="CR17" s="551"/>
      <c r="CS17" s="551"/>
      <c r="CT17" s="551"/>
      <c r="CU17" s="551"/>
      <c r="CV17" s="551"/>
      <c r="CW17" s="551"/>
      <c r="CX17" s="551"/>
      <c r="CY17" s="551"/>
      <c r="CZ17" s="551"/>
      <c r="DA17" s="551"/>
      <c r="DB17" s="551"/>
      <c r="DC17" s="551"/>
      <c r="DD17" s="551"/>
      <c r="DE17" s="551"/>
      <c r="DF17" s="551"/>
      <c r="DG17" s="551"/>
      <c r="DH17" s="551"/>
      <c r="DI17" s="551"/>
      <c r="DJ17" s="551"/>
      <c r="DK17" s="551"/>
      <c r="DL17" s="551"/>
      <c r="DM17" s="551"/>
      <c r="DN17" s="551"/>
      <c r="DO17" s="551"/>
      <c r="DP17" s="551"/>
      <c r="DQ17" s="551"/>
      <c r="DR17" s="551"/>
      <c r="DS17" s="551"/>
      <c r="DT17" s="551"/>
      <c r="DU17" s="551"/>
      <c r="DV17" s="551"/>
      <c r="DW17" s="551"/>
      <c r="DX17" s="551"/>
      <c r="DY17" s="551"/>
      <c r="DZ17" s="551"/>
      <c r="EA17" s="551"/>
      <c r="EB17" s="551"/>
      <c r="EC17" s="551"/>
      <c r="ED17" s="551"/>
      <c r="EE17" s="551"/>
      <c r="EF17" s="551"/>
      <c r="EG17" s="551"/>
      <c r="EH17" s="551"/>
      <c r="EI17" s="551"/>
      <c r="EJ17" s="551"/>
      <c r="EK17" s="551"/>
      <c r="EL17" s="551"/>
      <c r="EM17" s="551"/>
      <c r="EN17" s="551"/>
      <c r="EO17" s="551"/>
      <c r="EP17" s="551"/>
      <c r="EQ17" s="551"/>
      <c r="ER17" s="551"/>
    </row>
    <row r="18" spans="1:148" s="7" customFormat="1" ht="30" customHeight="1" x14ac:dyDescent="0.25">
      <c r="A18" s="381"/>
      <c r="B18" s="83" t="s">
        <v>0</v>
      </c>
      <c r="C18" s="81" t="s">
        <v>63</v>
      </c>
      <c r="D18" s="177" t="s">
        <v>9</v>
      </c>
      <c r="E18" s="377" t="s">
        <v>5</v>
      </c>
      <c r="F18" s="78">
        <f t="shared" si="3"/>
        <v>3994900</v>
      </c>
      <c r="G18" s="74">
        <v>0</v>
      </c>
      <c r="H18" s="74">
        <v>0</v>
      </c>
      <c r="I18" s="74">
        <v>0</v>
      </c>
      <c r="J18" s="19">
        <v>3994900</v>
      </c>
      <c r="K18" s="206">
        <f t="shared" si="4"/>
        <v>2051120</v>
      </c>
      <c r="L18" s="74">
        <v>0</v>
      </c>
      <c r="M18" s="74">
        <v>0</v>
      </c>
      <c r="N18" s="74">
        <v>0</v>
      </c>
      <c r="O18" s="18">
        <v>2051120</v>
      </c>
      <c r="P18" s="82">
        <f t="shared" si="0"/>
        <v>836445.46</v>
      </c>
      <c r="Q18" s="74">
        <v>0</v>
      </c>
      <c r="R18" s="74">
        <v>0</v>
      </c>
      <c r="S18" s="74">
        <v>0</v>
      </c>
      <c r="T18" s="19">
        <v>836445.46</v>
      </c>
      <c r="U18" s="24">
        <f t="shared" si="5"/>
        <v>40.779937790085413</v>
      </c>
      <c r="V18" s="22">
        <v>0</v>
      </c>
      <c r="W18" s="22">
        <v>0</v>
      </c>
      <c r="X18" s="22">
        <v>0</v>
      </c>
      <c r="Y18" s="18">
        <f>T18/O18*100</f>
        <v>40.779937790085413</v>
      </c>
      <c r="Z18" s="530">
        <f t="shared" si="7"/>
        <v>20.937832236101027</v>
      </c>
      <c r="AA18" s="22">
        <v>0</v>
      </c>
      <c r="AB18" s="22">
        <v>0</v>
      </c>
      <c r="AC18" s="22">
        <v>0</v>
      </c>
      <c r="AD18" s="19">
        <f>T18/J18*100</f>
        <v>20.937832236101027</v>
      </c>
      <c r="AE18" s="8"/>
      <c r="AF18" s="8"/>
      <c r="AG18" s="370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</row>
    <row r="19" spans="1:148" s="7" customFormat="1" ht="45" customHeight="1" x14ac:dyDescent="0.25">
      <c r="A19" s="381"/>
      <c r="B19" s="83" t="s">
        <v>61</v>
      </c>
      <c r="C19" s="81" t="s">
        <v>40</v>
      </c>
      <c r="D19" s="177" t="s">
        <v>9</v>
      </c>
      <c r="E19" s="528" t="s">
        <v>10</v>
      </c>
      <c r="F19" s="78">
        <f t="shared" si="3"/>
        <v>72700</v>
      </c>
      <c r="G19" s="74">
        <v>72700</v>
      </c>
      <c r="H19" s="74">
        <v>0</v>
      </c>
      <c r="I19" s="74">
        <v>0</v>
      </c>
      <c r="J19" s="19">
        <v>0</v>
      </c>
      <c r="K19" s="206">
        <f t="shared" si="4"/>
        <v>72700</v>
      </c>
      <c r="L19" s="74">
        <v>72700</v>
      </c>
      <c r="M19" s="74">
        <v>0</v>
      </c>
      <c r="N19" s="74">
        <v>0</v>
      </c>
      <c r="O19" s="18">
        <v>0</v>
      </c>
      <c r="P19" s="82">
        <f t="shared" si="0"/>
        <v>72690</v>
      </c>
      <c r="Q19" s="74">
        <v>72690</v>
      </c>
      <c r="R19" s="74">
        <v>0</v>
      </c>
      <c r="S19" s="74">
        <v>0</v>
      </c>
      <c r="T19" s="19">
        <v>0</v>
      </c>
      <c r="U19" s="554">
        <f t="shared" si="5"/>
        <v>0</v>
      </c>
      <c r="V19" s="22">
        <v>0</v>
      </c>
      <c r="W19" s="22">
        <v>0</v>
      </c>
      <c r="X19" s="22">
        <v>0</v>
      </c>
      <c r="Y19" s="208">
        <v>0</v>
      </c>
      <c r="Z19" s="555">
        <f t="shared" si="7"/>
        <v>99.98624484181569</v>
      </c>
      <c r="AA19" s="22">
        <f>Q19/G19*100</f>
        <v>99.98624484181569</v>
      </c>
      <c r="AB19" s="22">
        <f>Q19/G19*100</f>
        <v>99.98624484181569</v>
      </c>
      <c r="AC19" s="22">
        <v>0</v>
      </c>
      <c r="AD19" s="20">
        <v>0</v>
      </c>
      <c r="AE19" s="556"/>
      <c r="AF19" s="556"/>
      <c r="AG19" s="129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</row>
    <row r="20" spans="1:148" s="7" customFormat="1" ht="21.75" hidden="1" customHeight="1" x14ac:dyDescent="0.25">
      <c r="A20" s="381"/>
      <c r="B20" s="83"/>
      <c r="C20" s="81"/>
      <c r="D20" s="177" t="s">
        <v>9</v>
      </c>
      <c r="E20" s="377" t="s">
        <v>10</v>
      </c>
      <c r="F20" s="78">
        <f t="shared" si="3"/>
        <v>0</v>
      </c>
      <c r="G20" s="74"/>
      <c r="H20" s="74"/>
      <c r="I20" s="74"/>
      <c r="J20" s="19"/>
      <c r="K20" s="206">
        <f t="shared" si="4"/>
        <v>0</v>
      </c>
      <c r="L20" s="74"/>
      <c r="M20" s="74"/>
      <c r="N20" s="74"/>
      <c r="O20" s="18"/>
      <c r="P20" s="82">
        <f t="shared" si="0"/>
        <v>0</v>
      </c>
      <c r="Q20" s="74"/>
      <c r="R20" s="74"/>
      <c r="S20" s="74"/>
      <c r="T20" s="19"/>
      <c r="U20" s="24" t="e">
        <f t="shared" si="5"/>
        <v>#DIV/0!</v>
      </c>
      <c r="V20" s="74" t="e">
        <f>Q20/L20*100</f>
        <v>#DIV/0!</v>
      </c>
      <c r="W20" s="22" t="e">
        <f>L20/#REF!*100</f>
        <v>#REF!</v>
      </c>
      <c r="X20" s="74" t="e">
        <f>N20/D20*100</f>
        <v>#VALUE!</v>
      </c>
      <c r="Y20" s="18" t="e">
        <f>T20/O20*100</f>
        <v>#DIV/0!</v>
      </c>
      <c r="Z20" s="84" t="e">
        <f t="shared" si="7"/>
        <v>#DIV/0!</v>
      </c>
      <c r="AA20" s="74" t="e">
        <f>Q20/G20*100</f>
        <v>#DIV/0!</v>
      </c>
      <c r="AB20" s="22" t="e">
        <f>Q20/G20*100</f>
        <v>#DIV/0!</v>
      </c>
      <c r="AC20" s="74" t="e">
        <f>S20/I20*100</f>
        <v>#DIV/0!</v>
      </c>
      <c r="AD20" s="19" t="e">
        <f>T20/J20*100</f>
        <v>#DIV/0!</v>
      </c>
      <c r="AE20" s="8"/>
      <c r="AF20" s="8"/>
      <c r="AG20" s="333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/>
      <c r="DB20" s="8"/>
      <c r="DC20" s="8"/>
      <c r="DD20" s="8"/>
      <c r="DE20" s="8"/>
      <c r="DF20" s="8"/>
      <c r="DG20" s="8"/>
      <c r="DH20" s="8"/>
      <c r="DI20" s="8"/>
      <c r="DJ20" s="8"/>
      <c r="DK20" s="8"/>
      <c r="DL20" s="8"/>
      <c r="DM20" s="8"/>
      <c r="DN20" s="8"/>
      <c r="DO20" s="8"/>
      <c r="DP20" s="8"/>
      <c r="DQ20" s="8"/>
      <c r="DR20" s="8"/>
      <c r="DS20" s="8"/>
      <c r="DT20" s="8"/>
      <c r="DU20" s="8"/>
      <c r="DV20" s="8"/>
      <c r="DW20" s="8"/>
      <c r="DX20" s="8"/>
      <c r="DY20" s="8"/>
      <c r="DZ20" s="8"/>
      <c r="EA20" s="8"/>
      <c r="EB20" s="8"/>
      <c r="EC20" s="8"/>
      <c r="ED20" s="8"/>
      <c r="EE20" s="8"/>
      <c r="EF20" s="8"/>
      <c r="EG20" s="8"/>
      <c r="EH20" s="8"/>
      <c r="EI20" s="8"/>
      <c r="EJ20" s="8"/>
      <c r="EK20" s="8"/>
      <c r="EL20" s="8"/>
      <c r="EM20" s="8"/>
      <c r="EN20" s="8"/>
      <c r="EO20" s="8"/>
      <c r="EP20" s="8"/>
      <c r="EQ20" s="8"/>
      <c r="ER20" s="8"/>
    </row>
    <row r="21" spans="1:148" s="7" customFormat="1" ht="18.75" hidden="1" customHeight="1" x14ac:dyDescent="0.25">
      <c r="A21" s="381"/>
      <c r="B21" s="85"/>
      <c r="C21" s="86"/>
      <c r="D21" s="177" t="s">
        <v>9</v>
      </c>
      <c r="E21" s="191" t="s">
        <v>5</v>
      </c>
      <c r="F21" s="78">
        <f t="shared" si="3"/>
        <v>0</v>
      </c>
      <c r="G21" s="87"/>
      <c r="H21" s="87"/>
      <c r="I21" s="87"/>
      <c r="J21" s="128"/>
      <c r="K21" s="206">
        <f t="shared" si="4"/>
        <v>0</v>
      </c>
      <c r="L21" s="87"/>
      <c r="M21" s="87"/>
      <c r="N21" s="87"/>
      <c r="O21" s="88"/>
      <c r="P21" s="82">
        <f t="shared" si="0"/>
        <v>0</v>
      </c>
      <c r="Q21" s="87"/>
      <c r="R21" s="87"/>
      <c r="S21" s="87"/>
      <c r="T21" s="128"/>
      <c r="U21" s="24" t="e">
        <f t="shared" si="5"/>
        <v>#DIV/0!</v>
      </c>
      <c r="V21" s="74" t="e">
        <f>Q21/L21*100</f>
        <v>#DIV/0!</v>
      </c>
      <c r="W21" s="22" t="e">
        <f>L21/#REF!*100</f>
        <v>#REF!</v>
      </c>
      <c r="X21" s="74" t="e">
        <f>N21/D21*100</f>
        <v>#VALUE!</v>
      </c>
      <c r="Y21" s="18" t="e">
        <f>T21/O21*100</f>
        <v>#DIV/0!</v>
      </c>
      <c r="Z21" s="84" t="e">
        <f t="shared" si="7"/>
        <v>#DIV/0!</v>
      </c>
      <c r="AA21" s="74" t="e">
        <f>Q21/G21*100</f>
        <v>#DIV/0!</v>
      </c>
      <c r="AB21" s="22" t="e">
        <f>Q21/G21*100</f>
        <v>#DIV/0!</v>
      </c>
      <c r="AC21" s="74" t="e">
        <f>S21/I21*100</f>
        <v>#DIV/0!</v>
      </c>
      <c r="AD21" s="19" t="e">
        <f>T21/J21*100</f>
        <v>#DIV/0!</v>
      </c>
      <c r="AE21" s="8"/>
      <c r="AF21" s="8"/>
      <c r="AG21" s="333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8"/>
      <c r="DT21" s="8"/>
      <c r="DU21" s="8"/>
      <c r="DV21" s="8"/>
      <c r="DW21" s="8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</row>
    <row r="22" spans="1:148" s="7" customFormat="1" ht="47.25" customHeight="1" x14ac:dyDescent="0.25">
      <c r="A22" s="381"/>
      <c r="B22" s="83" t="s">
        <v>54</v>
      </c>
      <c r="C22" s="516" t="s">
        <v>41</v>
      </c>
      <c r="D22" s="177" t="s">
        <v>9</v>
      </c>
      <c r="E22" s="528" t="s">
        <v>10</v>
      </c>
      <c r="F22" s="519">
        <f t="shared" si="3"/>
        <v>3960490</v>
      </c>
      <c r="G22" s="557">
        <v>3960490</v>
      </c>
      <c r="H22" s="523">
        <v>0</v>
      </c>
      <c r="I22" s="523">
        <v>0</v>
      </c>
      <c r="J22" s="558">
        <v>0</v>
      </c>
      <c r="K22" s="165">
        <f t="shared" si="4"/>
        <v>1925000</v>
      </c>
      <c r="L22" s="557">
        <v>1925000</v>
      </c>
      <c r="M22" s="523">
        <v>0</v>
      </c>
      <c r="N22" s="523">
        <v>0</v>
      </c>
      <c r="O22" s="559">
        <v>0</v>
      </c>
      <c r="P22" s="519">
        <f t="shared" si="0"/>
        <v>3015961</v>
      </c>
      <c r="Q22" s="557">
        <v>3015961</v>
      </c>
      <c r="R22" s="523">
        <v>0</v>
      </c>
      <c r="S22" s="523">
        <v>0</v>
      </c>
      <c r="T22" s="558">
        <v>0</v>
      </c>
      <c r="U22" s="24">
        <f>V22+W22+X22+Y22</f>
        <v>156.67329870129868</v>
      </c>
      <c r="V22" s="74">
        <f>Q22/L22*100</f>
        <v>156.67329870129868</v>
      </c>
      <c r="W22" s="22">
        <v>0</v>
      </c>
      <c r="X22" s="22">
        <v>0</v>
      </c>
      <c r="Y22" s="208">
        <v>0</v>
      </c>
      <c r="Z22" s="555">
        <f t="shared" si="7"/>
        <v>76.151208562576855</v>
      </c>
      <c r="AA22" s="22">
        <f>Q22/G22*100</f>
        <v>76.151208562576855</v>
      </c>
      <c r="AB22" s="22">
        <v>0</v>
      </c>
      <c r="AC22" s="22">
        <v>0</v>
      </c>
      <c r="AD22" s="20">
        <v>0</v>
      </c>
      <c r="AE22" s="8"/>
      <c r="AF22" s="8"/>
      <c r="AG22" s="333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8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</row>
    <row r="23" spans="1:148" s="7" customFormat="1" ht="65.45" customHeight="1" x14ac:dyDescent="0.25">
      <c r="A23" s="381"/>
      <c r="B23" s="560" t="s">
        <v>120</v>
      </c>
      <c r="C23" s="561" t="s">
        <v>119</v>
      </c>
      <c r="D23" s="177" t="s">
        <v>9</v>
      </c>
      <c r="E23" s="377" t="s">
        <v>5</v>
      </c>
      <c r="F23" s="519">
        <f t="shared" si="3"/>
        <v>32700700</v>
      </c>
      <c r="G23" s="562">
        <v>32700700</v>
      </c>
      <c r="H23" s="74">
        <v>0</v>
      </c>
      <c r="I23" s="74">
        <v>0</v>
      </c>
      <c r="J23" s="563">
        <v>0</v>
      </c>
      <c r="K23" s="165">
        <f t="shared" si="4"/>
        <v>0</v>
      </c>
      <c r="L23" s="562">
        <v>0</v>
      </c>
      <c r="M23" s="74">
        <v>0</v>
      </c>
      <c r="N23" s="74">
        <v>0</v>
      </c>
      <c r="O23" s="18">
        <v>0</v>
      </c>
      <c r="P23" s="519">
        <f t="shared" si="0"/>
        <v>0</v>
      </c>
      <c r="Q23" s="562">
        <v>0</v>
      </c>
      <c r="R23" s="74">
        <v>0</v>
      </c>
      <c r="S23" s="74">
        <v>0</v>
      </c>
      <c r="T23" s="19">
        <v>0</v>
      </c>
      <c r="U23" s="24">
        <f t="shared" ref="U23:U25" si="8">V23+W23+X23+Y23</f>
        <v>0</v>
      </c>
      <c r="V23" s="74">
        <v>0</v>
      </c>
      <c r="W23" s="22">
        <v>0</v>
      </c>
      <c r="X23" s="22">
        <v>0</v>
      </c>
      <c r="Y23" s="208">
        <v>0</v>
      </c>
      <c r="Z23" s="555">
        <v>0</v>
      </c>
      <c r="AA23" s="22">
        <v>0</v>
      </c>
      <c r="AB23" s="22">
        <v>0</v>
      </c>
      <c r="AC23" s="22">
        <v>0</v>
      </c>
      <c r="AD23" s="20">
        <v>0</v>
      </c>
      <c r="AE23" s="8"/>
      <c r="AF23" s="8"/>
      <c r="AG23" s="333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8"/>
      <c r="DJ23" s="8"/>
      <c r="DK23" s="8"/>
      <c r="DL23" s="8"/>
      <c r="DM23" s="8"/>
      <c r="DN23" s="8"/>
      <c r="DO23" s="8"/>
      <c r="DP23" s="8"/>
      <c r="DQ23" s="8"/>
      <c r="DR23" s="8"/>
      <c r="DS23" s="8"/>
      <c r="DT23" s="8"/>
      <c r="DU23" s="8"/>
      <c r="DV23" s="8"/>
      <c r="DW23" s="8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</row>
    <row r="24" spans="1:148" s="7" customFormat="1" ht="57.75" customHeight="1" x14ac:dyDescent="0.25">
      <c r="A24" s="381"/>
      <c r="B24" s="560" t="s">
        <v>111</v>
      </c>
      <c r="C24" s="564" t="s">
        <v>113</v>
      </c>
      <c r="D24" s="177" t="s">
        <v>9</v>
      </c>
      <c r="E24" s="377" t="s">
        <v>5</v>
      </c>
      <c r="F24" s="519">
        <f t="shared" si="3"/>
        <v>8175170</v>
      </c>
      <c r="G24" s="562">
        <v>0</v>
      </c>
      <c r="H24" s="74">
        <v>0</v>
      </c>
      <c r="I24" s="74">
        <v>0</v>
      </c>
      <c r="J24" s="563">
        <v>8175170</v>
      </c>
      <c r="K24" s="165">
        <f t="shared" ref="K24" si="9">L24+M24+N24+O24</f>
        <v>0</v>
      </c>
      <c r="L24" s="562">
        <v>0</v>
      </c>
      <c r="M24" s="74">
        <v>0</v>
      </c>
      <c r="N24" s="74">
        <v>0</v>
      </c>
      <c r="O24" s="18">
        <v>0</v>
      </c>
      <c r="P24" s="519">
        <f t="shared" si="0"/>
        <v>0</v>
      </c>
      <c r="Q24" s="562">
        <v>0</v>
      </c>
      <c r="R24" s="74">
        <v>0</v>
      </c>
      <c r="S24" s="74">
        <v>0</v>
      </c>
      <c r="T24" s="19">
        <v>0</v>
      </c>
      <c r="U24" s="24">
        <f t="shared" si="8"/>
        <v>0</v>
      </c>
      <c r="V24" s="74">
        <v>0</v>
      </c>
      <c r="W24" s="22">
        <v>0</v>
      </c>
      <c r="X24" s="22">
        <v>0</v>
      </c>
      <c r="Y24" s="208">
        <v>0</v>
      </c>
      <c r="Z24" s="531">
        <f t="shared" ref="Z24" si="10">P24/F24*100</f>
        <v>0</v>
      </c>
      <c r="AA24" s="22">
        <v>0</v>
      </c>
      <c r="AB24" s="22">
        <v>0</v>
      </c>
      <c r="AC24" s="22">
        <v>0</v>
      </c>
      <c r="AD24" s="20">
        <f>T24/J24*100</f>
        <v>0</v>
      </c>
      <c r="AE24" s="8"/>
      <c r="AF24" s="8"/>
      <c r="AG24" s="333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8"/>
      <c r="DJ24" s="8"/>
      <c r="DK24" s="8"/>
      <c r="DL24" s="8"/>
      <c r="DM24" s="8"/>
      <c r="DN24" s="8"/>
      <c r="DO24" s="8"/>
      <c r="DP24" s="8"/>
      <c r="DQ24" s="8"/>
      <c r="DR24" s="8"/>
      <c r="DS24" s="8"/>
      <c r="DT24" s="8"/>
      <c r="DU24" s="8"/>
      <c r="DV24" s="8"/>
      <c r="DW24" s="8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</row>
    <row r="25" spans="1:148" s="7" customFormat="1" ht="46.5" customHeight="1" x14ac:dyDescent="0.25">
      <c r="A25" s="381"/>
      <c r="B25" s="560" t="s">
        <v>112</v>
      </c>
      <c r="C25" s="565" t="s">
        <v>118</v>
      </c>
      <c r="D25" s="177" t="s">
        <v>9</v>
      </c>
      <c r="E25" s="564" t="s">
        <v>4</v>
      </c>
      <c r="F25" s="82">
        <f t="shared" si="3"/>
        <v>34086400</v>
      </c>
      <c r="G25" s="562">
        <v>0</v>
      </c>
      <c r="H25" s="566">
        <v>34086400</v>
      </c>
      <c r="I25" s="74">
        <v>0</v>
      </c>
      <c r="J25" s="19">
        <v>0</v>
      </c>
      <c r="K25" s="206">
        <f t="shared" si="4"/>
        <v>0</v>
      </c>
      <c r="L25" s="562">
        <v>0</v>
      </c>
      <c r="M25" s="74">
        <v>0</v>
      </c>
      <c r="N25" s="74">
        <v>0</v>
      </c>
      <c r="O25" s="74">
        <v>0</v>
      </c>
      <c r="P25" s="519">
        <f t="shared" si="0"/>
        <v>0</v>
      </c>
      <c r="Q25" s="562">
        <v>0</v>
      </c>
      <c r="R25" s="74">
        <v>0</v>
      </c>
      <c r="S25" s="74">
        <v>0</v>
      </c>
      <c r="T25" s="74">
        <v>0</v>
      </c>
      <c r="U25" s="74">
        <f t="shared" si="8"/>
        <v>0</v>
      </c>
      <c r="V25" s="74">
        <v>0</v>
      </c>
      <c r="W25" s="22">
        <v>0</v>
      </c>
      <c r="X25" s="22">
        <v>0</v>
      </c>
      <c r="Y25" s="208">
        <v>0</v>
      </c>
      <c r="Z25" s="555">
        <v>0</v>
      </c>
      <c r="AA25" s="22">
        <v>0</v>
      </c>
      <c r="AB25" s="22">
        <v>0</v>
      </c>
      <c r="AC25" s="22">
        <v>0</v>
      </c>
      <c r="AD25" s="20">
        <v>0</v>
      </c>
      <c r="AE25" s="8"/>
      <c r="AF25" s="8"/>
      <c r="AG25" s="333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</row>
    <row r="26" spans="1:148" s="7" customFormat="1" ht="46.5" customHeight="1" thickBot="1" x14ac:dyDescent="0.3">
      <c r="A26" s="382"/>
      <c r="B26" s="567" t="s">
        <v>149</v>
      </c>
      <c r="C26" s="568" t="s">
        <v>119</v>
      </c>
      <c r="D26" s="569" t="s">
        <v>9</v>
      </c>
      <c r="E26" s="570" t="s">
        <v>4</v>
      </c>
      <c r="F26" s="82">
        <f t="shared" si="3"/>
        <v>6872812.8200000003</v>
      </c>
      <c r="G26" s="571">
        <v>0</v>
      </c>
      <c r="H26" s="572">
        <v>6872812.8200000003</v>
      </c>
      <c r="I26" s="307">
        <v>0</v>
      </c>
      <c r="J26" s="573">
        <v>0</v>
      </c>
      <c r="K26" s="574"/>
      <c r="L26" s="571"/>
      <c r="M26" s="307"/>
      <c r="N26" s="307"/>
      <c r="O26" s="307"/>
      <c r="P26" s="519">
        <f t="shared" si="0"/>
        <v>0</v>
      </c>
      <c r="Q26" s="571">
        <v>0</v>
      </c>
      <c r="R26" s="307">
        <v>0</v>
      </c>
      <c r="S26" s="307">
        <v>0</v>
      </c>
      <c r="T26" s="307">
        <v>0</v>
      </c>
      <c r="U26" s="307"/>
      <c r="V26" s="307"/>
      <c r="W26" s="293"/>
      <c r="X26" s="293"/>
      <c r="Y26" s="575"/>
      <c r="Z26" s="555">
        <v>0</v>
      </c>
      <c r="AA26" s="22">
        <v>0</v>
      </c>
      <c r="AB26" s="22">
        <v>0</v>
      </c>
      <c r="AC26" s="22">
        <v>0</v>
      </c>
      <c r="AD26" s="20">
        <v>0</v>
      </c>
      <c r="AE26" s="8"/>
      <c r="AF26" s="8"/>
      <c r="AG26" s="333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8"/>
      <c r="DR26" s="8"/>
      <c r="DS26" s="8"/>
      <c r="DT26" s="8"/>
      <c r="DU26" s="8"/>
      <c r="DV26" s="8"/>
      <c r="DW26" s="8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</row>
    <row r="27" spans="1:148" s="155" customFormat="1" ht="19.5" customHeight="1" thickBot="1" x14ac:dyDescent="0.3">
      <c r="A27" s="378"/>
      <c r="B27" s="434" t="s">
        <v>64</v>
      </c>
      <c r="C27" s="435"/>
      <c r="D27" s="436"/>
      <c r="E27" s="379"/>
      <c r="F27" s="362">
        <f>F8+F10+F12+F13+F14+F15+F16+F17+F18+F19+F22+F9+F11+F23+F25+F24+F26</f>
        <v>4421842106.8199997</v>
      </c>
      <c r="G27" s="45">
        <f t="shared" ref="G27:J27" si="11">G8+G10+G12+G13+G14+G15+G16+G17+G18+G19+G22+G9+G11+G23+G25+G24+G26</f>
        <v>3471452064</v>
      </c>
      <c r="H27" s="45">
        <f t="shared" si="11"/>
        <v>40959212.82</v>
      </c>
      <c r="I27" s="45">
        <f t="shared" si="11"/>
        <v>341067780</v>
      </c>
      <c r="J27" s="11">
        <f t="shared" si="11"/>
        <v>568363050</v>
      </c>
      <c r="K27" s="9">
        <f>K8+K10+K12+K13+K14+K15+K16+K17+K18+K19+K22+K9+K11+K23+K25+K24</f>
        <v>2453515681.1800003</v>
      </c>
      <c r="L27" s="72">
        <f t="shared" ref="L27:O27" si="12">L8+L10+L12+L13+L14+L15+L16+L17+L18+L19+L22+L9+L11+L23+L25+L24</f>
        <v>1822189285</v>
      </c>
      <c r="M27" s="72">
        <f t="shared" si="12"/>
        <v>0</v>
      </c>
      <c r="N27" s="72">
        <f t="shared" si="12"/>
        <v>341067780</v>
      </c>
      <c r="O27" s="364">
        <f t="shared" si="12"/>
        <v>290258616.18000001</v>
      </c>
      <c r="P27" s="362">
        <f>P8+P10+P12+P13+P14+P15+P16+P17+P18+P19+P22+P9+P11+P23+P25+P24+P26</f>
        <v>2604259938.46</v>
      </c>
      <c r="Q27" s="45">
        <f t="shared" ref="Q27" si="13">Q8+Q10+Q12+Q13+Q14+Q15+Q16+Q17+Q18+Q19+Q22+Q9+Q11+Q23+Q25+Q24+Q26</f>
        <v>1984875906.1800001</v>
      </c>
      <c r="R27" s="45">
        <f t="shared" ref="R27" si="14">R8+R10+R12+R13+R14+R15+R16+R17+R18+R19+R22+R9+R11+R23+R25+R24+R26</f>
        <v>0</v>
      </c>
      <c r="S27" s="45">
        <f t="shared" ref="S27" si="15">S8+S10+S12+S13+S14+S15+S16+S17+S18+S19+S22+S9+S11+S23+S25+S24+S26</f>
        <v>332129354.33999997</v>
      </c>
      <c r="T27" s="11">
        <f t="shared" ref="T27" si="16">T8+T10+T12+T13+T14+T15+T16+T17+T18+T19+T22+T9+T11+T23+T25+T24+T26</f>
        <v>287254677.94</v>
      </c>
      <c r="U27" s="362">
        <f>P27/K27*100</f>
        <v>106.1440103454933</v>
      </c>
      <c r="V27" s="45">
        <f>Q27/L27*100</f>
        <v>108.92808571091999</v>
      </c>
      <c r="W27" s="46">
        <v>0</v>
      </c>
      <c r="X27" s="45">
        <f>S27/N27*100</f>
        <v>97.379281719311024</v>
      </c>
      <c r="Y27" s="11">
        <f>T27/O27*100</f>
        <v>98.965082146558174</v>
      </c>
      <c r="Z27" s="9">
        <f>P27/F27*100</f>
        <v>58.895362510645434</v>
      </c>
      <c r="AA27" s="36">
        <f>Q27/G27*100</f>
        <v>57.17710829896685</v>
      </c>
      <c r="AB27" s="10">
        <v>0</v>
      </c>
      <c r="AC27" s="36">
        <f>S27/I27*100</f>
        <v>97.379281719311024</v>
      </c>
      <c r="AD27" s="11">
        <f>T27/J27*100</f>
        <v>50.54070245066071</v>
      </c>
      <c r="AE27" s="156"/>
      <c r="AF27" s="156"/>
      <c r="AG27" s="339"/>
      <c r="AH27" s="156"/>
      <c r="AI27" s="156"/>
      <c r="AJ27" s="156"/>
      <c r="AK27" s="156"/>
      <c r="AL27" s="156"/>
      <c r="AM27" s="156"/>
      <c r="AN27" s="156"/>
      <c r="AO27" s="156"/>
      <c r="AP27" s="156"/>
      <c r="AQ27" s="156"/>
      <c r="AR27" s="156"/>
      <c r="AS27" s="156"/>
      <c r="AT27" s="156"/>
      <c r="AU27" s="156"/>
      <c r="AV27" s="156"/>
      <c r="AW27" s="156"/>
      <c r="AX27" s="156"/>
      <c r="AY27" s="156"/>
      <c r="AZ27" s="156"/>
      <c r="BA27" s="156"/>
      <c r="BB27" s="156"/>
      <c r="BC27" s="156"/>
      <c r="BD27" s="156"/>
      <c r="BE27" s="156"/>
      <c r="BF27" s="156"/>
      <c r="BG27" s="156"/>
      <c r="BH27" s="156"/>
      <c r="BI27" s="156"/>
      <c r="BJ27" s="156"/>
      <c r="BK27" s="156"/>
      <c r="BL27" s="156"/>
      <c r="BM27" s="156"/>
      <c r="BN27" s="156"/>
      <c r="BO27" s="156"/>
      <c r="BP27" s="156"/>
      <c r="BQ27" s="156"/>
      <c r="BR27" s="156"/>
      <c r="BS27" s="156"/>
      <c r="BT27" s="156"/>
      <c r="BU27" s="156"/>
      <c r="BV27" s="156"/>
      <c r="BW27" s="156"/>
      <c r="BX27" s="156"/>
      <c r="BY27" s="156"/>
      <c r="BZ27" s="156"/>
      <c r="CA27" s="156"/>
      <c r="CB27" s="156"/>
      <c r="CC27" s="156"/>
      <c r="CD27" s="156"/>
      <c r="CE27" s="156"/>
      <c r="CF27" s="156"/>
      <c r="CG27" s="156"/>
      <c r="CH27" s="156"/>
      <c r="CI27" s="156"/>
      <c r="CJ27" s="156"/>
      <c r="CK27" s="156"/>
      <c r="CL27" s="156"/>
      <c r="CM27" s="156"/>
      <c r="CN27" s="156"/>
      <c r="CO27" s="156"/>
      <c r="CP27" s="156"/>
      <c r="CQ27" s="156"/>
      <c r="CR27" s="156"/>
      <c r="CS27" s="156"/>
      <c r="CT27" s="156"/>
      <c r="CU27" s="156"/>
      <c r="CV27" s="156"/>
      <c r="CW27" s="156"/>
      <c r="CX27" s="156"/>
      <c r="CY27" s="156"/>
      <c r="CZ27" s="156"/>
      <c r="DA27" s="156"/>
      <c r="DB27" s="156"/>
      <c r="DC27" s="156"/>
      <c r="DD27" s="156"/>
      <c r="DE27" s="156"/>
      <c r="DF27" s="156"/>
      <c r="DG27" s="156"/>
      <c r="DH27" s="156"/>
      <c r="DI27" s="156"/>
      <c r="DJ27" s="156"/>
      <c r="DK27" s="156"/>
      <c r="DL27" s="156"/>
      <c r="DM27" s="156"/>
      <c r="DN27" s="156"/>
      <c r="DO27" s="156"/>
      <c r="DP27" s="156"/>
      <c r="DQ27" s="156"/>
      <c r="DR27" s="156"/>
      <c r="DS27" s="156"/>
      <c r="DT27" s="156"/>
      <c r="DU27" s="156"/>
      <c r="DV27" s="156"/>
      <c r="DW27" s="156"/>
      <c r="DX27" s="156"/>
      <c r="DY27" s="156"/>
      <c r="DZ27" s="156"/>
      <c r="EA27" s="156"/>
      <c r="EB27" s="156"/>
      <c r="EC27" s="156"/>
      <c r="ED27" s="156"/>
      <c r="EE27" s="156"/>
      <c r="EF27" s="156"/>
      <c r="EG27" s="156"/>
      <c r="EH27" s="156"/>
      <c r="EI27" s="156"/>
      <c r="EJ27" s="156"/>
      <c r="EK27" s="156"/>
      <c r="EL27" s="156"/>
      <c r="EM27" s="156"/>
      <c r="EN27" s="156"/>
      <c r="EO27" s="156"/>
      <c r="EP27" s="156"/>
      <c r="EQ27" s="156"/>
      <c r="ER27" s="156"/>
    </row>
    <row r="28" spans="1:148" s="155" customFormat="1" ht="19.5" customHeight="1" thickBot="1" x14ac:dyDescent="0.3">
      <c r="A28" s="445" t="s">
        <v>12</v>
      </c>
      <c r="B28" s="461" t="s">
        <v>134</v>
      </c>
      <c r="C28" s="462"/>
      <c r="D28" s="490" t="s">
        <v>14</v>
      </c>
      <c r="E28" s="189" t="s">
        <v>7</v>
      </c>
      <c r="F28" s="463"/>
      <c r="G28" s="464"/>
      <c r="H28" s="464"/>
      <c r="I28" s="464"/>
      <c r="J28" s="464"/>
      <c r="K28" s="464"/>
      <c r="L28" s="464"/>
      <c r="M28" s="464"/>
      <c r="N28" s="464"/>
      <c r="O28" s="464"/>
      <c r="P28" s="464"/>
      <c r="Q28" s="464"/>
      <c r="R28" s="464"/>
      <c r="S28" s="464"/>
      <c r="T28" s="464"/>
      <c r="U28" s="464"/>
      <c r="V28" s="464"/>
      <c r="W28" s="464"/>
      <c r="X28" s="464"/>
      <c r="Y28" s="464"/>
      <c r="Z28" s="464"/>
      <c r="AA28" s="464"/>
      <c r="AB28" s="464"/>
      <c r="AC28" s="464"/>
      <c r="AD28" s="465"/>
      <c r="AE28" s="156"/>
      <c r="AF28" s="156"/>
      <c r="AG28" s="340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  <c r="CM28" s="156"/>
      <c r="CN28" s="156"/>
      <c r="CO28" s="156"/>
      <c r="CP28" s="156"/>
      <c r="CQ28" s="156"/>
      <c r="CR28" s="156"/>
      <c r="CS28" s="156"/>
      <c r="CT28" s="156"/>
      <c r="CU28" s="156"/>
      <c r="CV28" s="156"/>
      <c r="CW28" s="156"/>
      <c r="CX28" s="156"/>
      <c r="CY28" s="156"/>
      <c r="CZ28" s="156"/>
      <c r="DA28" s="156"/>
      <c r="DB28" s="156"/>
      <c r="DC28" s="156"/>
      <c r="DD28" s="156"/>
      <c r="DE28" s="156"/>
      <c r="DF28" s="156"/>
      <c r="DG28" s="156"/>
      <c r="DH28" s="156"/>
      <c r="DI28" s="156"/>
      <c r="DJ28" s="156"/>
      <c r="DK28" s="156"/>
      <c r="DL28" s="156"/>
      <c r="DM28" s="156"/>
      <c r="DN28" s="156"/>
      <c r="DO28" s="156"/>
      <c r="DP28" s="156"/>
      <c r="DQ28" s="156"/>
      <c r="DR28" s="156"/>
      <c r="DS28" s="156"/>
      <c r="DT28" s="156"/>
      <c r="DU28" s="156"/>
      <c r="DV28" s="156"/>
      <c r="DW28" s="156"/>
      <c r="DX28" s="156"/>
      <c r="DY28" s="156"/>
      <c r="DZ28" s="156"/>
      <c r="EA28" s="156"/>
      <c r="EB28" s="156"/>
      <c r="EC28" s="156"/>
      <c r="ED28" s="156"/>
      <c r="EE28" s="156"/>
      <c r="EF28" s="156"/>
      <c r="EG28" s="156"/>
      <c r="EH28" s="156"/>
      <c r="EI28" s="156"/>
      <c r="EJ28" s="156"/>
      <c r="EK28" s="156"/>
      <c r="EL28" s="156"/>
      <c r="EM28" s="156"/>
      <c r="EN28" s="156"/>
      <c r="EO28" s="156"/>
      <c r="EP28" s="156"/>
      <c r="EQ28" s="156"/>
      <c r="ER28" s="156"/>
    </row>
    <row r="29" spans="1:148" s="230" customFormat="1" ht="15.75" customHeight="1" x14ac:dyDescent="0.25">
      <c r="A29" s="446"/>
      <c r="B29" s="474" t="s">
        <v>121</v>
      </c>
      <c r="C29" s="475"/>
      <c r="D29" s="491"/>
      <c r="E29" s="666" t="s">
        <v>5</v>
      </c>
      <c r="F29" s="287">
        <f>F30+F31+F32</f>
        <v>11581313</v>
      </c>
      <c r="G29" s="284">
        <f t="shared" ref="G29:J29" si="17">G30+G31+G32</f>
        <v>0</v>
      </c>
      <c r="H29" s="284">
        <f t="shared" si="17"/>
        <v>0</v>
      </c>
      <c r="I29" s="284">
        <f t="shared" si="17"/>
        <v>0</v>
      </c>
      <c r="J29" s="288">
        <f t="shared" si="17"/>
        <v>11581313</v>
      </c>
      <c r="K29" s="287">
        <f>K30+K31+K32</f>
        <v>4497</v>
      </c>
      <c r="L29" s="284">
        <f t="shared" ref="L29:O29" si="18">L30+L31+L32</f>
        <v>0</v>
      </c>
      <c r="M29" s="284">
        <f t="shared" si="18"/>
        <v>0</v>
      </c>
      <c r="N29" s="284">
        <f t="shared" si="18"/>
        <v>0</v>
      </c>
      <c r="O29" s="290">
        <f t="shared" si="18"/>
        <v>4497</v>
      </c>
      <c r="P29" s="287">
        <f>P30+P31+P32</f>
        <v>4496.3599999999997</v>
      </c>
      <c r="Q29" s="284">
        <f t="shared" ref="Q29:T29" si="19">Q30+Q31+Q32</f>
        <v>0</v>
      </c>
      <c r="R29" s="284">
        <f t="shared" si="19"/>
        <v>0</v>
      </c>
      <c r="S29" s="284">
        <v>0</v>
      </c>
      <c r="T29" s="290">
        <f t="shared" si="19"/>
        <v>4496.3599999999997</v>
      </c>
      <c r="U29" s="116">
        <f t="shared" ref="U29" si="20">V29+W29+X29+Y29</f>
        <v>99.985768289971091</v>
      </c>
      <c r="V29" s="93">
        <v>0</v>
      </c>
      <c r="W29" s="93">
        <v>0</v>
      </c>
      <c r="X29" s="93">
        <v>0</v>
      </c>
      <c r="Y29" s="17">
        <f>T29/O29*100</f>
        <v>99.985768289971091</v>
      </c>
      <c r="Z29" s="309">
        <f>Z30+Z31+Z32</f>
        <v>99.985768289971091</v>
      </c>
      <c r="AA29" s="284">
        <f t="shared" ref="AA29:AD29" si="21">AA30+AA31+AA32</f>
        <v>0</v>
      </c>
      <c r="AB29" s="284">
        <f t="shared" si="21"/>
        <v>0</v>
      </c>
      <c r="AC29" s="284">
        <v>0</v>
      </c>
      <c r="AD29" s="285">
        <f t="shared" si="21"/>
        <v>99.985768289971091</v>
      </c>
      <c r="AE29" s="231"/>
      <c r="AF29" s="231"/>
      <c r="AG29" s="341"/>
      <c r="AH29" s="231"/>
      <c r="AI29" s="238"/>
      <c r="AJ29" s="238"/>
      <c r="AK29" s="238"/>
      <c r="AL29" s="231"/>
      <c r="AM29" s="231"/>
      <c r="AN29" s="231"/>
      <c r="AO29" s="231"/>
      <c r="AP29" s="231"/>
      <c r="AQ29" s="231"/>
      <c r="AR29" s="231"/>
      <c r="AS29" s="231"/>
      <c r="AT29" s="231"/>
      <c r="AU29" s="231"/>
      <c r="AV29" s="231"/>
      <c r="AW29" s="231"/>
      <c r="AX29" s="231"/>
      <c r="AY29" s="231"/>
      <c r="AZ29" s="231"/>
      <c r="BA29" s="231"/>
      <c r="BB29" s="231"/>
      <c r="BC29" s="231"/>
      <c r="BD29" s="231"/>
      <c r="BE29" s="231"/>
      <c r="BF29" s="231"/>
      <c r="BG29" s="231"/>
      <c r="BH29" s="231"/>
      <c r="BI29" s="231"/>
      <c r="BJ29" s="231"/>
      <c r="BK29" s="231"/>
      <c r="BL29" s="231"/>
      <c r="BM29" s="231"/>
      <c r="BN29" s="231"/>
      <c r="BO29" s="231"/>
      <c r="BP29" s="231"/>
      <c r="BQ29" s="231"/>
      <c r="BR29" s="231"/>
      <c r="BS29" s="231"/>
      <c r="BT29" s="231"/>
      <c r="BU29" s="231"/>
      <c r="BV29" s="231"/>
      <c r="BW29" s="231"/>
      <c r="BX29" s="231"/>
      <c r="BY29" s="231"/>
      <c r="BZ29" s="231"/>
      <c r="CA29" s="231"/>
      <c r="CB29" s="231"/>
      <c r="CC29" s="231"/>
      <c r="CD29" s="231"/>
      <c r="CE29" s="231"/>
      <c r="CF29" s="231"/>
      <c r="CG29" s="231"/>
      <c r="CH29" s="231"/>
      <c r="CI29" s="231"/>
      <c r="CJ29" s="231"/>
      <c r="CK29" s="231"/>
      <c r="CL29" s="231"/>
      <c r="CM29" s="231"/>
      <c r="CN29" s="231"/>
      <c r="CO29" s="231"/>
      <c r="CP29" s="231"/>
      <c r="CQ29" s="231"/>
      <c r="CR29" s="231"/>
      <c r="CS29" s="231"/>
      <c r="CT29" s="231"/>
      <c r="CU29" s="231"/>
      <c r="CV29" s="231"/>
      <c r="CW29" s="231"/>
      <c r="CX29" s="231"/>
      <c r="CY29" s="231"/>
      <c r="CZ29" s="231"/>
      <c r="DA29" s="231"/>
      <c r="DB29" s="231"/>
      <c r="DC29" s="231"/>
      <c r="DD29" s="231"/>
      <c r="DE29" s="231"/>
      <c r="DF29" s="231"/>
      <c r="DG29" s="231"/>
      <c r="DH29" s="231"/>
      <c r="DI29" s="231"/>
      <c r="DJ29" s="231"/>
      <c r="DK29" s="231"/>
      <c r="DL29" s="231"/>
      <c r="DM29" s="231"/>
      <c r="DN29" s="231"/>
      <c r="DO29" s="231"/>
      <c r="DP29" s="231"/>
      <c r="DQ29" s="231"/>
      <c r="DR29" s="231"/>
      <c r="DS29" s="231"/>
      <c r="DT29" s="231"/>
      <c r="DU29" s="231"/>
      <c r="DV29" s="231"/>
      <c r="DW29" s="231"/>
      <c r="DX29" s="231"/>
      <c r="DY29" s="231"/>
      <c r="DZ29" s="231"/>
      <c r="EA29" s="231"/>
      <c r="EB29" s="231"/>
      <c r="EC29" s="231"/>
      <c r="ED29" s="231"/>
      <c r="EE29" s="231"/>
      <c r="EF29" s="231"/>
      <c r="EG29" s="231"/>
      <c r="EH29" s="231"/>
      <c r="EI29" s="231"/>
      <c r="EJ29" s="231"/>
      <c r="EK29" s="231"/>
      <c r="EL29" s="231"/>
      <c r="EM29" s="231"/>
      <c r="EN29" s="231"/>
      <c r="EO29" s="231"/>
      <c r="EP29" s="231"/>
      <c r="EQ29" s="231"/>
      <c r="ER29" s="231"/>
    </row>
    <row r="30" spans="1:148" s="3" customFormat="1" ht="18" customHeight="1" x14ac:dyDescent="0.25">
      <c r="A30" s="446"/>
      <c r="B30" s="224" t="s">
        <v>106</v>
      </c>
      <c r="C30" s="225" t="s">
        <v>107</v>
      </c>
      <c r="D30" s="491"/>
      <c r="E30" s="667"/>
      <c r="F30" s="199">
        <f t="shared" ref="F30:F35" si="22">G30+H30+I30+J30</f>
        <v>4497</v>
      </c>
      <c r="G30" s="79">
        <v>0</v>
      </c>
      <c r="H30" s="79">
        <v>0</v>
      </c>
      <c r="I30" s="79">
        <v>0</v>
      </c>
      <c r="J30" s="80">
        <v>4497</v>
      </c>
      <c r="K30" s="199">
        <f t="shared" ref="K30:K32" si="23">L30+M30+N30+O30</f>
        <v>4497</v>
      </c>
      <c r="L30" s="79">
        <v>0</v>
      </c>
      <c r="M30" s="79">
        <v>0</v>
      </c>
      <c r="N30" s="79">
        <v>0</v>
      </c>
      <c r="O30" s="109">
        <v>4497</v>
      </c>
      <c r="P30" s="199">
        <f>Q30+R30+S30+T30</f>
        <v>4496.3599999999997</v>
      </c>
      <c r="Q30" s="151">
        <v>0</v>
      </c>
      <c r="R30" s="151">
        <f>R37</f>
        <v>0</v>
      </c>
      <c r="S30" s="151">
        <f>S37</f>
        <v>0</v>
      </c>
      <c r="T30" s="163">
        <v>4496.3599999999997</v>
      </c>
      <c r="U30" s="84">
        <f t="shared" ref="U30:U35" si="24">V30+W30+X30+Y30</f>
        <v>99.985768289971091</v>
      </c>
      <c r="V30" s="22">
        <v>0</v>
      </c>
      <c r="W30" s="22">
        <v>0</v>
      </c>
      <c r="X30" s="22">
        <v>0</v>
      </c>
      <c r="Y30" s="19">
        <f t="shared" ref="Y30:Y34" si="25">T30/O30*100</f>
        <v>99.985768289971091</v>
      </c>
      <c r="Z30" s="310">
        <f>P30/F30*100</f>
        <v>99.985768289971091</v>
      </c>
      <c r="AA30" s="22">
        <v>0</v>
      </c>
      <c r="AB30" s="22">
        <v>0</v>
      </c>
      <c r="AC30" s="22">
        <v>0</v>
      </c>
      <c r="AD30" s="19">
        <f>T30/J30*100</f>
        <v>99.985768289971091</v>
      </c>
      <c r="AE30" s="4"/>
      <c r="AF30" s="4"/>
      <c r="AG30" s="342"/>
      <c r="AH30" s="4"/>
      <c r="AI30" s="61"/>
      <c r="AJ30" s="61"/>
      <c r="AK30" s="61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4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</row>
    <row r="31" spans="1:148" s="3" customFormat="1" ht="27.6" customHeight="1" x14ac:dyDescent="0.25">
      <c r="A31" s="446"/>
      <c r="B31" s="224" t="s">
        <v>105</v>
      </c>
      <c r="C31" s="225" t="s">
        <v>107</v>
      </c>
      <c r="D31" s="491"/>
      <c r="E31" s="667"/>
      <c r="F31" s="114">
        <f t="shared" si="22"/>
        <v>613476</v>
      </c>
      <c r="G31" s="66">
        <v>0</v>
      </c>
      <c r="H31" s="66">
        <v>0</v>
      </c>
      <c r="I31" s="66">
        <v>0</v>
      </c>
      <c r="J31" s="65">
        <v>613476</v>
      </c>
      <c r="K31" s="114">
        <f t="shared" si="23"/>
        <v>0</v>
      </c>
      <c r="L31" s="66">
        <v>0</v>
      </c>
      <c r="M31" s="66">
        <v>0</v>
      </c>
      <c r="N31" s="66">
        <v>0</v>
      </c>
      <c r="O31" s="67">
        <v>0</v>
      </c>
      <c r="P31" s="199">
        <f t="shared" ref="P31:P34" si="26">Q31+R31+S31+T31</f>
        <v>0</v>
      </c>
      <c r="Q31" s="112">
        <v>0</v>
      </c>
      <c r="R31" s="112">
        <v>0</v>
      </c>
      <c r="S31" s="112">
        <f>S38</f>
        <v>0</v>
      </c>
      <c r="T31" s="111">
        <v>0</v>
      </c>
      <c r="U31" s="84">
        <f t="shared" si="24"/>
        <v>0</v>
      </c>
      <c r="V31" s="22">
        <v>0</v>
      </c>
      <c r="W31" s="22">
        <v>0</v>
      </c>
      <c r="X31" s="22">
        <v>0</v>
      </c>
      <c r="Y31" s="19">
        <v>0</v>
      </c>
      <c r="Z31" s="226">
        <v>0</v>
      </c>
      <c r="AA31" s="22">
        <v>0</v>
      </c>
      <c r="AB31" s="22">
        <v>0</v>
      </c>
      <c r="AC31" s="22">
        <v>0</v>
      </c>
      <c r="AD31" s="20">
        <v>0</v>
      </c>
      <c r="AE31" s="4"/>
      <c r="AF31" s="4"/>
      <c r="AG31" s="342"/>
      <c r="AH31" s="4"/>
      <c r="AI31" s="61"/>
      <c r="AJ31" s="61"/>
      <c r="AK31" s="61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4"/>
      <c r="DS31" s="4"/>
      <c r="DT31" s="4"/>
      <c r="DU31" s="4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</row>
    <row r="32" spans="1:148" s="3" customFormat="1" ht="20.25" customHeight="1" x14ac:dyDescent="0.25">
      <c r="A32" s="446"/>
      <c r="B32" s="224" t="s">
        <v>124</v>
      </c>
      <c r="C32" s="225" t="s">
        <v>107</v>
      </c>
      <c r="D32" s="491"/>
      <c r="E32" s="667"/>
      <c r="F32" s="114">
        <f t="shared" si="22"/>
        <v>10963340</v>
      </c>
      <c r="G32" s="66">
        <v>0</v>
      </c>
      <c r="H32" s="66">
        <v>0</v>
      </c>
      <c r="I32" s="66">
        <v>0</v>
      </c>
      <c r="J32" s="65">
        <v>10963340</v>
      </c>
      <c r="K32" s="114">
        <f t="shared" si="23"/>
        <v>0</v>
      </c>
      <c r="L32" s="66">
        <v>0</v>
      </c>
      <c r="M32" s="66">
        <v>0</v>
      </c>
      <c r="N32" s="66">
        <v>0</v>
      </c>
      <c r="O32" s="67">
        <v>0</v>
      </c>
      <c r="P32" s="199">
        <f t="shared" si="26"/>
        <v>0</v>
      </c>
      <c r="Q32" s="112">
        <v>0</v>
      </c>
      <c r="R32" s="112">
        <v>0</v>
      </c>
      <c r="S32" s="112">
        <v>0</v>
      </c>
      <c r="T32" s="111">
        <v>0</v>
      </c>
      <c r="U32" s="84">
        <f t="shared" si="24"/>
        <v>0</v>
      </c>
      <c r="V32" s="22">
        <v>0</v>
      </c>
      <c r="W32" s="22">
        <v>0</v>
      </c>
      <c r="X32" s="22">
        <v>0</v>
      </c>
      <c r="Y32" s="19">
        <v>0</v>
      </c>
      <c r="Z32" s="226">
        <v>0</v>
      </c>
      <c r="AA32" s="22">
        <v>0</v>
      </c>
      <c r="AB32" s="22">
        <v>0</v>
      </c>
      <c r="AC32" s="22">
        <v>0</v>
      </c>
      <c r="AD32" s="20">
        <v>0</v>
      </c>
      <c r="AE32" s="4"/>
      <c r="AF32" s="4"/>
      <c r="AG32" s="342"/>
      <c r="AH32" s="4"/>
      <c r="AI32" s="61"/>
      <c r="AJ32" s="61"/>
      <c r="AK32" s="61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  <c r="DE32" s="4"/>
      <c r="DF32" s="4"/>
      <c r="DG32" s="4"/>
      <c r="DH32" s="4"/>
      <c r="DI32" s="4"/>
      <c r="DJ32" s="4"/>
      <c r="DK32" s="4"/>
      <c r="DL32" s="4"/>
      <c r="DM32" s="4"/>
      <c r="DN32" s="4"/>
      <c r="DO32" s="4"/>
      <c r="DP32" s="4"/>
      <c r="DQ32" s="4"/>
      <c r="DR32" s="4"/>
      <c r="DS32" s="4"/>
      <c r="DT32" s="4"/>
      <c r="DU32" s="4"/>
      <c r="DV32" s="4"/>
      <c r="DW32" s="4"/>
      <c r="DX32" s="4"/>
      <c r="DY32" s="4"/>
      <c r="DZ32" s="4"/>
      <c r="EA32" s="4"/>
      <c r="EB32" s="4"/>
      <c r="EC32" s="4"/>
      <c r="ED32" s="4"/>
      <c r="EE32" s="4"/>
      <c r="EF32" s="4"/>
      <c r="EG32" s="4"/>
      <c r="EH32" s="4"/>
      <c r="EI32" s="4"/>
      <c r="EJ32" s="4"/>
      <c r="EK32" s="4"/>
      <c r="EL32" s="4"/>
      <c r="EM32" s="4"/>
      <c r="EN32" s="4"/>
      <c r="EO32" s="4"/>
      <c r="EP32" s="4"/>
      <c r="EQ32" s="4"/>
      <c r="ER32" s="4"/>
    </row>
    <row r="33" spans="1:148" s="230" customFormat="1" ht="17.25" customHeight="1" x14ac:dyDescent="0.25">
      <c r="A33" s="446"/>
      <c r="B33" s="476" t="s">
        <v>0</v>
      </c>
      <c r="C33" s="477"/>
      <c r="D33" s="491"/>
      <c r="E33" s="667"/>
      <c r="F33" s="228">
        <f>F34+F35</f>
        <v>29604397</v>
      </c>
      <c r="G33" s="236">
        <f t="shared" ref="G33:J33" si="27">G34+G35</f>
        <v>0</v>
      </c>
      <c r="H33" s="236">
        <f t="shared" si="27"/>
        <v>0</v>
      </c>
      <c r="I33" s="236">
        <f t="shared" si="27"/>
        <v>0</v>
      </c>
      <c r="J33" s="283">
        <f t="shared" si="27"/>
        <v>29604397</v>
      </c>
      <c r="K33" s="228">
        <f>K34+K35</f>
        <v>499000</v>
      </c>
      <c r="L33" s="236">
        <f t="shared" ref="L33:O33" si="28">L34+L35</f>
        <v>0</v>
      </c>
      <c r="M33" s="236">
        <f t="shared" si="28"/>
        <v>0</v>
      </c>
      <c r="N33" s="236">
        <f t="shared" si="28"/>
        <v>0</v>
      </c>
      <c r="O33" s="237">
        <f t="shared" si="28"/>
        <v>499000</v>
      </c>
      <c r="P33" s="228">
        <f>P34+P35</f>
        <v>3858593</v>
      </c>
      <c r="Q33" s="236">
        <f t="shared" ref="Q33:T33" si="29">Q34+Q35</f>
        <v>0</v>
      </c>
      <c r="R33" s="236">
        <f t="shared" si="29"/>
        <v>0</v>
      </c>
      <c r="S33" s="236">
        <f>S34+S35</f>
        <v>0</v>
      </c>
      <c r="T33" s="237">
        <f t="shared" si="29"/>
        <v>3858593</v>
      </c>
      <c r="U33" s="84">
        <f t="shared" si="24"/>
        <v>773.26513026052112</v>
      </c>
      <c r="V33" s="22">
        <v>0</v>
      </c>
      <c r="W33" s="22">
        <v>0</v>
      </c>
      <c r="X33" s="22">
        <v>0</v>
      </c>
      <c r="Y33" s="19">
        <f t="shared" si="25"/>
        <v>773.26513026052112</v>
      </c>
      <c r="Z33" s="239">
        <v>0</v>
      </c>
      <c r="AA33" s="229">
        <v>0</v>
      </c>
      <c r="AB33" s="229">
        <v>0</v>
      </c>
      <c r="AC33" s="229">
        <v>0</v>
      </c>
      <c r="AD33" s="292">
        <v>0</v>
      </c>
      <c r="AE33" s="231"/>
      <c r="AF33" s="231"/>
      <c r="AG33" s="341"/>
      <c r="AH33" s="231"/>
      <c r="AI33" s="238"/>
      <c r="AJ33" s="238"/>
      <c r="AK33" s="238"/>
      <c r="AL33" s="231"/>
      <c r="AM33" s="231"/>
      <c r="AN33" s="231"/>
      <c r="AO33" s="231"/>
      <c r="AP33" s="231"/>
      <c r="AQ33" s="231"/>
      <c r="AR33" s="231"/>
      <c r="AS33" s="231"/>
      <c r="AT33" s="231"/>
      <c r="AU33" s="231"/>
      <c r="AV33" s="231"/>
      <c r="AW33" s="231"/>
      <c r="AX33" s="231"/>
      <c r="AY33" s="231"/>
      <c r="AZ33" s="231"/>
      <c r="BA33" s="231"/>
      <c r="BB33" s="231"/>
      <c r="BC33" s="231"/>
      <c r="BD33" s="231"/>
      <c r="BE33" s="231"/>
      <c r="BF33" s="231"/>
      <c r="BG33" s="231"/>
      <c r="BH33" s="231"/>
      <c r="BI33" s="231"/>
      <c r="BJ33" s="231"/>
      <c r="BK33" s="231"/>
      <c r="BL33" s="231"/>
      <c r="BM33" s="231"/>
      <c r="BN33" s="231"/>
      <c r="BO33" s="231"/>
      <c r="BP33" s="231"/>
      <c r="BQ33" s="231"/>
      <c r="BR33" s="231"/>
      <c r="BS33" s="231"/>
      <c r="BT33" s="231"/>
      <c r="BU33" s="231"/>
      <c r="BV33" s="231"/>
      <c r="BW33" s="231"/>
      <c r="BX33" s="231"/>
      <c r="BY33" s="231"/>
      <c r="BZ33" s="231"/>
      <c r="CA33" s="231"/>
      <c r="CB33" s="231"/>
      <c r="CC33" s="231"/>
      <c r="CD33" s="231"/>
      <c r="CE33" s="231"/>
      <c r="CF33" s="231"/>
      <c r="CG33" s="231"/>
      <c r="CH33" s="231"/>
      <c r="CI33" s="231"/>
      <c r="CJ33" s="231"/>
      <c r="CK33" s="231"/>
      <c r="CL33" s="231"/>
      <c r="CM33" s="231"/>
      <c r="CN33" s="231"/>
      <c r="CO33" s="231"/>
      <c r="CP33" s="231"/>
      <c r="CQ33" s="231"/>
      <c r="CR33" s="231"/>
      <c r="CS33" s="231"/>
      <c r="CT33" s="231"/>
      <c r="CU33" s="231"/>
      <c r="CV33" s="231"/>
      <c r="CW33" s="231"/>
      <c r="CX33" s="231"/>
      <c r="CY33" s="231"/>
      <c r="CZ33" s="231"/>
      <c r="DA33" s="231"/>
      <c r="DB33" s="231"/>
      <c r="DC33" s="231"/>
      <c r="DD33" s="231"/>
      <c r="DE33" s="231"/>
      <c r="DF33" s="231"/>
      <c r="DG33" s="231"/>
      <c r="DH33" s="231"/>
      <c r="DI33" s="231"/>
      <c r="DJ33" s="231"/>
      <c r="DK33" s="231"/>
      <c r="DL33" s="231"/>
      <c r="DM33" s="231"/>
      <c r="DN33" s="231"/>
      <c r="DO33" s="231"/>
      <c r="DP33" s="231"/>
      <c r="DQ33" s="231"/>
      <c r="DR33" s="231"/>
      <c r="DS33" s="231"/>
      <c r="DT33" s="231"/>
      <c r="DU33" s="231"/>
      <c r="DV33" s="231"/>
      <c r="DW33" s="231"/>
      <c r="DX33" s="231"/>
      <c r="DY33" s="231"/>
      <c r="DZ33" s="231"/>
      <c r="EA33" s="231"/>
      <c r="EB33" s="231"/>
      <c r="EC33" s="231"/>
      <c r="ED33" s="231"/>
      <c r="EE33" s="231"/>
      <c r="EF33" s="231"/>
      <c r="EG33" s="231"/>
      <c r="EH33" s="231"/>
      <c r="EI33" s="231"/>
      <c r="EJ33" s="231"/>
      <c r="EK33" s="231"/>
      <c r="EL33" s="231"/>
      <c r="EM33" s="231"/>
      <c r="EN33" s="231"/>
      <c r="EO33" s="231"/>
      <c r="EP33" s="231"/>
      <c r="EQ33" s="231"/>
      <c r="ER33" s="231"/>
    </row>
    <row r="34" spans="1:148" s="3" customFormat="1" ht="27.6" customHeight="1" x14ac:dyDescent="0.25">
      <c r="A34" s="446"/>
      <c r="B34" s="224" t="s">
        <v>108</v>
      </c>
      <c r="C34" s="225" t="s">
        <v>92</v>
      </c>
      <c r="D34" s="491"/>
      <c r="E34" s="667"/>
      <c r="F34" s="114">
        <f t="shared" si="22"/>
        <v>29318834</v>
      </c>
      <c r="G34" s="66">
        <v>0</v>
      </c>
      <c r="H34" s="66">
        <v>0</v>
      </c>
      <c r="I34" s="66">
        <v>0</v>
      </c>
      <c r="J34" s="65">
        <v>29318834</v>
      </c>
      <c r="K34" s="114">
        <f t="shared" ref="K34:K35" si="30">L34+M34+N34+O34</f>
        <v>499000</v>
      </c>
      <c r="L34" s="66">
        <v>0</v>
      </c>
      <c r="M34" s="66">
        <v>0</v>
      </c>
      <c r="N34" s="66">
        <v>0</v>
      </c>
      <c r="O34" s="67">
        <v>499000</v>
      </c>
      <c r="P34" s="199">
        <f t="shared" si="26"/>
        <v>3858593</v>
      </c>
      <c r="Q34" s="112">
        <v>0</v>
      </c>
      <c r="R34" s="112">
        <f t="shared" ref="R34:S34" si="31">R39</f>
        <v>0</v>
      </c>
      <c r="S34" s="112">
        <f t="shared" si="31"/>
        <v>0</v>
      </c>
      <c r="T34" s="111">
        <f>499000+1086177+2273416</f>
        <v>3858593</v>
      </c>
      <c r="U34" s="84">
        <f t="shared" si="24"/>
        <v>773.26513026052112</v>
      </c>
      <c r="V34" s="22">
        <v>0</v>
      </c>
      <c r="W34" s="22">
        <v>0</v>
      </c>
      <c r="X34" s="22">
        <v>0</v>
      </c>
      <c r="Y34" s="19">
        <f t="shared" si="25"/>
        <v>773.26513026052112</v>
      </c>
      <c r="Z34" s="310">
        <f>P34/F34*100</f>
        <v>13.160799641622855</v>
      </c>
      <c r="AA34" s="22">
        <v>0</v>
      </c>
      <c r="AB34" s="22">
        <v>0</v>
      </c>
      <c r="AC34" s="22">
        <v>0</v>
      </c>
      <c r="AD34" s="19">
        <f>T34/J34*100</f>
        <v>13.160799641622855</v>
      </c>
      <c r="AE34" s="4"/>
      <c r="AF34" s="4"/>
      <c r="AG34" s="342"/>
      <c r="AH34" s="4"/>
      <c r="AI34" s="61"/>
      <c r="AJ34" s="61"/>
      <c r="AK34" s="61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</row>
    <row r="35" spans="1:148" s="104" customFormat="1" ht="18" customHeight="1" thickBot="1" x14ac:dyDescent="0.3">
      <c r="A35" s="447"/>
      <c r="B35" s="227" t="s">
        <v>104</v>
      </c>
      <c r="C35" s="225" t="s">
        <v>92</v>
      </c>
      <c r="D35" s="492"/>
      <c r="E35" s="668"/>
      <c r="F35" s="103">
        <f t="shared" si="22"/>
        <v>285563</v>
      </c>
      <c r="G35" s="150">
        <v>0</v>
      </c>
      <c r="H35" s="150">
        <v>0</v>
      </c>
      <c r="I35" s="150">
        <v>0</v>
      </c>
      <c r="J35" s="151">
        <v>285563</v>
      </c>
      <c r="K35" s="103">
        <f t="shared" si="30"/>
        <v>0</v>
      </c>
      <c r="L35" s="150">
        <v>0</v>
      </c>
      <c r="M35" s="150">
        <v>0</v>
      </c>
      <c r="N35" s="150">
        <v>0</v>
      </c>
      <c r="O35" s="163">
        <v>0</v>
      </c>
      <c r="P35" s="103">
        <v>0</v>
      </c>
      <c r="Q35" s="164">
        <v>0</v>
      </c>
      <c r="R35" s="164">
        <v>0</v>
      </c>
      <c r="S35" s="164">
        <f t="shared" ref="S35" si="32">S40</f>
        <v>0</v>
      </c>
      <c r="T35" s="326">
        <v>0</v>
      </c>
      <c r="U35" s="84">
        <f t="shared" si="24"/>
        <v>0</v>
      </c>
      <c r="V35" s="22">
        <v>0</v>
      </c>
      <c r="W35" s="22">
        <v>0</v>
      </c>
      <c r="X35" s="22">
        <v>0</v>
      </c>
      <c r="Y35" s="19">
        <v>0</v>
      </c>
      <c r="Z35" s="311">
        <v>0</v>
      </c>
      <c r="AA35" s="293">
        <v>0</v>
      </c>
      <c r="AB35" s="293">
        <v>0</v>
      </c>
      <c r="AC35" s="293">
        <v>0</v>
      </c>
      <c r="AD35" s="294">
        <v>0</v>
      </c>
      <c r="AE35" s="157"/>
      <c r="AF35" s="157"/>
      <c r="AG35" s="105"/>
      <c r="AH35" s="105"/>
      <c r="AI35" s="105"/>
      <c r="AJ35" s="105"/>
      <c r="AK35" s="105"/>
      <c r="AL35" s="105"/>
      <c r="AM35" s="105"/>
      <c r="AN35" s="105"/>
      <c r="AO35" s="105"/>
      <c r="AP35" s="105"/>
      <c r="AQ35" s="105"/>
      <c r="AR35" s="105"/>
      <c r="AS35" s="105"/>
      <c r="AT35" s="105"/>
      <c r="AU35" s="105"/>
      <c r="AV35" s="105"/>
      <c r="AW35" s="105"/>
      <c r="AX35" s="105"/>
      <c r="AY35" s="105"/>
      <c r="AZ35" s="105"/>
      <c r="BA35" s="105"/>
      <c r="BB35" s="105"/>
      <c r="BC35" s="105"/>
      <c r="BD35" s="105"/>
      <c r="BE35" s="105"/>
      <c r="BF35" s="105"/>
      <c r="BG35" s="105"/>
      <c r="BH35" s="105"/>
      <c r="BI35" s="105"/>
      <c r="BJ35" s="105"/>
      <c r="BK35" s="105"/>
      <c r="BL35" s="105"/>
      <c r="BM35" s="105"/>
      <c r="BN35" s="105"/>
      <c r="BO35" s="105"/>
      <c r="BP35" s="105"/>
      <c r="BQ35" s="105"/>
      <c r="BR35" s="105"/>
      <c r="BS35" s="105"/>
      <c r="BT35" s="105"/>
      <c r="BU35" s="105"/>
      <c r="BV35" s="105"/>
      <c r="BW35" s="105"/>
      <c r="BX35" s="105"/>
      <c r="BY35" s="105"/>
      <c r="BZ35" s="105"/>
      <c r="CA35" s="105"/>
      <c r="CB35" s="105"/>
      <c r="CC35" s="105"/>
      <c r="CD35" s="105"/>
      <c r="CE35" s="105"/>
      <c r="CF35" s="105"/>
      <c r="CG35" s="105"/>
      <c r="CH35" s="105"/>
      <c r="CI35" s="105"/>
      <c r="CJ35" s="105"/>
      <c r="CK35" s="105"/>
      <c r="CL35" s="105"/>
      <c r="CM35" s="105"/>
      <c r="CN35" s="105"/>
      <c r="CO35" s="105"/>
      <c r="CP35" s="105"/>
      <c r="CQ35" s="105"/>
      <c r="CR35" s="105"/>
      <c r="CS35" s="105"/>
      <c r="CT35" s="105"/>
      <c r="CU35" s="105"/>
      <c r="CV35" s="105"/>
      <c r="CW35" s="105"/>
      <c r="CX35" s="105"/>
      <c r="CY35" s="105"/>
      <c r="CZ35" s="105"/>
      <c r="DA35" s="105"/>
      <c r="DB35" s="105"/>
      <c r="DC35" s="105"/>
      <c r="DD35" s="105"/>
      <c r="DE35" s="105"/>
      <c r="DF35" s="105"/>
      <c r="DG35" s="105"/>
      <c r="DH35" s="105"/>
      <c r="DI35" s="105"/>
      <c r="DJ35" s="105"/>
      <c r="DK35" s="105"/>
      <c r="DL35" s="105"/>
      <c r="DM35" s="105"/>
      <c r="DN35" s="105"/>
      <c r="DO35" s="105"/>
      <c r="DP35" s="105"/>
      <c r="DQ35" s="105"/>
      <c r="DR35" s="105"/>
      <c r="DS35" s="105"/>
      <c r="DT35" s="105"/>
      <c r="DU35" s="105"/>
      <c r="DV35" s="105"/>
      <c r="DW35" s="105"/>
      <c r="DX35" s="105"/>
      <c r="DY35" s="105"/>
      <c r="DZ35" s="105"/>
      <c r="EA35" s="105"/>
      <c r="EB35" s="105"/>
      <c r="EC35" s="105"/>
      <c r="ED35" s="105"/>
      <c r="EE35" s="105"/>
      <c r="EF35" s="105"/>
      <c r="EG35" s="105"/>
      <c r="EH35" s="105"/>
      <c r="EI35" s="105"/>
      <c r="EJ35" s="105"/>
      <c r="EK35" s="105"/>
      <c r="EL35" s="105"/>
      <c r="EM35" s="105"/>
      <c r="EN35" s="105"/>
      <c r="EO35" s="105"/>
      <c r="EP35" s="105"/>
      <c r="EQ35" s="105"/>
      <c r="ER35" s="105"/>
    </row>
    <row r="36" spans="1:148" s="104" customFormat="1" ht="18.600000000000001" hidden="1" customHeight="1" thickBot="1" x14ac:dyDescent="0.3">
      <c r="A36" s="152"/>
      <c r="B36" s="437"/>
      <c r="C36" s="438"/>
      <c r="D36" s="178" t="s">
        <v>13</v>
      </c>
      <c r="E36" s="152" t="s">
        <v>5</v>
      </c>
      <c r="F36" s="201">
        <f t="shared" ref="F36:T36" si="33">F37</f>
        <v>0</v>
      </c>
      <c r="G36" s="153">
        <f t="shared" si="33"/>
        <v>0</v>
      </c>
      <c r="H36" s="153">
        <f t="shared" si="33"/>
        <v>0</v>
      </c>
      <c r="I36" s="153">
        <f t="shared" si="33"/>
        <v>0</v>
      </c>
      <c r="J36" s="154">
        <f t="shared" si="33"/>
        <v>0</v>
      </c>
      <c r="K36" s="201">
        <f t="shared" si="33"/>
        <v>0</v>
      </c>
      <c r="L36" s="153">
        <f t="shared" si="33"/>
        <v>0</v>
      </c>
      <c r="M36" s="153">
        <f t="shared" si="33"/>
        <v>0</v>
      </c>
      <c r="N36" s="153">
        <f t="shared" si="33"/>
        <v>0</v>
      </c>
      <c r="O36" s="154">
        <f t="shared" si="33"/>
        <v>0</v>
      </c>
      <c r="P36" s="158">
        <f t="shared" si="33"/>
        <v>0</v>
      </c>
      <c r="Q36" s="159">
        <f t="shared" si="33"/>
        <v>0</v>
      </c>
      <c r="R36" s="159">
        <f t="shared" si="33"/>
        <v>0</v>
      </c>
      <c r="S36" s="159">
        <f t="shared" si="33"/>
        <v>0</v>
      </c>
      <c r="T36" s="327">
        <f t="shared" si="33"/>
        <v>0</v>
      </c>
      <c r="U36" s="314">
        <f t="shared" ref="U36" si="34">V36+W36+X36+Y36</f>
        <v>0</v>
      </c>
      <c r="V36" s="313">
        <v>0</v>
      </c>
      <c r="W36" s="313">
        <f>SUM(W39:W39)</f>
        <v>0</v>
      </c>
      <c r="X36" s="313">
        <v>0</v>
      </c>
      <c r="Y36" s="315">
        <v>0</v>
      </c>
      <c r="Z36" s="160">
        <f t="shared" ref="Z36" si="35">AA36+AB36+AC36+AD36</f>
        <v>0</v>
      </c>
      <c r="AA36" s="161">
        <v>0</v>
      </c>
      <c r="AB36" s="161">
        <f>SUM(AB39:AB39)</f>
        <v>0</v>
      </c>
      <c r="AC36" s="161">
        <v>0</v>
      </c>
      <c r="AD36" s="162">
        <v>0</v>
      </c>
      <c r="AE36" s="105"/>
      <c r="AF36" s="105"/>
      <c r="AG36" s="105"/>
      <c r="AH36" s="105"/>
      <c r="AI36" s="105"/>
      <c r="AJ36" s="105"/>
      <c r="AK36" s="105"/>
      <c r="AL36" s="105"/>
      <c r="AM36" s="105"/>
      <c r="AN36" s="105"/>
      <c r="AO36" s="105"/>
      <c r="AP36" s="105"/>
      <c r="AQ36" s="105"/>
      <c r="AR36" s="105"/>
      <c r="AS36" s="105"/>
      <c r="AT36" s="105"/>
      <c r="AU36" s="105"/>
      <c r="AV36" s="105"/>
      <c r="AW36" s="105"/>
      <c r="AX36" s="105"/>
      <c r="AY36" s="105"/>
      <c r="AZ36" s="105"/>
      <c r="BA36" s="105"/>
      <c r="BB36" s="105"/>
      <c r="BC36" s="105"/>
      <c r="BD36" s="105"/>
      <c r="BE36" s="105"/>
      <c r="BF36" s="105"/>
      <c r="BG36" s="105"/>
      <c r="BH36" s="105"/>
      <c r="BI36" s="105"/>
      <c r="BJ36" s="105"/>
      <c r="BK36" s="105"/>
      <c r="BL36" s="105"/>
      <c r="BM36" s="105"/>
      <c r="BN36" s="105"/>
      <c r="BO36" s="105"/>
      <c r="BP36" s="105"/>
      <c r="BQ36" s="105"/>
      <c r="BR36" s="105"/>
      <c r="BS36" s="105"/>
      <c r="BT36" s="105"/>
      <c r="BU36" s="105"/>
      <c r="BV36" s="105"/>
      <c r="BW36" s="105"/>
      <c r="BX36" s="105"/>
      <c r="BY36" s="105"/>
      <c r="BZ36" s="105"/>
      <c r="CA36" s="105"/>
      <c r="CB36" s="105"/>
      <c r="CC36" s="105"/>
      <c r="CD36" s="105"/>
      <c r="CE36" s="105"/>
      <c r="CF36" s="105"/>
      <c r="CG36" s="105"/>
      <c r="CH36" s="105"/>
      <c r="CI36" s="105"/>
      <c r="CJ36" s="105"/>
      <c r="CK36" s="105"/>
      <c r="CL36" s="105"/>
      <c r="CM36" s="105"/>
      <c r="CN36" s="105"/>
      <c r="CO36" s="105"/>
      <c r="CP36" s="105"/>
      <c r="CQ36" s="105"/>
      <c r="CR36" s="105"/>
      <c r="CS36" s="105"/>
      <c r="CT36" s="105"/>
      <c r="CU36" s="105"/>
      <c r="CV36" s="105"/>
      <c r="CW36" s="105"/>
      <c r="CX36" s="105"/>
      <c r="CY36" s="105"/>
      <c r="CZ36" s="105"/>
      <c r="DA36" s="105"/>
      <c r="DB36" s="105"/>
      <c r="DC36" s="105"/>
      <c r="DD36" s="105"/>
      <c r="DE36" s="105"/>
      <c r="DF36" s="105"/>
      <c r="DG36" s="105"/>
      <c r="DH36" s="105"/>
      <c r="DI36" s="105"/>
      <c r="DJ36" s="105"/>
      <c r="DK36" s="105"/>
      <c r="DL36" s="105"/>
      <c r="DM36" s="105"/>
      <c r="DN36" s="105"/>
      <c r="DO36" s="105"/>
      <c r="DP36" s="105"/>
      <c r="DQ36" s="105"/>
      <c r="DR36" s="105"/>
      <c r="DS36" s="105"/>
      <c r="DT36" s="105"/>
      <c r="DU36" s="105"/>
      <c r="DV36" s="105"/>
      <c r="DW36" s="105"/>
      <c r="DX36" s="105"/>
      <c r="DY36" s="105"/>
      <c r="DZ36" s="105"/>
      <c r="EA36" s="105"/>
      <c r="EB36" s="105"/>
      <c r="EC36" s="105"/>
      <c r="ED36" s="105"/>
      <c r="EE36" s="105"/>
      <c r="EF36" s="105"/>
      <c r="EG36" s="105"/>
      <c r="EH36" s="105"/>
      <c r="EI36" s="105"/>
      <c r="EJ36" s="105"/>
      <c r="EK36" s="105"/>
      <c r="EL36" s="105"/>
      <c r="EM36" s="105"/>
      <c r="EN36" s="105"/>
      <c r="EO36" s="105"/>
      <c r="EP36" s="105"/>
      <c r="EQ36" s="105"/>
      <c r="ER36" s="105"/>
    </row>
    <row r="37" spans="1:148" s="37" customFormat="1" ht="42.75" hidden="1" customHeight="1" thickBot="1" x14ac:dyDescent="0.3">
      <c r="A37" s="64"/>
      <c r="B37" s="95"/>
      <c r="C37" s="96"/>
      <c r="D37" s="179" t="s">
        <v>13</v>
      </c>
      <c r="E37" s="286"/>
      <c r="F37" s="289">
        <f t="shared" si="3"/>
        <v>0</v>
      </c>
      <c r="G37" s="97">
        <v>0</v>
      </c>
      <c r="H37" s="97">
        <v>0</v>
      </c>
      <c r="I37" s="97">
        <v>0</v>
      </c>
      <c r="J37" s="98">
        <v>0</v>
      </c>
      <c r="K37" s="289">
        <f t="shared" ref="K37" si="36">L37+M37+O37</f>
        <v>0</v>
      </c>
      <c r="L37" s="97">
        <v>0</v>
      </c>
      <c r="M37" s="97">
        <v>0</v>
      </c>
      <c r="N37" s="97">
        <v>0</v>
      </c>
      <c r="O37" s="291">
        <v>0</v>
      </c>
      <c r="P37" s="328">
        <f>Q37+R37+T37</f>
        <v>0</v>
      </c>
      <c r="Q37" s="99">
        <v>0</v>
      </c>
      <c r="R37" s="99">
        <v>0</v>
      </c>
      <c r="S37" s="99">
        <v>0</v>
      </c>
      <c r="T37" s="329">
        <v>0</v>
      </c>
      <c r="U37" s="316">
        <v>0</v>
      </c>
      <c r="V37" s="317">
        <v>0</v>
      </c>
      <c r="W37" s="317">
        <v>0</v>
      </c>
      <c r="X37" s="317">
        <v>0</v>
      </c>
      <c r="Y37" s="318">
        <v>0</v>
      </c>
      <c r="Z37" s="312">
        <v>0</v>
      </c>
      <c r="AA37" s="100">
        <v>0</v>
      </c>
      <c r="AB37" s="100">
        <v>0</v>
      </c>
      <c r="AC37" s="100">
        <v>0</v>
      </c>
      <c r="AD37" s="101">
        <v>0</v>
      </c>
      <c r="AE37" s="38"/>
      <c r="AF37" s="38"/>
      <c r="AG37" s="343"/>
      <c r="AH37" s="38"/>
      <c r="AI37" s="38"/>
      <c r="AJ37" s="38"/>
      <c r="AK37" s="38"/>
      <c r="AL37" s="38"/>
      <c r="AM37" s="38"/>
      <c r="AN37" s="38"/>
      <c r="AO37" s="38"/>
      <c r="AP37" s="38"/>
      <c r="AQ37" s="38"/>
      <c r="AR37" s="38"/>
      <c r="AS37" s="38"/>
      <c r="AT37" s="38"/>
      <c r="AU37" s="38"/>
      <c r="AV37" s="38"/>
      <c r="AW37" s="38"/>
      <c r="AX37" s="38"/>
      <c r="AY37" s="38"/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38"/>
      <c r="BY37" s="38"/>
      <c r="BZ37" s="38"/>
      <c r="CA37" s="38"/>
      <c r="CB37" s="38"/>
      <c r="CC37" s="38"/>
      <c r="CD37" s="38"/>
      <c r="CE37" s="38"/>
      <c r="CF37" s="38"/>
      <c r="CG37" s="38"/>
      <c r="CH37" s="38"/>
      <c r="CI37" s="38"/>
      <c r="CJ37" s="38"/>
      <c r="CK37" s="38"/>
      <c r="CL37" s="38"/>
      <c r="CM37" s="38"/>
      <c r="CN37" s="38"/>
      <c r="CO37" s="38"/>
      <c r="CP37" s="38"/>
      <c r="CQ37" s="38"/>
      <c r="CR37" s="38"/>
      <c r="CS37" s="38"/>
      <c r="CT37" s="38"/>
      <c r="CU37" s="38"/>
      <c r="CV37" s="38"/>
      <c r="CW37" s="38"/>
      <c r="CX37" s="38"/>
      <c r="CY37" s="38"/>
      <c r="CZ37" s="38"/>
      <c r="DA37" s="38"/>
      <c r="DB37" s="38"/>
      <c r="DC37" s="38"/>
      <c r="DD37" s="38"/>
      <c r="DE37" s="38"/>
      <c r="DF37" s="38"/>
      <c r="DG37" s="38"/>
      <c r="DH37" s="38"/>
      <c r="DI37" s="38"/>
      <c r="DJ37" s="38"/>
      <c r="DK37" s="38"/>
      <c r="DL37" s="38"/>
      <c r="DM37" s="38"/>
      <c r="DN37" s="38"/>
      <c r="DO37" s="38"/>
      <c r="DP37" s="38"/>
      <c r="DQ37" s="38"/>
      <c r="DR37" s="38"/>
      <c r="DS37" s="38"/>
      <c r="DT37" s="38"/>
      <c r="DU37" s="38"/>
      <c r="DV37" s="38"/>
      <c r="DW37" s="38"/>
      <c r="DX37" s="38"/>
      <c r="DY37" s="38"/>
      <c r="DZ37" s="38"/>
      <c r="EA37" s="38"/>
      <c r="EB37" s="38"/>
      <c r="EC37" s="38"/>
      <c r="ED37" s="38"/>
      <c r="EE37" s="38"/>
      <c r="EF37" s="38"/>
      <c r="EG37" s="38"/>
      <c r="EH37" s="38"/>
      <c r="EI37" s="38"/>
      <c r="EJ37" s="38"/>
      <c r="EK37" s="38"/>
      <c r="EL37" s="38"/>
      <c r="EM37" s="38"/>
      <c r="EN37" s="38"/>
      <c r="EO37" s="38"/>
      <c r="EP37" s="38"/>
      <c r="EQ37" s="38"/>
      <c r="ER37" s="38"/>
    </row>
    <row r="38" spans="1:148" s="7" customFormat="1" ht="19.5" customHeight="1" thickBot="1" x14ac:dyDescent="0.3">
      <c r="A38" s="47"/>
      <c r="B38" s="413" t="s">
        <v>65</v>
      </c>
      <c r="C38" s="414"/>
      <c r="D38" s="415"/>
      <c r="E38" s="47" t="s">
        <v>7</v>
      </c>
      <c r="F38" s="358">
        <f>F29+F33</f>
        <v>41185710</v>
      </c>
      <c r="G38" s="223">
        <f t="shared" ref="G38:T38" si="37">G29+G33</f>
        <v>0</v>
      </c>
      <c r="H38" s="223">
        <f t="shared" si="37"/>
        <v>0</v>
      </c>
      <c r="I38" s="223">
        <f t="shared" si="37"/>
        <v>0</v>
      </c>
      <c r="J38" s="222">
        <f t="shared" si="37"/>
        <v>41185710</v>
      </c>
      <c r="K38" s="358">
        <f>K29+K33</f>
        <v>503497</v>
      </c>
      <c r="L38" s="223">
        <f t="shared" si="37"/>
        <v>0</v>
      </c>
      <c r="M38" s="223">
        <f t="shared" si="37"/>
        <v>0</v>
      </c>
      <c r="N38" s="223">
        <f t="shared" si="37"/>
        <v>0</v>
      </c>
      <c r="O38" s="222">
        <f t="shared" si="37"/>
        <v>503497</v>
      </c>
      <c r="P38" s="358">
        <f>P29+P33</f>
        <v>3863089.36</v>
      </c>
      <c r="Q38" s="223">
        <f t="shared" si="37"/>
        <v>0</v>
      </c>
      <c r="R38" s="223">
        <f t="shared" si="37"/>
        <v>0</v>
      </c>
      <c r="S38" s="223">
        <f t="shared" si="37"/>
        <v>0</v>
      </c>
      <c r="T38" s="222">
        <f t="shared" si="37"/>
        <v>3863089.36</v>
      </c>
      <c r="U38" s="213">
        <f t="shared" ref="U38" si="38">V38+W38+X38+Y38</f>
        <v>767.25171351567133</v>
      </c>
      <c r="V38" s="21">
        <v>0</v>
      </c>
      <c r="W38" s="21">
        <v>0</v>
      </c>
      <c r="X38" s="21">
        <v>0</v>
      </c>
      <c r="Y38" s="319">
        <f t="shared" ref="Y38" si="39">T38/O38*100</f>
        <v>767.25171351567133</v>
      </c>
      <c r="Z38" s="216">
        <f>P38/F38*100</f>
        <v>9.3796837786698344</v>
      </c>
      <c r="AA38" s="55">
        <v>0</v>
      </c>
      <c r="AB38" s="55">
        <v>0</v>
      </c>
      <c r="AC38" s="55">
        <v>0</v>
      </c>
      <c r="AD38" s="56">
        <f>T38/J38*100</f>
        <v>9.3796837786698344</v>
      </c>
      <c r="AE38" s="8"/>
      <c r="AF38" s="8"/>
      <c r="AG38" s="344"/>
      <c r="AH38" s="8"/>
      <c r="AI38" s="8"/>
      <c r="AJ38" s="8"/>
      <c r="AK38" s="8"/>
      <c r="AL38" s="8"/>
      <c r="AM38" s="8"/>
      <c r="AN38" s="8"/>
      <c r="AO38" s="8"/>
      <c r="AP38" s="8"/>
      <c r="AQ38" s="8"/>
      <c r="AR38" s="8"/>
      <c r="AS38" s="8"/>
      <c r="AT38" s="8"/>
      <c r="AU38" s="8"/>
      <c r="AV38" s="8"/>
      <c r="AW38" s="8"/>
      <c r="AX38" s="8"/>
      <c r="AY38" s="8"/>
      <c r="AZ38" s="8"/>
      <c r="BA38" s="8"/>
      <c r="BB38" s="8"/>
      <c r="BC38" s="8"/>
      <c r="BD38" s="8"/>
      <c r="BE38" s="8"/>
      <c r="BF38" s="8"/>
      <c r="BG38" s="8"/>
      <c r="BH38" s="8"/>
      <c r="BI38" s="8"/>
      <c r="BJ38" s="8"/>
      <c r="BK38" s="8"/>
      <c r="BL38" s="8"/>
      <c r="BM38" s="8"/>
      <c r="BN38" s="8"/>
      <c r="BO38" s="8"/>
      <c r="BP38" s="8"/>
      <c r="BQ38" s="8"/>
      <c r="BR38" s="8"/>
      <c r="BS38" s="8"/>
      <c r="BT38" s="8"/>
      <c r="BU38" s="8"/>
      <c r="BV38" s="8"/>
      <c r="BW38" s="8"/>
      <c r="BX38" s="8"/>
      <c r="BY38" s="8"/>
      <c r="BZ38" s="8"/>
      <c r="CA38" s="8"/>
      <c r="CB38" s="8"/>
      <c r="CC38" s="8"/>
      <c r="CD38" s="8"/>
      <c r="CE38" s="8"/>
      <c r="CF38" s="8"/>
      <c r="CG38" s="8"/>
      <c r="CH38" s="8"/>
      <c r="CI38" s="8"/>
      <c r="CJ38" s="8"/>
      <c r="CK38" s="8"/>
      <c r="CL38" s="8"/>
      <c r="CM38" s="8"/>
      <c r="CN38" s="8"/>
      <c r="CO38" s="8"/>
      <c r="CP38" s="8"/>
      <c r="CQ38" s="8"/>
      <c r="CR38" s="8"/>
      <c r="CS38" s="8"/>
      <c r="CT38" s="8"/>
      <c r="CU38" s="8"/>
      <c r="CV38" s="8"/>
      <c r="CW38" s="8"/>
      <c r="CX38" s="8"/>
      <c r="CY38" s="8"/>
      <c r="CZ38" s="8"/>
      <c r="DA38" s="8"/>
      <c r="DB38" s="8"/>
      <c r="DC38" s="8"/>
      <c r="DD38" s="8"/>
      <c r="DE38" s="8"/>
      <c r="DF38" s="8"/>
      <c r="DG38" s="8"/>
      <c r="DH38" s="8"/>
      <c r="DI38" s="8"/>
      <c r="DJ38" s="8"/>
      <c r="DK38" s="8"/>
      <c r="DL38" s="8"/>
      <c r="DM38" s="8"/>
      <c r="DN38" s="8"/>
      <c r="DO38" s="8"/>
      <c r="DP38" s="8"/>
      <c r="DQ38" s="8"/>
      <c r="DR38" s="8"/>
      <c r="DS38" s="8"/>
      <c r="DT38" s="8"/>
      <c r="DU38" s="8"/>
      <c r="DV38" s="8"/>
      <c r="DW38" s="8"/>
      <c r="DX38" s="8"/>
      <c r="DY38" s="8"/>
      <c r="DZ38" s="8"/>
      <c r="EA38" s="8"/>
      <c r="EB38" s="8"/>
      <c r="EC38" s="8"/>
      <c r="ED38" s="8"/>
      <c r="EE38" s="8"/>
      <c r="EF38" s="8"/>
      <c r="EG38" s="8"/>
      <c r="EH38" s="8"/>
      <c r="EI38" s="8"/>
      <c r="EJ38" s="8"/>
      <c r="EK38" s="8"/>
      <c r="EL38" s="8"/>
      <c r="EM38" s="8"/>
      <c r="EN38" s="8"/>
      <c r="EO38" s="8"/>
      <c r="EP38" s="8"/>
      <c r="EQ38" s="8"/>
      <c r="ER38" s="8"/>
    </row>
    <row r="39" spans="1:148" s="34" customFormat="1" ht="16.5" customHeight="1" x14ac:dyDescent="0.25">
      <c r="A39" s="221" t="s">
        <v>2</v>
      </c>
      <c r="B39" s="486" t="s">
        <v>66</v>
      </c>
      <c r="C39" s="487"/>
      <c r="D39" s="488"/>
      <c r="E39" s="190" t="s">
        <v>7</v>
      </c>
      <c r="F39" s="466"/>
      <c r="G39" s="467"/>
      <c r="H39" s="467"/>
      <c r="I39" s="467"/>
      <c r="J39" s="467"/>
      <c r="K39" s="467"/>
      <c r="L39" s="467"/>
      <c r="M39" s="467"/>
      <c r="N39" s="467"/>
      <c r="O39" s="467"/>
      <c r="P39" s="467"/>
      <c r="Q39" s="467"/>
      <c r="R39" s="467"/>
      <c r="S39" s="467"/>
      <c r="T39" s="467"/>
      <c r="U39" s="468"/>
      <c r="V39" s="468"/>
      <c r="W39" s="468"/>
      <c r="X39" s="468"/>
      <c r="Y39" s="468"/>
      <c r="Z39" s="467"/>
      <c r="AA39" s="467"/>
      <c r="AB39" s="467"/>
      <c r="AC39" s="467"/>
      <c r="AD39" s="469"/>
      <c r="AE39" s="35"/>
      <c r="AF39" s="35"/>
      <c r="AG39" s="333"/>
      <c r="AH39" s="35"/>
      <c r="AI39" s="35"/>
      <c r="AJ39" s="35"/>
      <c r="AK39" s="35"/>
      <c r="AL39" s="35"/>
      <c r="AM39" s="35"/>
      <c r="AN39" s="35"/>
      <c r="AO39" s="35"/>
      <c r="AP39" s="35"/>
      <c r="AQ39" s="35"/>
      <c r="AR39" s="35"/>
      <c r="AS39" s="35"/>
      <c r="AT39" s="35"/>
      <c r="AU39" s="35"/>
      <c r="AV39" s="35"/>
      <c r="AW39" s="35"/>
      <c r="AX39" s="35"/>
      <c r="AY39" s="35"/>
      <c r="AZ39" s="35"/>
      <c r="BA39" s="35"/>
      <c r="BB39" s="35"/>
      <c r="BC39" s="35"/>
      <c r="BD39" s="35"/>
      <c r="BE39" s="35"/>
      <c r="BF39" s="35"/>
      <c r="BG39" s="35"/>
      <c r="BH39" s="35"/>
      <c r="BI39" s="35"/>
      <c r="BJ39" s="35"/>
      <c r="BK39" s="35"/>
      <c r="BL39" s="35"/>
      <c r="BM39" s="35"/>
      <c r="BN39" s="35"/>
      <c r="BO39" s="35"/>
      <c r="BP39" s="35"/>
      <c r="BQ39" s="35"/>
      <c r="BR39" s="35"/>
      <c r="BS39" s="35"/>
      <c r="BT39" s="35"/>
      <c r="BU39" s="35"/>
      <c r="BV39" s="35"/>
      <c r="BW39" s="35"/>
      <c r="BX39" s="35"/>
      <c r="BY39" s="35"/>
      <c r="BZ39" s="35"/>
      <c r="CA39" s="35"/>
      <c r="CB39" s="35"/>
      <c r="CC39" s="35"/>
      <c r="CD39" s="35"/>
      <c r="CE39" s="35"/>
      <c r="CF39" s="35"/>
      <c r="CG39" s="35"/>
      <c r="CH39" s="35"/>
      <c r="CI39" s="35"/>
      <c r="CJ39" s="35"/>
      <c r="CK39" s="35"/>
      <c r="CL39" s="35"/>
      <c r="CM39" s="35"/>
      <c r="CN39" s="35"/>
      <c r="CO39" s="35"/>
      <c r="CP39" s="35"/>
      <c r="CQ39" s="35"/>
      <c r="CR39" s="35"/>
      <c r="CS39" s="35"/>
      <c r="CT39" s="35"/>
      <c r="CU39" s="35"/>
      <c r="CV39" s="35"/>
      <c r="CW39" s="35"/>
      <c r="CX39" s="35"/>
      <c r="CY39" s="35"/>
      <c r="CZ39" s="35"/>
      <c r="DA39" s="35"/>
      <c r="DB39" s="35"/>
      <c r="DC39" s="35"/>
      <c r="DD39" s="35"/>
      <c r="DE39" s="35"/>
      <c r="DF39" s="35"/>
      <c r="DG39" s="35"/>
      <c r="DH39" s="35"/>
      <c r="DI39" s="35"/>
      <c r="DJ39" s="35"/>
      <c r="DK39" s="35"/>
      <c r="DL39" s="35"/>
      <c r="DM39" s="35"/>
      <c r="DN39" s="35"/>
      <c r="DO39" s="35"/>
      <c r="DP39" s="35"/>
      <c r="DQ39" s="35"/>
      <c r="DR39" s="35"/>
      <c r="DS39" s="35"/>
      <c r="DT39" s="35"/>
      <c r="DU39" s="35"/>
      <c r="DV39" s="35"/>
      <c r="DW39" s="35"/>
      <c r="DX39" s="35"/>
      <c r="DY39" s="35"/>
      <c r="DZ39" s="35"/>
      <c r="EA39" s="35"/>
      <c r="EB39" s="35"/>
      <c r="EC39" s="35"/>
      <c r="ED39" s="35"/>
      <c r="EE39" s="35"/>
      <c r="EF39" s="35"/>
      <c r="EG39" s="35"/>
      <c r="EH39" s="35"/>
      <c r="EI39" s="35"/>
      <c r="EJ39" s="35"/>
      <c r="EK39" s="35"/>
      <c r="EL39" s="35"/>
      <c r="EM39" s="35"/>
      <c r="EN39" s="35"/>
      <c r="EO39" s="35"/>
      <c r="EP39" s="35"/>
      <c r="EQ39" s="35"/>
      <c r="ER39" s="35"/>
    </row>
    <row r="40" spans="1:148" s="7" customFormat="1" ht="30.75" customHeight="1" thickBot="1" x14ac:dyDescent="0.3">
      <c r="A40" s="576"/>
      <c r="B40" s="577" t="s">
        <v>0</v>
      </c>
      <c r="C40" s="578" t="s">
        <v>103</v>
      </c>
      <c r="D40" s="579" t="s">
        <v>9</v>
      </c>
      <c r="E40" s="579" t="s">
        <v>5</v>
      </c>
      <c r="F40" s="580">
        <f t="shared" ref="F40" si="40">G40+H40+J40</f>
        <v>116614780</v>
      </c>
      <c r="G40" s="87">
        <v>0</v>
      </c>
      <c r="H40" s="87">
        <v>0</v>
      </c>
      <c r="I40" s="87">
        <v>0</v>
      </c>
      <c r="J40" s="128">
        <v>116614780</v>
      </c>
      <c r="K40" s="581">
        <f t="shared" ref="K40" si="41">L40+M40+N40+O40</f>
        <v>70675254</v>
      </c>
      <c r="L40" s="582">
        <v>0</v>
      </c>
      <c r="M40" s="582">
        <v>0</v>
      </c>
      <c r="N40" s="582">
        <v>0</v>
      </c>
      <c r="O40" s="88">
        <v>70675254</v>
      </c>
      <c r="P40" s="583">
        <f>T40</f>
        <v>72066340.890000001</v>
      </c>
      <c r="Q40" s="571">
        <v>0</v>
      </c>
      <c r="R40" s="571">
        <v>0</v>
      </c>
      <c r="S40" s="571">
        <v>0</v>
      </c>
      <c r="T40" s="573">
        <v>72066340.890000001</v>
      </c>
      <c r="U40" s="583">
        <f t="shared" ref="U40" si="42">V40+W40+X40+Y40</f>
        <v>101.9682800008048</v>
      </c>
      <c r="V40" s="584">
        <v>0</v>
      </c>
      <c r="W40" s="584">
        <v>0</v>
      </c>
      <c r="X40" s="584">
        <v>0</v>
      </c>
      <c r="Y40" s="573">
        <f>T40/O40*100</f>
        <v>101.9682800008048</v>
      </c>
      <c r="Z40" s="148">
        <f>P40/F40*100</f>
        <v>61.798633835265136</v>
      </c>
      <c r="AA40" s="138">
        <v>0</v>
      </c>
      <c r="AB40" s="138">
        <v>0</v>
      </c>
      <c r="AC40" s="138">
        <v>0</v>
      </c>
      <c r="AD40" s="16">
        <f>T40/J40*100</f>
        <v>61.798633835265136</v>
      </c>
      <c r="AE40" s="8"/>
      <c r="AF40" s="8"/>
      <c r="AG40" s="333"/>
      <c r="AH40" s="8"/>
      <c r="AI40" s="8"/>
      <c r="AJ40" s="8"/>
      <c r="AK40" s="8"/>
      <c r="AL40" s="8"/>
      <c r="AM40" s="8"/>
      <c r="AN40" s="8"/>
      <c r="AO40" s="8"/>
      <c r="AP40" s="8"/>
      <c r="AQ40" s="8"/>
      <c r="AR40" s="8"/>
      <c r="AS40" s="8"/>
      <c r="AT40" s="8"/>
      <c r="AU40" s="8"/>
      <c r="AV40" s="8"/>
      <c r="AW40" s="8"/>
      <c r="AX40" s="8"/>
      <c r="AY40" s="8"/>
      <c r="AZ40" s="8"/>
      <c r="BA40" s="8"/>
      <c r="BB40" s="8"/>
      <c r="BC40" s="8"/>
      <c r="BD40" s="8"/>
      <c r="BE40" s="8"/>
      <c r="BF40" s="8"/>
      <c r="BG40" s="8"/>
      <c r="BH40" s="8"/>
      <c r="BI40" s="8"/>
      <c r="BJ40" s="8"/>
      <c r="BK40" s="8"/>
      <c r="BL40" s="8"/>
      <c r="BM40" s="8"/>
      <c r="BN40" s="8"/>
      <c r="BO40" s="8"/>
      <c r="BP40" s="8"/>
      <c r="BQ40" s="8"/>
      <c r="BR40" s="8"/>
      <c r="BS40" s="8"/>
      <c r="BT40" s="8"/>
      <c r="BU40" s="8"/>
      <c r="BV40" s="8"/>
      <c r="BW40" s="8"/>
      <c r="BX40" s="8"/>
      <c r="BY40" s="8"/>
      <c r="BZ40" s="8"/>
      <c r="CA40" s="8"/>
      <c r="CB40" s="8"/>
      <c r="CC40" s="8"/>
      <c r="CD40" s="8"/>
      <c r="CE40" s="8"/>
      <c r="CF40" s="8"/>
      <c r="CG40" s="8"/>
      <c r="CH40" s="8"/>
      <c r="CI40" s="8"/>
      <c r="CJ40" s="8"/>
      <c r="CK40" s="8"/>
      <c r="CL40" s="8"/>
      <c r="CM40" s="8"/>
      <c r="CN40" s="8"/>
      <c r="CO40" s="8"/>
      <c r="CP40" s="8"/>
      <c r="CQ40" s="8"/>
      <c r="CR40" s="8"/>
      <c r="CS40" s="8"/>
      <c r="CT40" s="8"/>
      <c r="CU40" s="8"/>
      <c r="CV40" s="8"/>
      <c r="CW40" s="8"/>
      <c r="CX40" s="8"/>
      <c r="CY40" s="8"/>
      <c r="CZ40" s="8"/>
      <c r="DA40" s="8"/>
      <c r="DB40" s="8"/>
      <c r="DC40" s="8"/>
      <c r="DD40" s="8"/>
      <c r="DE40" s="8"/>
      <c r="DF40" s="8"/>
      <c r="DG40" s="8"/>
      <c r="DH40" s="8"/>
      <c r="DI40" s="8"/>
      <c r="DJ40" s="8"/>
      <c r="DK40" s="8"/>
      <c r="DL40" s="8"/>
      <c r="DM40" s="8"/>
      <c r="DN40" s="8"/>
      <c r="DO40" s="8"/>
      <c r="DP40" s="8"/>
      <c r="DQ40" s="8"/>
      <c r="DR40" s="8"/>
      <c r="DS40" s="8"/>
      <c r="DT40" s="8"/>
      <c r="DU40" s="8"/>
      <c r="DV40" s="8"/>
      <c r="DW40" s="8"/>
      <c r="DX40" s="8"/>
      <c r="DY40" s="8"/>
      <c r="DZ40" s="8"/>
      <c r="EA40" s="8"/>
      <c r="EB40" s="8"/>
      <c r="EC40" s="8"/>
      <c r="ED40" s="8"/>
      <c r="EE40" s="8"/>
      <c r="EF40" s="8"/>
      <c r="EG40" s="8"/>
      <c r="EH40" s="8"/>
      <c r="EI40" s="8"/>
      <c r="EJ40" s="8"/>
      <c r="EK40" s="8"/>
      <c r="EL40" s="8"/>
      <c r="EM40" s="8"/>
      <c r="EN40" s="8"/>
      <c r="EO40" s="8"/>
      <c r="EP40" s="8"/>
      <c r="EQ40" s="8"/>
      <c r="ER40" s="8"/>
    </row>
    <row r="41" spans="1:148" s="7" customFormat="1" ht="19.5" customHeight="1" thickBot="1" x14ac:dyDescent="0.3">
      <c r="A41" s="278"/>
      <c r="B41" s="413" t="s">
        <v>126</v>
      </c>
      <c r="C41" s="414"/>
      <c r="D41" s="415"/>
      <c r="E41" s="278" t="s">
        <v>7</v>
      </c>
      <c r="F41" s="9">
        <f>F40</f>
        <v>116614780</v>
      </c>
      <c r="G41" s="36">
        <f t="shared" ref="G41:J41" si="43">G40</f>
        <v>0</v>
      </c>
      <c r="H41" s="36">
        <f t="shared" si="43"/>
        <v>0</v>
      </c>
      <c r="I41" s="36">
        <f t="shared" si="43"/>
        <v>0</v>
      </c>
      <c r="J41" s="11">
        <f t="shared" si="43"/>
        <v>116614780</v>
      </c>
      <c r="K41" s="9">
        <f>K40</f>
        <v>70675254</v>
      </c>
      <c r="L41" s="36">
        <f t="shared" ref="L41" si="44">L40</f>
        <v>0</v>
      </c>
      <c r="M41" s="36">
        <f t="shared" ref="M41" si="45">M40</f>
        <v>0</v>
      </c>
      <c r="N41" s="36">
        <f t="shared" ref="N41" si="46">N40</f>
        <v>0</v>
      </c>
      <c r="O41" s="11">
        <f t="shared" ref="O41" si="47">O40</f>
        <v>70675254</v>
      </c>
      <c r="P41" s="295">
        <f>P40</f>
        <v>72066340.890000001</v>
      </c>
      <c r="Q41" s="36">
        <f t="shared" ref="Q41" si="48">Q40</f>
        <v>0</v>
      </c>
      <c r="R41" s="36">
        <f t="shared" ref="R41" si="49">R40</f>
        <v>0</v>
      </c>
      <c r="S41" s="36">
        <f t="shared" ref="S41" si="50">S40</f>
        <v>0</v>
      </c>
      <c r="T41" s="11">
        <f t="shared" ref="T41" si="51">T40</f>
        <v>72066340.890000001</v>
      </c>
      <c r="U41" s="376">
        <f>P41/K41*100</f>
        <v>101.9682800008048</v>
      </c>
      <c r="V41" s="77">
        <v>0</v>
      </c>
      <c r="W41" s="200">
        <v>0</v>
      </c>
      <c r="X41" s="77">
        <v>0</v>
      </c>
      <c r="Y41" s="50">
        <f>T41/O41*100</f>
        <v>101.9682800008048</v>
      </c>
      <c r="Z41" s="148">
        <f>P41/F41*100</f>
        <v>61.798633835265136</v>
      </c>
      <c r="AA41" s="138">
        <v>0</v>
      </c>
      <c r="AB41" s="138">
        <v>0</v>
      </c>
      <c r="AC41" s="138">
        <v>0</v>
      </c>
      <c r="AD41" s="16">
        <f>T41/J41*100</f>
        <v>61.798633835265136</v>
      </c>
      <c r="AE41" s="8"/>
      <c r="AF41" s="8"/>
      <c r="AG41" s="344"/>
      <c r="AH41" s="8"/>
      <c r="AI41" s="8"/>
      <c r="AJ41" s="8"/>
      <c r="AK41" s="8"/>
      <c r="AL41" s="8"/>
      <c r="AM41" s="8"/>
      <c r="AN41" s="8"/>
      <c r="AO41" s="8"/>
      <c r="AP41" s="8"/>
      <c r="AQ41" s="8"/>
      <c r="AR41" s="8"/>
      <c r="AS41" s="8"/>
      <c r="AT41" s="8"/>
      <c r="AU41" s="8"/>
      <c r="AV41" s="8"/>
      <c r="AW41" s="8"/>
      <c r="AX41" s="8"/>
      <c r="AY41" s="8"/>
      <c r="AZ41" s="8"/>
      <c r="BA41" s="8"/>
      <c r="BB41" s="8"/>
      <c r="BC41" s="8"/>
      <c r="BD41" s="8"/>
      <c r="BE41" s="8"/>
      <c r="BF41" s="8"/>
      <c r="BG41" s="8"/>
      <c r="BH41" s="8"/>
      <c r="BI41" s="8"/>
      <c r="BJ41" s="8"/>
      <c r="BK41" s="8"/>
      <c r="BL41" s="8"/>
      <c r="BM41" s="8"/>
      <c r="BN41" s="8"/>
      <c r="BO41" s="8"/>
      <c r="BP41" s="8"/>
      <c r="BQ41" s="8"/>
      <c r="BR41" s="8"/>
      <c r="BS41" s="8"/>
      <c r="BT41" s="8"/>
      <c r="BU41" s="8"/>
      <c r="BV41" s="8"/>
      <c r="BW41" s="8"/>
      <c r="BX41" s="8"/>
      <c r="BY41" s="8"/>
      <c r="BZ41" s="8"/>
      <c r="CA41" s="8"/>
      <c r="CB41" s="8"/>
      <c r="CC41" s="8"/>
      <c r="CD41" s="8"/>
      <c r="CE41" s="8"/>
      <c r="CF41" s="8"/>
      <c r="CG41" s="8"/>
      <c r="CH41" s="8"/>
      <c r="CI41" s="8"/>
      <c r="CJ41" s="8"/>
      <c r="CK41" s="8"/>
      <c r="CL41" s="8"/>
      <c r="CM41" s="8"/>
      <c r="CN41" s="8"/>
      <c r="CO41" s="8"/>
      <c r="CP41" s="8"/>
      <c r="CQ41" s="8"/>
      <c r="CR41" s="8"/>
      <c r="CS41" s="8"/>
      <c r="CT41" s="8"/>
      <c r="CU41" s="8"/>
      <c r="CV41" s="8"/>
      <c r="CW41" s="8"/>
      <c r="CX41" s="8"/>
      <c r="CY41" s="8"/>
      <c r="CZ41" s="8"/>
      <c r="DA41" s="8"/>
      <c r="DB41" s="8"/>
      <c r="DC41" s="8"/>
      <c r="DD41" s="8"/>
      <c r="DE41" s="8"/>
      <c r="DF41" s="8"/>
      <c r="DG41" s="8"/>
      <c r="DH41" s="8"/>
      <c r="DI41" s="8"/>
      <c r="DJ41" s="8"/>
      <c r="DK41" s="8"/>
      <c r="DL41" s="8"/>
      <c r="DM41" s="8"/>
      <c r="DN41" s="8"/>
      <c r="DO41" s="8"/>
      <c r="DP41" s="8"/>
      <c r="DQ41" s="8"/>
      <c r="DR41" s="8"/>
      <c r="DS41" s="8"/>
      <c r="DT41" s="8"/>
      <c r="DU41" s="8"/>
      <c r="DV41" s="8"/>
      <c r="DW41" s="8"/>
      <c r="DX41" s="8"/>
      <c r="DY41" s="8"/>
      <c r="DZ41" s="8"/>
      <c r="EA41" s="8"/>
      <c r="EB41" s="8"/>
      <c r="EC41" s="8"/>
      <c r="ED41" s="8"/>
      <c r="EE41" s="8"/>
      <c r="EF41" s="8"/>
      <c r="EG41" s="8"/>
      <c r="EH41" s="8"/>
      <c r="EI41" s="8"/>
      <c r="EJ41" s="8"/>
      <c r="EK41" s="8"/>
      <c r="EL41" s="8"/>
      <c r="EM41" s="8"/>
      <c r="EN41" s="8"/>
      <c r="EO41" s="8"/>
      <c r="EP41" s="8"/>
      <c r="EQ41" s="8"/>
      <c r="ER41" s="8"/>
    </row>
    <row r="42" spans="1:148" s="68" customFormat="1" ht="15" customHeight="1" thickBot="1" x14ac:dyDescent="0.25">
      <c r="A42" s="480" t="s">
        <v>34</v>
      </c>
      <c r="B42" s="461" t="s">
        <v>88</v>
      </c>
      <c r="C42" s="489"/>
      <c r="D42" s="462"/>
      <c r="E42" s="149" t="s">
        <v>7</v>
      </c>
      <c r="F42" s="470"/>
      <c r="G42" s="471"/>
      <c r="H42" s="471"/>
      <c r="I42" s="471"/>
      <c r="J42" s="471"/>
      <c r="K42" s="471"/>
      <c r="L42" s="471"/>
      <c r="M42" s="471"/>
      <c r="N42" s="471"/>
      <c r="O42" s="471"/>
      <c r="P42" s="472"/>
      <c r="Q42" s="472"/>
      <c r="R42" s="472"/>
      <c r="S42" s="472"/>
      <c r="T42" s="472"/>
      <c r="U42" s="472"/>
      <c r="V42" s="472"/>
      <c r="W42" s="472"/>
      <c r="X42" s="472"/>
      <c r="Y42" s="472"/>
      <c r="Z42" s="472"/>
      <c r="AA42" s="472"/>
      <c r="AB42" s="472"/>
      <c r="AC42" s="472"/>
      <c r="AD42" s="473"/>
      <c r="AE42" s="330"/>
      <c r="AF42" s="330"/>
      <c r="AG42" s="330"/>
      <c r="AH42" s="71"/>
      <c r="AI42" s="71"/>
      <c r="AJ42" s="71"/>
      <c r="AK42" s="71"/>
      <c r="AL42" s="71"/>
      <c r="AM42" s="71"/>
      <c r="AN42" s="71"/>
      <c r="AO42" s="71"/>
      <c r="AP42" s="71"/>
      <c r="AQ42" s="71"/>
      <c r="AR42" s="71"/>
      <c r="AS42" s="71"/>
      <c r="AT42" s="71"/>
      <c r="AU42" s="71"/>
      <c r="AV42" s="71"/>
      <c r="AW42" s="71"/>
      <c r="AX42" s="71"/>
      <c r="AY42" s="71"/>
      <c r="AZ42" s="71"/>
      <c r="BA42" s="71"/>
      <c r="BB42" s="71"/>
      <c r="BC42" s="71"/>
      <c r="BD42" s="71"/>
      <c r="BE42" s="71"/>
      <c r="BF42" s="71"/>
      <c r="BG42" s="71"/>
      <c r="BH42" s="71"/>
      <c r="BI42" s="71"/>
      <c r="BJ42" s="71"/>
      <c r="BK42" s="71"/>
      <c r="BL42" s="71"/>
      <c r="BM42" s="71"/>
      <c r="BN42" s="71"/>
      <c r="BO42" s="71"/>
      <c r="BP42" s="71"/>
      <c r="BQ42" s="71"/>
      <c r="BR42" s="71"/>
      <c r="BS42" s="71"/>
      <c r="BT42" s="71"/>
      <c r="BU42" s="71"/>
      <c r="BV42" s="71"/>
      <c r="BW42" s="71"/>
      <c r="BX42" s="71"/>
      <c r="BY42" s="71"/>
      <c r="BZ42" s="71"/>
      <c r="CA42" s="71"/>
      <c r="CB42" s="71"/>
      <c r="CC42" s="71"/>
      <c r="CD42" s="71"/>
      <c r="CE42" s="71"/>
      <c r="CF42" s="71"/>
      <c r="CG42" s="71"/>
      <c r="CH42" s="71"/>
      <c r="CI42" s="71"/>
      <c r="CJ42" s="71"/>
      <c r="CK42" s="71"/>
      <c r="CL42" s="71"/>
      <c r="CM42" s="71"/>
      <c r="CN42" s="71"/>
      <c r="CO42" s="71"/>
      <c r="CP42" s="71"/>
      <c r="CQ42" s="71"/>
      <c r="CR42" s="71"/>
      <c r="CS42" s="71"/>
      <c r="CT42" s="71"/>
      <c r="CU42" s="71"/>
      <c r="CV42" s="71"/>
      <c r="CW42" s="71"/>
      <c r="CX42" s="71"/>
      <c r="CY42" s="71"/>
      <c r="CZ42" s="71"/>
      <c r="DA42" s="71"/>
      <c r="DB42" s="71"/>
      <c r="DC42" s="71"/>
      <c r="DD42" s="71"/>
      <c r="DE42" s="71"/>
      <c r="DF42" s="71"/>
      <c r="DG42" s="71"/>
      <c r="DH42" s="71"/>
      <c r="DI42" s="71"/>
      <c r="DJ42" s="71"/>
      <c r="DK42" s="71"/>
      <c r="DL42" s="71"/>
      <c r="DM42" s="71"/>
      <c r="DN42" s="71"/>
      <c r="DO42" s="71"/>
      <c r="DP42" s="71"/>
      <c r="DQ42" s="71"/>
      <c r="DR42" s="71"/>
      <c r="DS42" s="71"/>
      <c r="DT42" s="71"/>
      <c r="DU42" s="71"/>
      <c r="DV42" s="71"/>
      <c r="DW42" s="71"/>
      <c r="DX42" s="71"/>
      <c r="DY42" s="71"/>
      <c r="DZ42" s="71"/>
      <c r="EA42" s="71"/>
      <c r="EB42" s="71"/>
      <c r="EC42" s="71"/>
      <c r="ED42" s="71"/>
      <c r="EE42" s="71"/>
      <c r="EF42" s="71"/>
      <c r="EG42" s="71"/>
      <c r="EH42" s="71"/>
      <c r="EI42" s="71"/>
      <c r="EJ42" s="71"/>
      <c r="EK42" s="71"/>
      <c r="EL42" s="71"/>
      <c r="EM42" s="71"/>
      <c r="EN42" s="71"/>
      <c r="EO42" s="71"/>
      <c r="EP42" s="71"/>
      <c r="EQ42" s="71"/>
      <c r="ER42" s="71"/>
    </row>
    <row r="43" spans="1:148" s="250" customFormat="1" ht="30.75" customHeight="1" thickBot="1" x14ac:dyDescent="0.25">
      <c r="A43" s="481"/>
      <c r="B43" s="478" t="s">
        <v>94</v>
      </c>
      <c r="C43" s="479"/>
      <c r="D43" s="272"/>
      <c r="E43" s="273"/>
      <c r="F43" s="273"/>
      <c r="G43" s="274"/>
      <c r="H43" s="274"/>
      <c r="I43" s="274"/>
      <c r="J43" s="274"/>
      <c r="K43" s="274"/>
      <c r="L43" s="274"/>
      <c r="M43" s="274"/>
      <c r="N43" s="274"/>
      <c r="O43" s="274"/>
      <c r="P43" s="274"/>
      <c r="Q43" s="274"/>
      <c r="R43" s="274"/>
      <c r="S43" s="274"/>
      <c r="T43" s="274"/>
      <c r="U43" s="274"/>
      <c r="V43" s="274"/>
      <c r="W43" s="274"/>
      <c r="X43" s="274"/>
      <c r="Y43" s="274"/>
      <c r="Z43" s="274"/>
      <c r="AA43" s="274"/>
      <c r="AB43" s="274"/>
      <c r="AC43" s="274"/>
      <c r="AD43" s="275"/>
      <c r="AE43" s="249"/>
      <c r="AF43" s="249"/>
      <c r="AG43" s="249"/>
      <c r="AH43" s="251"/>
      <c r="AI43" s="251"/>
      <c r="AJ43" s="251"/>
      <c r="AK43" s="251"/>
      <c r="AL43" s="251"/>
      <c r="AM43" s="251"/>
      <c r="AN43" s="251"/>
      <c r="AO43" s="251"/>
      <c r="AP43" s="251"/>
      <c r="AQ43" s="251"/>
      <c r="AR43" s="251"/>
      <c r="AS43" s="251"/>
      <c r="AT43" s="251"/>
      <c r="AU43" s="251"/>
      <c r="AV43" s="251"/>
      <c r="AW43" s="251"/>
      <c r="AX43" s="251"/>
      <c r="AY43" s="251"/>
      <c r="AZ43" s="251"/>
      <c r="BA43" s="251"/>
      <c r="BB43" s="251"/>
      <c r="BC43" s="251"/>
      <c r="BD43" s="251"/>
      <c r="BE43" s="251"/>
      <c r="BF43" s="251"/>
      <c r="BG43" s="251"/>
      <c r="BH43" s="251"/>
      <c r="BI43" s="251"/>
      <c r="BJ43" s="251"/>
      <c r="BK43" s="251"/>
      <c r="BL43" s="251"/>
      <c r="BM43" s="251"/>
      <c r="BN43" s="251"/>
      <c r="BO43" s="251"/>
      <c r="BP43" s="251"/>
      <c r="BQ43" s="251"/>
      <c r="BR43" s="251"/>
      <c r="BS43" s="251"/>
      <c r="BT43" s="251"/>
      <c r="BU43" s="251"/>
      <c r="BV43" s="251"/>
      <c r="BW43" s="251"/>
      <c r="BX43" s="251"/>
      <c r="BY43" s="251"/>
      <c r="BZ43" s="251"/>
      <c r="CA43" s="251"/>
      <c r="CB43" s="251"/>
      <c r="CC43" s="251"/>
      <c r="CD43" s="251"/>
      <c r="CE43" s="251"/>
      <c r="CF43" s="251"/>
      <c r="CG43" s="251"/>
      <c r="CH43" s="251"/>
      <c r="CI43" s="251"/>
      <c r="CJ43" s="251"/>
      <c r="CK43" s="251"/>
      <c r="CL43" s="251"/>
      <c r="CM43" s="251"/>
      <c r="CN43" s="251"/>
      <c r="CO43" s="251"/>
      <c r="CP43" s="251"/>
      <c r="CQ43" s="251"/>
      <c r="CR43" s="251"/>
      <c r="CS43" s="251"/>
      <c r="CT43" s="251"/>
      <c r="CU43" s="251"/>
      <c r="CV43" s="251"/>
      <c r="CW43" s="251"/>
      <c r="CX43" s="251"/>
      <c r="CY43" s="251"/>
      <c r="CZ43" s="251"/>
      <c r="DA43" s="251"/>
      <c r="DB43" s="251"/>
      <c r="DC43" s="251"/>
      <c r="DD43" s="251"/>
      <c r="DE43" s="251"/>
      <c r="DF43" s="251"/>
      <c r="DG43" s="251"/>
      <c r="DH43" s="251"/>
      <c r="DI43" s="251"/>
      <c r="DJ43" s="251"/>
      <c r="DK43" s="251"/>
      <c r="DL43" s="251"/>
      <c r="DM43" s="251"/>
      <c r="DN43" s="251"/>
      <c r="DO43" s="251"/>
      <c r="DP43" s="251"/>
      <c r="DQ43" s="251"/>
      <c r="DR43" s="251"/>
      <c r="DS43" s="251"/>
      <c r="DT43" s="251"/>
      <c r="DU43" s="251"/>
      <c r="DV43" s="251"/>
      <c r="DW43" s="251"/>
      <c r="DX43" s="251"/>
      <c r="DY43" s="251"/>
      <c r="DZ43" s="251"/>
      <c r="EA43" s="251"/>
      <c r="EB43" s="251"/>
      <c r="EC43" s="251"/>
      <c r="ED43" s="251"/>
      <c r="EE43" s="251"/>
      <c r="EF43" s="251"/>
      <c r="EG43" s="251"/>
      <c r="EH43" s="251"/>
      <c r="EI43" s="251"/>
      <c r="EJ43" s="251"/>
      <c r="EK43" s="251"/>
      <c r="EL43" s="251"/>
      <c r="EM43" s="251"/>
      <c r="EN43" s="251"/>
      <c r="EO43" s="251"/>
      <c r="EP43" s="251"/>
      <c r="EQ43" s="251"/>
      <c r="ER43" s="251"/>
    </row>
    <row r="44" spans="1:148" s="104" customFormat="1" ht="33" customHeight="1" thickBot="1" x14ac:dyDescent="0.3">
      <c r="A44" s="482"/>
      <c r="B44" s="244" t="s">
        <v>132</v>
      </c>
      <c r="C44" s="246" t="s">
        <v>128</v>
      </c>
      <c r="D44" s="361" t="s">
        <v>14</v>
      </c>
      <c r="E44" s="369" t="s">
        <v>5</v>
      </c>
      <c r="F44" s="369">
        <f>G44+H44+J44</f>
        <v>83006880</v>
      </c>
      <c r="G44" s="159">
        <v>0</v>
      </c>
      <c r="H44" s="159">
        <v>0</v>
      </c>
      <c r="I44" s="159">
        <v>0</v>
      </c>
      <c r="J44" s="240">
        <v>83006880</v>
      </c>
      <c r="K44" s="130">
        <f>L44+M44+O44</f>
        <v>0</v>
      </c>
      <c r="L44" s="150">
        <v>0</v>
      </c>
      <c r="M44" s="150">
        <v>0</v>
      </c>
      <c r="N44" s="150">
        <v>0</v>
      </c>
      <c r="O44" s="320">
        <v>0</v>
      </c>
      <c r="P44" s="158">
        <f>Q44+R44+T44</f>
        <v>0</v>
      </c>
      <c r="Q44" s="159">
        <v>0</v>
      </c>
      <c r="R44" s="159">
        <v>0</v>
      </c>
      <c r="S44" s="159">
        <v>0</v>
      </c>
      <c r="T44" s="240">
        <v>0</v>
      </c>
      <c r="U44" s="270">
        <v>0</v>
      </c>
      <c r="V44" s="138">
        <v>0</v>
      </c>
      <c r="W44" s="138">
        <v>0</v>
      </c>
      <c r="X44" s="138">
        <v>0</v>
      </c>
      <c r="Y44" s="204">
        <v>0</v>
      </c>
      <c r="Z44" s="271">
        <f>P44/F44*100</f>
        <v>0</v>
      </c>
      <c r="AA44" s="138">
        <v>0</v>
      </c>
      <c r="AB44" s="138">
        <v>0</v>
      </c>
      <c r="AC44" s="138">
        <v>0</v>
      </c>
      <c r="AD44" s="204">
        <f>T44/J44*100</f>
        <v>0</v>
      </c>
      <c r="AE44" s="105"/>
      <c r="AF44" s="105"/>
      <c r="AG44" s="345"/>
      <c r="AH44" s="105"/>
      <c r="AI44" s="105"/>
      <c r="AJ44" s="105"/>
      <c r="AK44" s="105"/>
      <c r="AL44" s="105"/>
      <c r="AM44" s="105"/>
      <c r="AN44" s="105"/>
      <c r="AO44" s="105"/>
      <c r="AP44" s="105"/>
      <c r="AQ44" s="105"/>
      <c r="AR44" s="105"/>
      <c r="AS44" s="105"/>
      <c r="AT44" s="105"/>
      <c r="AU44" s="105"/>
      <c r="AV44" s="105"/>
      <c r="AW44" s="105"/>
      <c r="AX44" s="105"/>
      <c r="AY44" s="105"/>
      <c r="AZ44" s="105"/>
      <c r="BA44" s="105"/>
      <c r="BB44" s="105"/>
      <c r="BC44" s="105"/>
      <c r="BD44" s="105"/>
      <c r="BE44" s="105"/>
      <c r="BF44" s="105"/>
      <c r="BG44" s="105"/>
      <c r="BH44" s="105"/>
      <c r="BI44" s="105"/>
      <c r="BJ44" s="105"/>
      <c r="BK44" s="105"/>
      <c r="BL44" s="105"/>
      <c r="BM44" s="105"/>
      <c r="BN44" s="105"/>
      <c r="BO44" s="105"/>
      <c r="BP44" s="105"/>
      <c r="BQ44" s="105"/>
      <c r="BR44" s="105"/>
      <c r="BS44" s="105"/>
      <c r="BT44" s="105"/>
      <c r="BU44" s="105"/>
      <c r="BV44" s="105"/>
      <c r="BW44" s="105"/>
      <c r="BX44" s="105"/>
      <c r="BY44" s="105"/>
      <c r="BZ44" s="105"/>
      <c r="CA44" s="105"/>
      <c r="CB44" s="105"/>
      <c r="CC44" s="105"/>
      <c r="CD44" s="105"/>
      <c r="CE44" s="105"/>
      <c r="CF44" s="105"/>
      <c r="CG44" s="105"/>
      <c r="CH44" s="105"/>
      <c r="CI44" s="105"/>
      <c r="CJ44" s="105"/>
      <c r="CK44" s="105"/>
      <c r="CL44" s="105"/>
      <c r="CM44" s="105"/>
      <c r="CN44" s="105"/>
      <c r="CO44" s="105"/>
      <c r="CP44" s="105"/>
      <c r="CQ44" s="105"/>
      <c r="CR44" s="105"/>
      <c r="CS44" s="105"/>
      <c r="CT44" s="105"/>
      <c r="CU44" s="105"/>
      <c r="CV44" s="105"/>
      <c r="CW44" s="105"/>
      <c r="CX44" s="105"/>
      <c r="CY44" s="105"/>
      <c r="CZ44" s="105"/>
      <c r="DA44" s="105"/>
      <c r="DB44" s="105"/>
      <c r="DC44" s="105"/>
      <c r="DD44" s="105"/>
      <c r="DE44" s="105"/>
      <c r="DF44" s="105"/>
      <c r="DG44" s="105"/>
      <c r="DH44" s="105"/>
      <c r="DI44" s="105"/>
      <c r="DJ44" s="105"/>
      <c r="DK44" s="105"/>
      <c r="DL44" s="105"/>
      <c r="DM44" s="105"/>
      <c r="DN44" s="105"/>
      <c r="DO44" s="105"/>
      <c r="DP44" s="105"/>
      <c r="DQ44" s="105"/>
      <c r="DR44" s="105"/>
      <c r="DS44" s="105"/>
      <c r="DT44" s="105"/>
      <c r="DU44" s="105"/>
      <c r="DV44" s="105"/>
      <c r="DW44" s="105"/>
      <c r="DX44" s="105"/>
      <c r="DY44" s="105"/>
      <c r="DZ44" s="105"/>
      <c r="EA44" s="105"/>
      <c r="EB44" s="105"/>
      <c r="EC44" s="105"/>
      <c r="ED44" s="105"/>
      <c r="EE44" s="105"/>
      <c r="EF44" s="105"/>
      <c r="EG44" s="105"/>
      <c r="EH44" s="105"/>
      <c r="EI44" s="105"/>
      <c r="EJ44" s="105"/>
      <c r="EK44" s="105"/>
      <c r="EL44" s="105"/>
      <c r="EM44" s="105"/>
      <c r="EN44" s="105"/>
      <c r="EO44" s="105"/>
      <c r="EP44" s="105"/>
      <c r="EQ44" s="105"/>
      <c r="ER44" s="105"/>
    </row>
    <row r="45" spans="1:148" s="7" customFormat="1" ht="19.5" customHeight="1" thickBot="1" x14ac:dyDescent="0.3">
      <c r="A45" s="278"/>
      <c r="B45" s="413" t="s">
        <v>125</v>
      </c>
      <c r="C45" s="414"/>
      <c r="D45" s="414"/>
      <c r="E45" s="48" t="s">
        <v>7</v>
      </c>
      <c r="F45" s="362">
        <f>F44</f>
        <v>83006880</v>
      </c>
      <c r="G45" s="45">
        <f t="shared" ref="G45:T45" si="52">G44</f>
        <v>0</v>
      </c>
      <c r="H45" s="45">
        <f t="shared" si="52"/>
        <v>0</v>
      </c>
      <c r="I45" s="45">
        <f t="shared" si="52"/>
        <v>0</v>
      </c>
      <c r="J45" s="45">
        <f t="shared" si="52"/>
        <v>83006880</v>
      </c>
      <c r="K45" s="362">
        <f>K44</f>
        <v>0</v>
      </c>
      <c r="L45" s="45">
        <f t="shared" si="52"/>
        <v>0</v>
      </c>
      <c r="M45" s="45">
        <f t="shared" si="52"/>
        <v>0</v>
      </c>
      <c r="N45" s="45">
        <f t="shared" si="52"/>
        <v>0</v>
      </c>
      <c r="O45" s="45">
        <f t="shared" si="52"/>
        <v>0</v>
      </c>
      <c r="P45" s="362">
        <f>P44</f>
        <v>0</v>
      </c>
      <c r="Q45" s="45">
        <f t="shared" si="52"/>
        <v>0</v>
      </c>
      <c r="R45" s="45">
        <f t="shared" si="52"/>
        <v>0</v>
      </c>
      <c r="S45" s="45">
        <f t="shared" si="52"/>
        <v>0</v>
      </c>
      <c r="T45" s="45">
        <f t="shared" si="52"/>
        <v>0</v>
      </c>
      <c r="U45" s="70">
        <v>0</v>
      </c>
      <c r="V45" s="39">
        <v>0</v>
      </c>
      <c r="W45" s="39">
        <v>0</v>
      </c>
      <c r="X45" s="39">
        <v>0</v>
      </c>
      <c r="Y45" s="69">
        <v>0</v>
      </c>
      <c r="Z45" s="186">
        <v>0</v>
      </c>
      <c r="AA45" s="10">
        <v>0</v>
      </c>
      <c r="AB45" s="10">
        <v>0</v>
      </c>
      <c r="AC45" s="10">
        <v>0</v>
      </c>
      <c r="AD45" s="42">
        <v>0</v>
      </c>
      <c r="AE45" s="8"/>
      <c r="AF45" s="8"/>
      <c r="AG45" s="344"/>
      <c r="AH45" s="8"/>
      <c r="AI45" s="8"/>
      <c r="AJ45" s="8"/>
      <c r="AK45" s="8"/>
      <c r="AL45" s="8"/>
      <c r="AM45" s="8"/>
      <c r="AN45" s="8"/>
      <c r="AO45" s="8"/>
      <c r="AP45" s="8"/>
      <c r="AQ45" s="8"/>
      <c r="AR45" s="8"/>
      <c r="AS45" s="8"/>
      <c r="AT45" s="8"/>
      <c r="AU45" s="8"/>
      <c r="AV45" s="8"/>
      <c r="AW45" s="8"/>
      <c r="AX45" s="8"/>
      <c r="AY45" s="8"/>
      <c r="AZ45" s="8"/>
      <c r="BA45" s="8"/>
      <c r="BB45" s="8"/>
      <c r="BC45" s="8"/>
      <c r="BD45" s="8"/>
      <c r="BE45" s="8"/>
      <c r="BF45" s="8"/>
      <c r="BG45" s="8"/>
      <c r="BH45" s="8"/>
      <c r="BI45" s="8"/>
      <c r="BJ45" s="8"/>
      <c r="BK45" s="8"/>
      <c r="BL45" s="8"/>
      <c r="BM45" s="8"/>
      <c r="BN45" s="8"/>
      <c r="BO45" s="8"/>
      <c r="BP45" s="8"/>
      <c r="BQ45" s="8"/>
      <c r="BR45" s="8"/>
      <c r="BS45" s="8"/>
      <c r="BT45" s="8"/>
      <c r="BU45" s="8"/>
      <c r="BV45" s="8"/>
      <c r="BW45" s="8"/>
      <c r="BX45" s="8"/>
      <c r="BY45" s="8"/>
      <c r="BZ45" s="8"/>
      <c r="CA45" s="8"/>
      <c r="CB45" s="8"/>
      <c r="CC45" s="8"/>
      <c r="CD45" s="8"/>
      <c r="CE45" s="8"/>
      <c r="CF45" s="8"/>
      <c r="CG45" s="8"/>
      <c r="CH45" s="8"/>
      <c r="CI45" s="8"/>
      <c r="CJ45" s="8"/>
      <c r="CK45" s="8"/>
      <c r="CL45" s="8"/>
      <c r="CM45" s="8"/>
      <c r="CN45" s="8"/>
      <c r="CO45" s="8"/>
      <c r="CP45" s="8"/>
      <c r="CQ45" s="8"/>
      <c r="CR45" s="8"/>
      <c r="CS45" s="8"/>
      <c r="CT45" s="8"/>
      <c r="CU45" s="8"/>
      <c r="CV45" s="8"/>
      <c r="CW45" s="8"/>
      <c r="CX45" s="8"/>
      <c r="CY45" s="8"/>
      <c r="CZ45" s="8"/>
      <c r="DA45" s="8"/>
      <c r="DB45" s="8"/>
      <c r="DC45" s="8"/>
      <c r="DD45" s="8"/>
      <c r="DE45" s="8"/>
      <c r="DF45" s="8"/>
      <c r="DG45" s="8"/>
      <c r="DH45" s="8"/>
      <c r="DI45" s="8"/>
      <c r="DJ45" s="8"/>
      <c r="DK45" s="8"/>
      <c r="DL45" s="8"/>
      <c r="DM45" s="8"/>
      <c r="DN45" s="8"/>
      <c r="DO45" s="8"/>
      <c r="DP45" s="8"/>
      <c r="DQ45" s="8"/>
      <c r="DR45" s="8"/>
      <c r="DS45" s="8"/>
      <c r="DT45" s="8"/>
      <c r="DU45" s="8"/>
      <c r="DV45" s="8"/>
      <c r="DW45" s="8"/>
      <c r="DX45" s="8"/>
      <c r="DY45" s="8"/>
      <c r="DZ45" s="8"/>
      <c r="EA45" s="8"/>
      <c r="EB45" s="8"/>
      <c r="EC45" s="8"/>
      <c r="ED45" s="8"/>
      <c r="EE45" s="8"/>
      <c r="EF45" s="8"/>
      <c r="EG45" s="8"/>
      <c r="EH45" s="8"/>
      <c r="EI45" s="8"/>
      <c r="EJ45" s="8"/>
      <c r="EK45" s="8"/>
      <c r="EL45" s="8"/>
      <c r="EM45" s="8"/>
      <c r="EN45" s="8"/>
      <c r="EO45" s="8"/>
      <c r="EP45" s="8"/>
      <c r="EQ45" s="8"/>
      <c r="ER45" s="8"/>
    </row>
    <row r="46" spans="1:148" s="7" customFormat="1" ht="31.5" hidden="1" customHeight="1" thickBot="1" x14ac:dyDescent="0.3">
      <c r="A46" s="356" t="s">
        <v>35</v>
      </c>
      <c r="B46" s="245" t="s">
        <v>36</v>
      </c>
      <c r="C46" s="247"/>
      <c r="D46" s="248" t="s">
        <v>9</v>
      </c>
      <c r="E46" s="232" t="s">
        <v>7</v>
      </c>
      <c r="F46" s="241">
        <f t="shared" ref="F46" si="53">G46+H46+J46</f>
        <v>0</v>
      </c>
      <c r="G46" s="242">
        <v>0</v>
      </c>
      <c r="H46" s="242">
        <v>0</v>
      </c>
      <c r="I46" s="242">
        <v>0</v>
      </c>
      <c r="J46" s="115">
        <v>0</v>
      </c>
      <c r="K46" s="110">
        <f t="shared" ref="K46" si="54">L46+M46+O46</f>
        <v>0</v>
      </c>
      <c r="L46" s="90">
        <v>0</v>
      </c>
      <c r="M46" s="90">
        <v>0</v>
      </c>
      <c r="N46" s="89">
        <v>0</v>
      </c>
      <c r="O46" s="175">
        <v>0</v>
      </c>
      <c r="P46" s="110">
        <f t="shared" ref="P46" si="55">Q46+R46+S46+T46</f>
        <v>0</v>
      </c>
      <c r="Q46" s="89">
        <v>0</v>
      </c>
      <c r="R46" s="89">
        <v>0</v>
      </c>
      <c r="S46" s="89">
        <v>0</v>
      </c>
      <c r="T46" s="175">
        <v>0</v>
      </c>
      <c r="U46" s="202">
        <v>0</v>
      </c>
      <c r="V46" s="139">
        <v>0</v>
      </c>
      <c r="W46" s="139">
        <v>0</v>
      </c>
      <c r="X46" s="139">
        <v>0</v>
      </c>
      <c r="Y46" s="203">
        <v>0</v>
      </c>
      <c r="Z46" s="107">
        <v>0</v>
      </c>
      <c r="AA46" s="106">
        <v>0</v>
      </c>
      <c r="AB46" s="106">
        <v>0</v>
      </c>
      <c r="AC46" s="106">
        <v>0</v>
      </c>
      <c r="AD46" s="108">
        <v>0</v>
      </c>
      <c r="AE46" s="8"/>
      <c r="AF46" s="8"/>
      <c r="AG46" s="333"/>
      <c r="AH46" s="8"/>
      <c r="AI46" s="8"/>
      <c r="AJ46" s="8"/>
      <c r="AK46" s="8"/>
      <c r="AL46" s="8"/>
      <c r="AM46" s="8"/>
      <c r="AN46" s="8"/>
      <c r="AO46" s="8"/>
      <c r="AP46" s="8"/>
      <c r="AQ46" s="8"/>
      <c r="AR46" s="8"/>
      <c r="AS46" s="8"/>
      <c r="AT46" s="8"/>
      <c r="AU46" s="8"/>
      <c r="AV46" s="8"/>
      <c r="AW46" s="8"/>
      <c r="AX46" s="8"/>
      <c r="AY46" s="8"/>
      <c r="AZ46" s="8"/>
      <c r="BA46" s="8"/>
      <c r="BB46" s="8"/>
      <c r="BC46" s="8"/>
      <c r="BD46" s="8"/>
      <c r="BE46" s="8"/>
      <c r="BF46" s="8"/>
      <c r="BG46" s="8"/>
      <c r="BH46" s="8"/>
      <c r="BI46" s="8"/>
      <c r="BJ46" s="8"/>
      <c r="BK46" s="8"/>
      <c r="BL46" s="8"/>
      <c r="BM46" s="8"/>
      <c r="BN46" s="8"/>
      <c r="BO46" s="8"/>
      <c r="BP46" s="8"/>
      <c r="BQ46" s="8"/>
      <c r="BR46" s="8"/>
      <c r="BS46" s="8"/>
      <c r="BT46" s="8"/>
      <c r="BU46" s="8"/>
      <c r="BV46" s="8"/>
      <c r="BW46" s="8"/>
      <c r="BX46" s="8"/>
      <c r="BY46" s="8"/>
      <c r="BZ46" s="8"/>
      <c r="CA46" s="8"/>
      <c r="CB46" s="8"/>
      <c r="CC46" s="8"/>
      <c r="CD46" s="8"/>
      <c r="CE46" s="8"/>
      <c r="CF46" s="8"/>
      <c r="CG46" s="8"/>
      <c r="CH46" s="8"/>
      <c r="CI46" s="8"/>
      <c r="CJ46" s="8"/>
      <c r="CK46" s="8"/>
      <c r="CL46" s="8"/>
      <c r="CM46" s="8"/>
      <c r="CN46" s="8"/>
      <c r="CO46" s="8"/>
      <c r="CP46" s="8"/>
      <c r="CQ46" s="8"/>
      <c r="CR46" s="8"/>
      <c r="CS46" s="8"/>
      <c r="CT46" s="8"/>
      <c r="CU46" s="8"/>
      <c r="CV46" s="8"/>
      <c r="CW46" s="8"/>
      <c r="CX46" s="8"/>
      <c r="CY46" s="8"/>
      <c r="CZ46" s="8"/>
      <c r="DA46" s="8"/>
      <c r="DB46" s="8"/>
      <c r="DC46" s="8"/>
      <c r="DD46" s="8"/>
      <c r="DE46" s="8"/>
      <c r="DF46" s="8"/>
      <c r="DG46" s="8"/>
      <c r="DH46" s="8"/>
      <c r="DI46" s="8"/>
      <c r="DJ46" s="8"/>
      <c r="DK46" s="8"/>
      <c r="DL46" s="8"/>
      <c r="DM46" s="8"/>
      <c r="DN46" s="8"/>
      <c r="DO46" s="8"/>
      <c r="DP46" s="8"/>
      <c r="DQ46" s="8"/>
      <c r="DR46" s="8"/>
      <c r="DS46" s="8"/>
      <c r="DT46" s="8"/>
      <c r="DU46" s="8"/>
      <c r="DV46" s="8"/>
      <c r="DW46" s="8"/>
      <c r="DX46" s="8"/>
      <c r="DY46" s="8"/>
      <c r="DZ46" s="8"/>
      <c r="EA46" s="8"/>
      <c r="EB46" s="8"/>
      <c r="EC46" s="8"/>
      <c r="ED46" s="8"/>
      <c r="EE46" s="8"/>
      <c r="EF46" s="8"/>
      <c r="EG46" s="8"/>
      <c r="EH46" s="8"/>
      <c r="EI46" s="8"/>
      <c r="EJ46" s="8"/>
      <c r="EK46" s="8"/>
      <c r="EL46" s="8"/>
      <c r="EM46" s="8"/>
      <c r="EN46" s="8"/>
      <c r="EO46" s="8"/>
      <c r="EP46" s="8"/>
      <c r="EQ46" s="8"/>
      <c r="ER46" s="8"/>
    </row>
    <row r="47" spans="1:148" s="7" customFormat="1" ht="19.5" hidden="1" customHeight="1" thickBot="1" x14ac:dyDescent="0.3">
      <c r="A47" s="278"/>
      <c r="B47" s="413" t="s">
        <v>127</v>
      </c>
      <c r="C47" s="414"/>
      <c r="D47" s="415"/>
      <c r="E47" s="48" t="s">
        <v>7</v>
      </c>
      <c r="F47" s="279">
        <f>F46</f>
        <v>0</v>
      </c>
      <c r="G47" s="280">
        <f t="shared" ref="G47" si="56">G46</f>
        <v>0</v>
      </c>
      <c r="H47" s="280">
        <f t="shared" ref="H47" si="57">H46</f>
        <v>0</v>
      </c>
      <c r="I47" s="280">
        <f t="shared" ref="I47" si="58">I46</f>
        <v>0</v>
      </c>
      <c r="J47" s="281">
        <f t="shared" ref="J47" si="59">J46</f>
        <v>0</v>
      </c>
      <c r="K47" s="282">
        <f>K35</f>
        <v>0</v>
      </c>
      <c r="L47" s="282">
        <f>L35</f>
        <v>0</v>
      </c>
      <c r="M47" s="282">
        <f>M35</f>
        <v>0</v>
      </c>
      <c r="N47" s="282">
        <f>N35</f>
        <v>0</v>
      </c>
      <c r="O47" s="282">
        <f>O35</f>
        <v>0</v>
      </c>
      <c r="P47" s="358">
        <f>P46</f>
        <v>0</v>
      </c>
      <c r="Q47" s="223">
        <f t="shared" ref="Q47" si="60">Q46</f>
        <v>0</v>
      </c>
      <c r="R47" s="223">
        <f t="shared" ref="R47" si="61">R46</f>
        <v>0</v>
      </c>
      <c r="S47" s="223">
        <f t="shared" ref="S47" si="62">S46</f>
        <v>0</v>
      </c>
      <c r="T47" s="222">
        <f t="shared" ref="T47" si="63">T46</f>
        <v>0</v>
      </c>
      <c r="U47" s="70">
        <v>0</v>
      </c>
      <c r="V47" s="39">
        <v>0</v>
      </c>
      <c r="W47" s="39">
        <v>0</v>
      </c>
      <c r="X47" s="39">
        <v>0</v>
      </c>
      <c r="Y47" s="69">
        <v>0</v>
      </c>
      <c r="Z47" s="186">
        <v>0</v>
      </c>
      <c r="AA47" s="10">
        <v>0</v>
      </c>
      <c r="AB47" s="10">
        <v>0</v>
      </c>
      <c r="AC47" s="10">
        <v>0</v>
      </c>
      <c r="AD47" s="42">
        <v>0</v>
      </c>
      <c r="AE47" s="8"/>
      <c r="AF47" s="8"/>
      <c r="AG47" s="344"/>
      <c r="AH47" s="8"/>
      <c r="AI47" s="8"/>
      <c r="AJ47" s="8"/>
      <c r="AK47" s="8"/>
      <c r="AL47" s="8"/>
      <c r="AM47" s="8"/>
      <c r="AN47" s="8"/>
      <c r="AO47" s="8"/>
      <c r="AP47" s="8"/>
      <c r="AQ47" s="8"/>
      <c r="AR47" s="8"/>
      <c r="AS47" s="8"/>
      <c r="AT47" s="8"/>
      <c r="AU47" s="8"/>
      <c r="AV47" s="8"/>
      <c r="AW47" s="8"/>
      <c r="AX47" s="8"/>
      <c r="AY47" s="8"/>
      <c r="AZ47" s="8"/>
      <c r="BA47" s="8"/>
      <c r="BB47" s="8"/>
      <c r="BC47" s="8"/>
      <c r="BD47" s="8"/>
      <c r="BE47" s="8"/>
      <c r="BF47" s="8"/>
      <c r="BG47" s="8"/>
      <c r="BH47" s="8"/>
      <c r="BI47" s="8"/>
      <c r="BJ47" s="8"/>
      <c r="BK47" s="8"/>
      <c r="BL47" s="8"/>
      <c r="BM47" s="8"/>
      <c r="BN47" s="8"/>
      <c r="BO47" s="8"/>
      <c r="BP47" s="8"/>
      <c r="BQ47" s="8"/>
      <c r="BR47" s="8"/>
      <c r="BS47" s="8"/>
      <c r="BT47" s="8"/>
      <c r="BU47" s="8"/>
      <c r="BV47" s="8"/>
      <c r="BW47" s="8"/>
      <c r="BX47" s="8"/>
      <c r="BY47" s="8"/>
      <c r="BZ47" s="8"/>
      <c r="CA47" s="8"/>
      <c r="CB47" s="8"/>
      <c r="CC47" s="8"/>
      <c r="CD47" s="8"/>
      <c r="CE47" s="8"/>
      <c r="CF47" s="8"/>
      <c r="CG47" s="8"/>
      <c r="CH47" s="8"/>
      <c r="CI47" s="8"/>
      <c r="CJ47" s="8"/>
      <c r="CK47" s="8"/>
      <c r="CL47" s="8"/>
      <c r="CM47" s="8"/>
      <c r="CN47" s="8"/>
      <c r="CO47" s="8"/>
      <c r="CP47" s="8"/>
      <c r="CQ47" s="8"/>
      <c r="CR47" s="8"/>
      <c r="CS47" s="8"/>
      <c r="CT47" s="8"/>
      <c r="CU47" s="8"/>
      <c r="CV47" s="8"/>
      <c r="CW47" s="8"/>
      <c r="CX47" s="8"/>
      <c r="CY47" s="8"/>
      <c r="CZ47" s="8"/>
      <c r="DA47" s="8"/>
      <c r="DB47" s="8"/>
      <c r="DC47" s="8"/>
      <c r="DD47" s="8"/>
      <c r="DE47" s="8"/>
      <c r="DF47" s="8"/>
      <c r="DG47" s="8"/>
      <c r="DH47" s="8"/>
      <c r="DI47" s="8"/>
      <c r="DJ47" s="8"/>
      <c r="DK47" s="8"/>
      <c r="DL47" s="8"/>
      <c r="DM47" s="8"/>
      <c r="DN47" s="8"/>
      <c r="DO47" s="8"/>
      <c r="DP47" s="8"/>
      <c r="DQ47" s="8"/>
      <c r="DR47" s="8"/>
      <c r="DS47" s="8"/>
      <c r="DT47" s="8"/>
      <c r="DU47" s="8"/>
      <c r="DV47" s="8"/>
      <c r="DW47" s="8"/>
      <c r="DX47" s="8"/>
      <c r="DY47" s="8"/>
      <c r="DZ47" s="8"/>
      <c r="EA47" s="8"/>
      <c r="EB47" s="8"/>
      <c r="EC47" s="8"/>
      <c r="ED47" s="8"/>
      <c r="EE47" s="8"/>
      <c r="EF47" s="8"/>
      <c r="EG47" s="8"/>
      <c r="EH47" s="8"/>
      <c r="EI47" s="8"/>
      <c r="EJ47" s="8"/>
      <c r="EK47" s="8"/>
      <c r="EL47" s="8"/>
      <c r="EM47" s="8"/>
      <c r="EN47" s="8"/>
      <c r="EO47" s="8"/>
      <c r="EP47" s="8"/>
      <c r="EQ47" s="8"/>
      <c r="ER47" s="8"/>
    </row>
    <row r="48" spans="1:148" s="7" customFormat="1" ht="17.25" customHeight="1" thickBot="1" x14ac:dyDescent="0.3">
      <c r="A48" s="296"/>
      <c r="B48" s="440" t="s">
        <v>15</v>
      </c>
      <c r="C48" s="441"/>
      <c r="D48" s="441"/>
      <c r="E48" s="366"/>
      <c r="F48" s="9">
        <f>F45+F41+F38+F27</f>
        <v>4662649476.8199997</v>
      </c>
      <c r="G48" s="36">
        <f t="shared" ref="G48:T48" si="64">G45+G41+G38+G27</f>
        <v>3471452064</v>
      </c>
      <c r="H48" s="36">
        <f t="shared" si="64"/>
        <v>40959212.82</v>
      </c>
      <c r="I48" s="36">
        <f t="shared" si="64"/>
        <v>341067780</v>
      </c>
      <c r="J48" s="45">
        <f t="shared" si="64"/>
        <v>809170420</v>
      </c>
      <c r="K48" s="9">
        <f>K45+K41+K38+K27</f>
        <v>2524694432.1800003</v>
      </c>
      <c r="L48" s="36">
        <f t="shared" ref="L48:O48" si="65">L45+L41+L38+L27</f>
        <v>1822189285</v>
      </c>
      <c r="M48" s="36">
        <f t="shared" si="65"/>
        <v>0</v>
      </c>
      <c r="N48" s="36">
        <f t="shared" si="65"/>
        <v>341067780</v>
      </c>
      <c r="O48" s="11">
        <f t="shared" si="65"/>
        <v>361437367.18000001</v>
      </c>
      <c r="P48" s="72">
        <f>P45+P41+P38+P27</f>
        <v>2680189368.71</v>
      </c>
      <c r="Q48" s="36">
        <f t="shared" si="64"/>
        <v>1984875906.1800001</v>
      </c>
      <c r="R48" s="36">
        <f t="shared" si="64"/>
        <v>0</v>
      </c>
      <c r="S48" s="36">
        <f t="shared" si="64"/>
        <v>332129354.33999997</v>
      </c>
      <c r="T48" s="11">
        <f t="shared" si="64"/>
        <v>363184108.19</v>
      </c>
      <c r="U48" s="363">
        <f>P48/K48*100</f>
        <v>106.15896064680328</v>
      </c>
      <c r="V48" s="45">
        <f>Q48/L48*100</f>
        <v>108.92808571091999</v>
      </c>
      <c r="W48" s="45">
        <v>0</v>
      </c>
      <c r="X48" s="45">
        <f>S48/N48*100</f>
        <v>97.379281719311024</v>
      </c>
      <c r="Y48" s="11">
        <f>T48/O48*100</f>
        <v>100.48327626543663</v>
      </c>
      <c r="Z48" s="72">
        <f>Z27+Z39+Z42</f>
        <v>58.895362510645434</v>
      </c>
      <c r="AA48" s="72">
        <f>AA27+AA39+AA42</f>
        <v>57.17710829896685</v>
      </c>
      <c r="AB48" s="297">
        <f>AB27+AB39+AB42</f>
        <v>0</v>
      </c>
      <c r="AC48" s="72">
        <f>AC27+AC39+AC42</f>
        <v>97.379281719311024</v>
      </c>
      <c r="AD48" s="364">
        <f>AD27+AD39+AD42</f>
        <v>50.54070245066071</v>
      </c>
      <c r="AE48" s="8"/>
      <c r="AF48" s="8"/>
      <c r="AG48" s="344"/>
      <c r="AH48" s="8"/>
      <c r="AI48" s="298"/>
      <c r="AJ48" s="298"/>
      <c r="AK48" s="298"/>
      <c r="AL48" s="298"/>
      <c r="AM48" s="298"/>
      <c r="AN48" s="298">
        <f>K48-F42-K17</f>
        <v>2183626652.1800003</v>
      </c>
      <c r="AO48" s="298">
        <f>L48-L42-L17</f>
        <v>1822189285</v>
      </c>
      <c r="AP48" s="298">
        <f>M48-M42-M17</f>
        <v>0</v>
      </c>
      <c r="AQ48" s="298">
        <f>N48-N42-N17</f>
        <v>0</v>
      </c>
      <c r="AR48" s="298">
        <f>O48-O42-O17</f>
        <v>361437367.18000001</v>
      </c>
      <c r="AS48" s="298">
        <f>P48-P42-P17</f>
        <v>2348060014.3699999</v>
      </c>
      <c r="AT48" s="8"/>
      <c r="AU48" s="8"/>
      <c r="AV48" s="8"/>
      <c r="AW48" s="8"/>
      <c r="AX48" s="8"/>
      <c r="AY48" s="8"/>
      <c r="AZ48" s="8"/>
      <c r="BA48" s="8"/>
      <c r="BB48" s="8"/>
      <c r="BC48" s="8"/>
      <c r="BD48" s="8"/>
      <c r="BE48" s="8"/>
      <c r="BF48" s="8"/>
      <c r="BG48" s="8"/>
      <c r="BH48" s="8"/>
      <c r="BI48" s="8"/>
      <c r="BJ48" s="8"/>
      <c r="BK48" s="8"/>
      <c r="BL48" s="8"/>
      <c r="BM48" s="8"/>
      <c r="BN48" s="8"/>
      <c r="BO48" s="8"/>
      <c r="BP48" s="8"/>
      <c r="BQ48" s="8"/>
      <c r="BR48" s="8"/>
      <c r="BS48" s="8"/>
      <c r="BT48" s="8"/>
      <c r="BU48" s="8"/>
      <c r="BV48" s="8"/>
      <c r="BW48" s="8"/>
      <c r="BX48" s="8"/>
      <c r="BY48" s="8"/>
      <c r="BZ48" s="8"/>
      <c r="CA48" s="8"/>
      <c r="CB48" s="8"/>
      <c r="CC48" s="8"/>
      <c r="CD48" s="8"/>
      <c r="CE48" s="8"/>
      <c r="CF48" s="8"/>
      <c r="CG48" s="8"/>
      <c r="CH48" s="8"/>
      <c r="CI48" s="8"/>
      <c r="CJ48" s="8"/>
      <c r="CK48" s="8"/>
      <c r="CL48" s="8"/>
      <c r="CM48" s="8"/>
      <c r="CN48" s="8"/>
      <c r="CO48" s="8"/>
      <c r="CP48" s="8"/>
      <c r="CQ48" s="8"/>
      <c r="CR48" s="8"/>
      <c r="CS48" s="8"/>
      <c r="CT48" s="8"/>
      <c r="CU48" s="8"/>
      <c r="CV48" s="8"/>
      <c r="CW48" s="8"/>
      <c r="CX48" s="8"/>
      <c r="CY48" s="8"/>
      <c r="CZ48" s="8"/>
      <c r="DA48" s="8"/>
      <c r="DB48" s="8"/>
      <c r="DC48" s="8"/>
      <c r="DD48" s="8"/>
      <c r="DE48" s="8"/>
      <c r="DF48" s="8"/>
      <c r="DG48" s="8"/>
      <c r="DH48" s="8"/>
      <c r="DI48" s="8"/>
      <c r="DJ48" s="8"/>
      <c r="DK48" s="8"/>
      <c r="DL48" s="8"/>
      <c r="DM48" s="8"/>
      <c r="DN48" s="8"/>
      <c r="DO48" s="8"/>
      <c r="DP48" s="8"/>
      <c r="DQ48" s="8"/>
      <c r="DR48" s="8"/>
      <c r="DS48" s="8"/>
      <c r="DT48" s="8"/>
      <c r="DU48" s="8"/>
      <c r="DV48" s="8"/>
      <c r="DW48" s="8"/>
      <c r="DX48" s="8"/>
      <c r="DY48" s="8"/>
      <c r="DZ48" s="8"/>
      <c r="EA48" s="8"/>
      <c r="EB48" s="8"/>
      <c r="EC48" s="8"/>
      <c r="ED48" s="8"/>
      <c r="EE48" s="8"/>
      <c r="EF48" s="8"/>
      <c r="EG48" s="8"/>
      <c r="EH48" s="8"/>
      <c r="EI48" s="8"/>
      <c r="EJ48" s="8"/>
      <c r="EK48" s="8"/>
      <c r="EL48" s="8"/>
      <c r="EM48" s="8"/>
      <c r="EN48" s="8"/>
      <c r="EO48" s="8"/>
      <c r="EP48" s="8"/>
      <c r="EQ48" s="8"/>
      <c r="ER48" s="8"/>
    </row>
    <row r="49" spans="1:148" s="146" customFormat="1" ht="20.25" customHeight="1" thickBot="1" x14ac:dyDescent="0.3">
      <c r="A49" s="387" t="s">
        <v>84</v>
      </c>
      <c r="B49" s="388"/>
      <c r="C49" s="388"/>
      <c r="D49" s="388"/>
      <c r="E49" s="388"/>
      <c r="F49" s="395"/>
      <c r="G49" s="395"/>
      <c r="H49" s="395"/>
      <c r="I49" s="395"/>
      <c r="J49" s="395"/>
      <c r="K49" s="395"/>
      <c r="L49" s="395"/>
      <c r="M49" s="395"/>
      <c r="N49" s="395"/>
      <c r="O49" s="395"/>
      <c r="P49" s="395"/>
      <c r="Q49" s="395"/>
      <c r="R49" s="395"/>
      <c r="S49" s="395"/>
      <c r="T49" s="395"/>
      <c r="U49" s="395"/>
      <c r="V49" s="395"/>
      <c r="W49" s="395"/>
      <c r="X49" s="395"/>
      <c r="Y49" s="395"/>
      <c r="Z49" s="388"/>
      <c r="AA49" s="388"/>
      <c r="AB49" s="388"/>
      <c r="AC49" s="388"/>
      <c r="AD49" s="389"/>
      <c r="AE49" s="147"/>
      <c r="AF49" s="147"/>
      <c r="AG49" s="346"/>
      <c r="AH49" s="147"/>
      <c r="AI49" s="147"/>
      <c r="AJ49" s="147"/>
      <c r="AK49" s="147"/>
      <c r="AL49" s="147"/>
      <c r="AM49" s="147"/>
      <c r="AN49" s="147"/>
      <c r="AO49" s="147"/>
      <c r="AP49" s="147"/>
      <c r="AQ49" s="147"/>
      <c r="AR49" s="147"/>
      <c r="AS49" s="147"/>
      <c r="AT49" s="147"/>
      <c r="AU49" s="147"/>
      <c r="AV49" s="147"/>
      <c r="AW49" s="147"/>
      <c r="AX49" s="147"/>
      <c r="AY49" s="147"/>
      <c r="AZ49" s="147"/>
      <c r="BA49" s="147"/>
      <c r="BB49" s="147"/>
      <c r="BC49" s="147"/>
      <c r="BD49" s="147"/>
      <c r="BE49" s="147"/>
      <c r="BF49" s="147"/>
      <c r="BG49" s="147"/>
      <c r="BH49" s="147"/>
      <c r="BI49" s="147"/>
      <c r="BJ49" s="147"/>
      <c r="BK49" s="147"/>
      <c r="BL49" s="147"/>
      <c r="BM49" s="147"/>
      <c r="BN49" s="147"/>
      <c r="BO49" s="147"/>
      <c r="BP49" s="147"/>
      <c r="BQ49" s="147"/>
      <c r="BR49" s="147"/>
      <c r="BS49" s="147"/>
      <c r="BT49" s="147"/>
      <c r="BU49" s="147"/>
      <c r="BV49" s="147"/>
      <c r="BW49" s="147"/>
      <c r="BX49" s="147"/>
      <c r="BY49" s="147"/>
      <c r="BZ49" s="147"/>
      <c r="CA49" s="147"/>
      <c r="CB49" s="147"/>
      <c r="CC49" s="147"/>
      <c r="CD49" s="147"/>
      <c r="CE49" s="147"/>
      <c r="CF49" s="147"/>
      <c r="CG49" s="147"/>
      <c r="CH49" s="147"/>
      <c r="CI49" s="147"/>
      <c r="CJ49" s="147"/>
      <c r="CK49" s="147"/>
      <c r="CL49" s="147"/>
      <c r="CM49" s="147"/>
      <c r="CN49" s="147"/>
      <c r="CO49" s="147"/>
      <c r="CP49" s="147"/>
      <c r="CQ49" s="147"/>
      <c r="CR49" s="147"/>
      <c r="CS49" s="147"/>
      <c r="CT49" s="147"/>
      <c r="CU49" s="147"/>
      <c r="CV49" s="147"/>
      <c r="CW49" s="147"/>
      <c r="CX49" s="147"/>
      <c r="CY49" s="147"/>
      <c r="CZ49" s="147"/>
      <c r="DA49" s="147"/>
      <c r="DB49" s="147"/>
      <c r="DC49" s="147"/>
      <c r="DD49" s="147"/>
      <c r="DE49" s="147"/>
      <c r="DF49" s="147"/>
      <c r="DG49" s="147"/>
      <c r="DH49" s="147"/>
      <c r="DI49" s="147"/>
      <c r="DJ49" s="147"/>
      <c r="DK49" s="147"/>
      <c r="DL49" s="147"/>
      <c r="DM49" s="147"/>
      <c r="DN49" s="147"/>
      <c r="DO49" s="147"/>
      <c r="DP49" s="147"/>
      <c r="DQ49" s="147"/>
      <c r="DR49" s="147"/>
      <c r="DS49" s="147"/>
      <c r="DT49" s="147"/>
      <c r="DU49" s="147"/>
      <c r="DV49" s="147"/>
      <c r="DW49" s="147"/>
      <c r="DX49" s="147"/>
      <c r="DY49" s="147"/>
      <c r="DZ49" s="147"/>
      <c r="EA49" s="147"/>
      <c r="EB49" s="147"/>
      <c r="EC49" s="147"/>
      <c r="ED49" s="147"/>
      <c r="EE49" s="147"/>
      <c r="EF49" s="147"/>
      <c r="EG49" s="147"/>
      <c r="EH49" s="147"/>
      <c r="EI49" s="147"/>
      <c r="EJ49" s="147"/>
      <c r="EK49" s="147"/>
      <c r="EL49" s="147"/>
      <c r="EM49" s="147"/>
      <c r="EN49" s="147"/>
      <c r="EO49" s="147"/>
      <c r="EP49" s="147"/>
      <c r="EQ49" s="147"/>
      <c r="ER49" s="147"/>
    </row>
    <row r="50" spans="1:148" s="7" customFormat="1" ht="15" customHeight="1" thickBot="1" x14ac:dyDescent="0.3">
      <c r="A50" s="445" t="s">
        <v>16</v>
      </c>
      <c r="B50" s="413" t="s">
        <v>135</v>
      </c>
      <c r="C50" s="414"/>
      <c r="D50" s="415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1"/>
      <c r="Z50" s="40"/>
      <c r="AA50" s="40"/>
      <c r="AB50" s="40"/>
      <c r="AC50" s="40"/>
      <c r="AD50" s="41"/>
      <c r="AE50" s="8"/>
      <c r="AF50" s="8"/>
      <c r="AG50" s="333"/>
      <c r="AH50" s="8"/>
      <c r="AI50" s="8"/>
      <c r="AJ50" s="8"/>
      <c r="AK50" s="8"/>
      <c r="AL50" s="8"/>
      <c r="AM50" s="8"/>
      <c r="AN50" s="8"/>
      <c r="AO50" s="8"/>
      <c r="AP50" s="8"/>
      <c r="AQ50" s="8"/>
      <c r="AR50" s="8"/>
      <c r="AS50" s="8"/>
      <c r="AT50" s="8"/>
      <c r="AU50" s="8"/>
      <c r="AV50" s="8"/>
      <c r="AW50" s="8"/>
      <c r="AX50" s="8"/>
      <c r="AY50" s="8"/>
      <c r="AZ50" s="8"/>
      <c r="BA50" s="8"/>
      <c r="BB50" s="8"/>
      <c r="BC50" s="8"/>
      <c r="BD50" s="8"/>
      <c r="BE50" s="8"/>
      <c r="BF50" s="8"/>
      <c r="BG50" s="8"/>
      <c r="BH50" s="8"/>
      <c r="BI50" s="8"/>
      <c r="BJ50" s="8"/>
      <c r="BK50" s="8"/>
      <c r="BL50" s="8"/>
      <c r="BM50" s="8"/>
      <c r="BN50" s="8"/>
      <c r="BO50" s="8"/>
      <c r="BP50" s="8"/>
      <c r="BQ50" s="8"/>
      <c r="BR50" s="8"/>
      <c r="BS50" s="8"/>
      <c r="BT50" s="8"/>
      <c r="BU50" s="8"/>
      <c r="BV50" s="8"/>
      <c r="BW50" s="8"/>
      <c r="BX50" s="8"/>
      <c r="BY50" s="8"/>
      <c r="BZ50" s="8"/>
      <c r="CA50" s="8"/>
      <c r="CB50" s="8"/>
      <c r="CC50" s="8"/>
      <c r="CD50" s="8"/>
      <c r="CE50" s="8"/>
      <c r="CF50" s="8"/>
      <c r="CG50" s="8"/>
      <c r="CH50" s="8"/>
      <c r="CI50" s="8"/>
      <c r="CJ50" s="8"/>
      <c r="CK50" s="8"/>
      <c r="CL50" s="8"/>
      <c r="CM50" s="8"/>
      <c r="CN50" s="8"/>
      <c r="CO50" s="8"/>
      <c r="CP50" s="8"/>
      <c r="CQ50" s="8"/>
      <c r="CR50" s="8"/>
      <c r="CS50" s="8"/>
      <c r="CT50" s="8"/>
      <c r="CU50" s="8"/>
      <c r="CV50" s="8"/>
      <c r="CW50" s="8"/>
      <c r="CX50" s="8"/>
      <c r="CY50" s="8"/>
      <c r="CZ50" s="8"/>
      <c r="DA50" s="8"/>
      <c r="DB50" s="8"/>
      <c r="DC50" s="8"/>
      <c r="DD50" s="8"/>
      <c r="DE50" s="8"/>
      <c r="DF50" s="8"/>
      <c r="DG50" s="8"/>
      <c r="DH50" s="8"/>
      <c r="DI50" s="8"/>
      <c r="DJ50" s="8"/>
      <c r="DK50" s="8"/>
      <c r="DL50" s="8"/>
      <c r="DM50" s="8"/>
      <c r="DN50" s="8"/>
      <c r="DO50" s="8"/>
      <c r="DP50" s="8"/>
      <c r="DQ50" s="8"/>
      <c r="DR50" s="8"/>
      <c r="DS50" s="8"/>
      <c r="DT50" s="8"/>
      <c r="DU50" s="8"/>
      <c r="DV50" s="8"/>
      <c r="DW50" s="8"/>
      <c r="DX50" s="8"/>
      <c r="DY50" s="8"/>
      <c r="DZ50" s="8"/>
      <c r="EA50" s="8"/>
      <c r="EB50" s="8"/>
      <c r="EC50" s="8"/>
      <c r="ED50" s="8"/>
      <c r="EE50" s="8"/>
      <c r="EF50" s="8"/>
      <c r="EG50" s="8"/>
      <c r="EH50" s="8"/>
      <c r="EI50" s="8"/>
      <c r="EJ50" s="8"/>
      <c r="EK50" s="8"/>
      <c r="EL50" s="8"/>
      <c r="EM50" s="8"/>
      <c r="EN50" s="8"/>
      <c r="EO50" s="8"/>
      <c r="EP50" s="8"/>
      <c r="EQ50" s="8"/>
      <c r="ER50" s="8"/>
    </row>
    <row r="51" spans="1:148" s="605" customFormat="1" ht="66.75" customHeight="1" thickBot="1" x14ac:dyDescent="0.25">
      <c r="A51" s="446"/>
      <c r="B51" s="585" t="s">
        <v>122</v>
      </c>
      <c r="C51" s="586" t="s">
        <v>129</v>
      </c>
      <c r="D51" s="587" t="s">
        <v>9</v>
      </c>
      <c r="E51" s="588" t="s">
        <v>10</v>
      </c>
      <c r="F51" s="589">
        <f t="shared" ref="F51:F52" si="66">G51+H51+J51</f>
        <v>2980326</v>
      </c>
      <c r="G51" s="590">
        <v>2980326</v>
      </c>
      <c r="H51" s="590">
        <v>0</v>
      </c>
      <c r="I51" s="590">
        <v>0</v>
      </c>
      <c r="J51" s="591">
        <v>0</v>
      </c>
      <c r="K51" s="592">
        <f t="shared" ref="K51:K52" si="67">L51+M51+N51+O51</f>
        <v>2980326</v>
      </c>
      <c r="L51" s="593">
        <v>2980326</v>
      </c>
      <c r="M51" s="593">
        <v>0</v>
      </c>
      <c r="N51" s="593">
        <v>0</v>
      </c>
      <c r="O51" s="594">
        <v>0</v>
      </c>
      <c r="P51" s="592">
        <f t="shared" ref="P51:P52" si="68">Q51+R51+S51+T51</f>
        <v>2082926.23</v>
      </c>
      <c r="Q51" s="593">
        <v>2082926.23</v>
      </c>
      <c r="R51" s="593">
        <v>0</v>
      </c>
      <c r="S51" s="593">
        <v>0</v>
      </c>
      <c r="T51" s="595">
        <v>0</v>
      </c>
      <c r="U51" s="596">
        <f>P51/K51*100</f>
        <v>69.889207757809046</v>
      </c>
      <c r="V51" s="597">
        <f>Q51/L51*100</f>
        <v>69.889207757809046</v>
      </c>
      <c r="W51" s="598">
        <v>0</v>
      </c>
      <c r="X51" s="597">
        <v>0</v>
      </c>
      <c r="Y51" s="599">
        <v>0</v>
      </c>
      <c r="Z51" s="116">
        <f>P51/F51*100</f>
        <v>69.889207757809046</v>
      </c>
      <c r="AA51" s="600">
        <f>Q51/G51*100</f>
        <v>69.889207757809046</v>
      </c>
      <c r="AB51" s="601">
        <f>SUM(AB52:AB53)</f>
        <v>0</v>
      </c>
      <c r="AC51" s="601">
        <v>0</v>
      </c>
      <c r="AD51" s="602">
        <v>0</v>
      </c>
      <c r="AE51" s="603"/>
      <c r="AF51" s="604"/>
      <c r="AG51" s="439"/>
      <c r="AH51" s="603"/>
      <c r="AI51" s="603"/>
      <c r="AJ51" s="603"/>
      <c r="AK51" s="603"/>
      <c r="AL51" s="603"/>
      <c r="AM51" s="603"/>
      <c r="AN51" s="603"/>
      <c r="AO51" s="603"/>
      <c r="AP51" s="603"/>
      <c r="AQ51" s="603"/>
      <c r="AR51" s="603"/>
      <c r="AS51" s="603"/>
      <c r="AT51" s="603"/>
      <c r="AU51" s="603"/>
      <c r="AV51" s="603"/>
      <c r="AW51" s="603"/>
      <c r="AX51" s="603"/>
      <c r="AY51" s="603"/>
      <c r="AZ51" s="603"/>
      <c r="BA51" s="603"/>
      <c r="BB51" s="603"/>
      <c r="BC51" s="603"/>
      <c r="BD51" s="603"/>
      <c r="BE51" s="603"/>
      <c r="BF51" s="603"/>
      <c r="BG51" s="603"/>
      <c r="BH51" s="603"/>
      <c r="BI51" s="603"/>
      <c r="BJ51" s="603"/>
      <c r="BK51" s="603"/>
      <c r="BL51" s="603"/>
      <c r="BM51" s="603"/>
      <c r="BN51" s="603"/>
      <c r="BO51" s="603"/>
      <c r="BP51" s="603"/>
      <c r="BQ51" s="603"/>
      <c r="BR51" s="603"/>
      <c r="BS51" s="603"/>
      <c r="BT51" s="603"/>
      <c r="BU51" s="603"/>
      <c r="BV51" s="603"/>
      <c r="BW51" s="603"/>
      <c r="BX51" s="603"/>
      <c r="BY51" s="603"/>
      <c r="BZ51" s="603"/>
      <c r="CA51" s="603"/>
      <c r="CB51" s="603"/>
      <c r="CC51" s="603"/>
      <c r="CD51" s="603"/>
      <c r="CE51" s="603"/>
      <c r="CF51" s="603"/>
      <c r="CG51" s="603"/>
      <c r="CH51" s="603"/>
      <c r="CI51" s="603"/>
      <c r="CJ51" s="603"/>
      <c r="CK51" s="603"/>
      <c r="CL51" s="603"/>
      <c r="CM51" s="603"/>
      <c r="CN51" s="603"/>
      <c r="CO51" s="603"/>
      <c r="CP51" s="603"/>
      <c r="CQ51" s="603"/>
      <c r="CR51" s="603"/>
      <c r="CS51" s="603"/>
      <c r="CT51" s="603"/>
      <c r="CU51" s="603"/>
      <c r="CV51" s="603"/>
      <c r="CW51" s="603"/>
      <c r="CX51" s="603"/>
      <c r="CY51" s="603"/>
      <c r="CZ51" s="603"/>
      <c r="DA51" s="603"/>
      <c r="DB51" s="603"/>
      <c r="DC51" s="603"/>
      <c r="DD51" s="603"/>
      <c r="DE51" s="603"/>
      <c r="DF51" s="603"/>
      <c r="DG51" s="603"/>
      <c r="DH51" s="603"/>
      <c r="DI51" s="603"/>
      <c r="DJ51" s="603"/>
      <c r="DK51" s="603"/>
      <c r="DL51" s="603"/>
      <c r="DM51" s="603"/>
      <c r="DN51" s="603"/>
      <c r="DO51" s="603"/>
      <c r="DP51" s="603"/>
      <c r="DQ51" s="603"/>
      <c r="DR51" s="603"/>
      <c r="DS51" s="603"/>
      <c r="DT51" s="603"/>
      <c r="DU51" s="603"/>
      <c r="DV51" s="603"/>
      <c r="DW51" s="603"/>
      <c r="DX51" s="603"/>
      <c r="DY51" s="603"/>
      <c r="DZ51" s="603"/>
      <c r="EA51" s="603"/>
      <c r="EB51" s="603"/>
      <c r="EC51" s="603"/>
      <c r="ED51" s="603"/>
      <c r="EE51" s="603"/>
      <c r="EF51" s="603"/>
      <c r="EG51" s="603"/>
      <c r="EH51" s="603"/>
      <c r="EI51" s="603"/>
      <c r="EJ51" s="603"/>
      <c r="EK51" s="603"/>
      <c r="EL51" s="603"/>
      <c r="EM51" s="603"/>
      <c r="EN51" s="603"/>
      <c r="EO51" s="603"/>
      <c r="EP51" s="603"/>
      <c r="EQ51" s="603"/>
      <c r="ER51" s="603"/>
    </row>
    <row r="52" spans="1:148" s="7" customFormat="1" ht="51.75" customHeight="1" thickBot="1" x14ac:dyDescent="0.3">
      <c r="A52" s="447"/>
      <c r="B52" s="606" t="s">
        <v>0</v>
      </c>
      <c r="C52" s="607" t="s">
        <v>102</v>
      </c>
      <c r="D52" s="579" t="s">
        <v>9</v>
      </c>
      <c r="E52" s="191" t="s">
        <v>10</v>
      </c>
      <c r="F52" s="110">
        <f t="shared" si="66"/>
        <v>693200</v>
      </c>
      <c r="G52" s="608">
        <v>0</v>
      </c>
      <c r="H52" s="608">
        <v>0</v>
      </c>
      <c r="I52" s="608">
        <v>0</v>
      </c>
      <c r="J52" s="111">
        <v>693200</v>
      </c>
      <c r="K52" s="581">
        <f t="shared" si="67"/>
        <v>693200</v>
      </c>
      <c r="L52" s="608">
        <v>0</v>
      </c>
      <c r="M52" s="608">
        <v>0</v>
      </c>
      <c r="N52" s="608">
        <v>0</v>
      </c>
      <c r="O52" s="112">
        <v>693200</v>
      </c>
      <c r="P52" s="581">
        <f t="shared" si="68"/>
        <v>300000</v>
      </c>
      <c r="Q52" s="608">
        <v>0</v>
      </c>
      <c r="R52" s="608">
        <v>0</v>
      </c>
      <c r="S52" s="608">
        <v>0</v>
      </c>
      <c r="T52" s="111">
        <v>300000</v>
      </c>
      <c r="U52" s="596">
        <f>P52/K52*100</f>
        <v>43.277553375649163</v>
      </c>
      <c r="V52" s="597">
        <v>0</v>
      </c>
      <c r="W52" s="598">
        <v>0</v>
      </c>
      <c r="X52" s="597">
        <v>0</v>
      </c>
      <c r="Y52" s="599">
        <f>T52/O52*100</f>
        <v>43.277553375649163</v>
      </c>
      <c r="Z52" s="121">
        <f>P52/F52*100</f>
        <v>43.277553375649163</v>
      </c>
      <c r="AA52" s="139">
        <v>0</v>
      </c>
      <c r="AB52" s="609">
        <f>SUM(AB53:AB53)</f>
        <v>0</v>
      </c>
      <c r="AC52" s="609">
        <v>0</v>
      </c>
      <c r="AD52" s="610">
        <f>T52/J52*100</f>
        <v>43.277553375649163</v>
      </c>
      <c r="AE52" s="8"/>
      <c r="AF52" s="8"/>
      <c r="AG52" s="439"/>
      <c r="AH52" s="8"/>
      <c r="AI52" s="8"/>
      <c r="AJ52" s="8"/>
      <c r="AK52" s="8"/>
      <c r="AL52" s="8"/>
      <c r="AM52" s="8"/>
      <c r="AN52" s="8"/>
      <c r="AO52" s="8"/>
      <c r="AP52" s="8"/>
      <c r="AQ52" s="8"/>
      <c r="AR52" s="8"/>
      <c r="AS52" s="8"/>
      <c r="AT52" s="8"/>
      <c r="AU52" s="8"/>
      <c r="AV52" s="8"/>
      <c r="AW52" s="8"/>
      <c r="AX52" s="8"/>
      <c r="AY52" s="8"/>
      <c r="AZ52" s="8"/>
      <c r="BA52" s="8"/>
      <c r="BB52" s="8"/>
      <c r="BC52" s="8"/>
      <c r="BD52" s="8"/>
      <c r="BE52" s="8"/>
      <c r="BF52" s="8"/>
      <c r="BG52" s="8"/>
      <c r="BH52" s="8"/>
      <c r="BI52" s="8"/>
      <c r="BJ52" s="8"/>
      <c r="BK52" s="8"/>
      <c r="BL52" s="8"/>
      <c r="BM52" s="8"/>
      <c r="BN52" s="8"/>
      <c r="BO52" s="8"/>
      <c r="BP52" s="8"/>
      <c r="BQ52" s="8"/>
      <c r="BR52" s="8"/>
      <c r="BS52" s="8"/>
      <c r="BT52" s="8"/>
      <c r="BU52" s="8"/>
      <c r="BV52" s="8"/>
      <c r="BW52" s="8"/>
      <c r="BX52" s="8"/>
      <c r="BY52" s="8"/>
      <c r="BZ52" s="8"/>
      <c r="CA52" s="8"/>
      <c r="CB52" s="8"/>
      <c r="CC52" s="8"/>
      <c r="CD52" s="8"/>
      <c r="CE52" s="8"/>
      <c r="CF52" s="8"/>
      <c r="CG52" s="8"/>
      <c r="CH52" s="8"/>
      <c r="CI52" s="8"/>
      <c r="CJ52" s="8"/>
      <c r="CK52" s="8"/>
      <c r="CL52" s="8"/>
      <c r="CM52" s="8"/>
      <c r="CN52" s="8"/>
      <c r="CO52" s="8"/>
      <c r="CP52" s="8"/>
      <c r="CQ52" s="8"/>
      <c r="CR52" s="8"/>
      <c r="CS52" s="8"/>
      <c r="CT52" s="8"/>
      <c r="CU52" s="8"/>
      <c r="CV52" s="8"/>
      <c r="CW52" s="8"/>
      <c r="CX52" s="8"/>
      <c r="CY52" s="8"/>
      <c r="CZ52" s="8"/>
      <c r="DA52" s="8"/>
      <c r="DB52" s="8"/>
      <c r="DC52" s="8"/>
      <c r="DD52" s="8"/>
      <c r="DE52" s="8"/>
      <c r="DF52" s="8"/>
      <c r="DG52" s="8"/>
      <c r="DH52" s="8"/>
      <c r="DI52" s="8"/>
      <c r="DJ52" s="8"/>
      <c r="DK52" s="8"/>
      <c r="DL52" s="8"/>
      <c r="DM52" s="8"/>
      <c r="DN52" s="8"/>
      <c r="DO52" s="8"/>
      <c r="DP52" s="8"/>
      <c r="DQ52" s="8"/>
      <c r="DR52" s="8"/>
      <c r="DS52" s="8"/>
      <c r="DT52" s="8"/>
      <c r="DU52" s="8"/>
      <c r="DV52" s="8"/>
      <c r="DW52" s="8"/>
      <c r="DX52" s="8"/>
      <c r="DY52" s="8"/>
      <c r="DZ52" s="8"/>
      <c r="EA52" s="8"/>
      <c r="EB52" s="8"/>
      <c r="EC52" s="8"/>
      <c r="ED52" s="8"/>
      <c r="EE52" s="8"/>
      <c r="EF52" s="8"/>
      <c r="EG52" s="8"/>
      <c r="EH52" s="8"/>
      <c r="EI52" s="8"/>
      <c r="EJ52" s="8"/>
      <c r="EK52" s="8"/>
      <c r="EL52" s="8"/>
      <c r="EM52" s="8"/>
      <c r="EN52" s="8"/>
      <c r="EO52" s="8"/>
      <c r="EP52" s="8"/>
      <c r="EQ52" s="8"/>
      <c r="ER52" s="8"/>
    </row>
    <row r="53" spans="1:148" s="7" customFormat="1" ht="15.75" customHeight="1" thickBot="1" x14ac:dyDescent="0.3">
      <c r="A53" s="299"/>
      <c r="B53" s="393" t="s">
        <v>17</v>
      </c>
      <c r="C53" s="394"/>
      <c r="D53" s="394"/>
      <c r="E53" s="278" t="s">
        <v>7</v>
      </c>
      <c r="F53" s="9">
        <f>F51+F52</f>
        <v>3673526</v>
      </c>
      <c r="G53" s="36">
        <f t="shared" ref="G53:T53" si="69">G51+G52</f>
        <v>2980326</v>
      </c>
      <c r="H53" s="36">
        <f t="shared" si="69"/>
        <v>0</v>
      </c>
      <c r="I53" s="36">
        <f t="shared" si="69"/>
        <v>0</v>
      </c>
      <c r="J53" s="11">
        <f t="shared" si="69"/>
        <v>693200</v>
      </c>
      <c r="K53" s="9">
        <f>K51+K52</f>
        <v>3673526</v>
      </c>
      <c r="L53" s="36">
        <f t="shared" si="69"/>
        <v>2980326</v>
      </c>
      <c r="M53" s="36">
        <f t="shared" si="69"/>
        <v>0</v>
      </c>
      <c r="N53" s="36">
        <f t="shared" si="69"/>
        <v>0</v>
      </c>
      <c r="O53" s="11">
        <f t="shared" si="69"/>
        <v>693200</v>
      </c>
      <c r="P53" s="9">
        <f>P51+P52</f>
        <v>2382926.23</v>
      </c>
      <c r="Q53" s="36">
        <f t="shared" si="69"/>
        <v>2082926.23</v>
      </c>
      <c r="R53" s="36">
        <f t="shared" si="69"/>
        <v>0</v>
      </c>
      <c r="S53" s="36">
        <f t="shared" si="69"/>
        <v>0</v>
      </c>
      <c r="T53" s="11">
        <f t="shared" si="69"/>
        <v>300000</v>
      </c>
      <c r="U53" s="376">
        <f>P53/K53*100</f>
        <v>64.867547691237249</v>
      </c>
      <c r="V53" s="77">
        <f>Q53/L53*100</f>
        <v>69.889207757809046</v>
      </c>
      <c r="W53" s="200">
        <v>0</v>
      </c>
      <c r="X53" s="77">
        <v>0</v>
      </c>
      <c r="Y53" s="77">
        <f>T53/O53*100</f>
        <v>43.277553375649163</v>
      </c>
      <c r="Z53" s="9">
        <f>P53/F53*100</f>
        <v>64.867547691237249</v>
      </c>
      <c r="AA53" s="36">
        <f>Q53/G53*100</f>
        <v>69.889207757809046</v>
      </c>
      <c r="AB53" s="10">
        <v>0</v>
      </c>
      <c r="AC53" s="10">
        <v>0</v>
      </c>
      <c r="AD53" s="332">
        <f>T53/J53*100</f>
        <v>43.277553375649163</v>
      </c>
      <c r="AE53" s="8"/>
      <c r="AF53" s="8"/>
      <c r="AG53" s="333"/>
      <c r="AH53" s="8"/>
      <c r="AI53" s="8"/>
      <c r="AJ53" s="8"/>
      <c r="AK53" s="8"/>
      <c r="AL53" s="8"/>
      <c r="AM53" s="8"/>
      <c r="AN53" s="8"/>
      <c r="AO53" s="8"/>
      <c r="AP53" s="8"/>
      <c r="AQ53" s="8"/>
      <c r="AR53" s="8"/>
      <c r="AS53" s="8"/>
      <c r="AT53" s="8"/>
      <c r="AU53" s="8"/>
      <c r="AV53" s="8"/>
      <c r="AW53" s="8"/>
      <c r="AX53" s="8"/>
      <c r="AY53" s="8"/>
      <c r="AZ53" s="8"/>
      <c r="BA53" s="8"/>
      <c r="BB53" s="8"/>
      <c r="BC53" s="8"/>
      <c r="BD53" s="8"/>
      <c r="BE53" s="8"/>
      <c r="BF53" s="8"/>
      <c r="BG53" s="8"/>
      <c r="BH53" s="8"/>
      <c r="BI53" s="8"/>
      <c r="BJ53" s="8"/>
      <c r="BK53" s="8"/>
      <c r="BL53" s="8"/>
      <c r="BM53" s="8"/>
      <c r="BN53" s="8"/>
      <c r="BO53" s="8"/>
      <c r="BP53" s="8"/>
      <c r="BQ53" s="8"/>
      <c r="BR53" s="8"/>
      <c r="BS53" s="8"/>
      <c r="BT53" s="8"/>
      <c r="BU53" s="8"/>
      <c r="BV53" s="8"/>
      <c r="BW53" s="8"/>
      <c r="BX53" s="8"/>
      <c r="BY53" s="8"/>
      <c r="BZ53" s="8"/>
      <c r="CA53" s="8"/>
      <c r="CB53" s="8"/>
      <c r="CC53" s="8"/>
      <c r="CD53" s="8"/>
      <c r="CE53" s="8"/>
      <c r="CF53" s="8"/>
      <c r="CG53" s="8"/>
      <c r="CH53" s="8"/>
      <c r="CI53" s="8"/>
      <c r="CJ53" s="8"/>
      <c r="CK53" s="8"/>
      <c r="CL53" s="8"/>
      <c r="CM53" s="8"/>
      <c r="CN53" s="8"/>
      <c r="CO53" s="8"/>
      <c r="CP53" s="8"/>
      <c r="CQ53" s="8"/>
      <c r="CR53" s="8"/>
      <c r="CS53" s="8"/>
      <c r="CT53" s="8"/>
      <c r="CU53" s="8"/>
      <c r="CV53" s="8"/>
      <c r="CW53" s="8"/>
      <c r="CX53" s="8"/>
      <c r="CY53" s="8"/>
      <c r="CZ53" s="8"/>
      <c r="DA53" s="8"/>
      <c r="DB53" s="8"/>
      <c r="DC53" s="8"/>
      <c r="DD53" s="8"/>
      <c r="DE53" s="8"/>
      <c r="DF53" s="8"/>
      <c r="DG53" s="8"/>
      <c r="DH53" s="8"/>
      <c r="DI53" s="8"/>
      <c r="DJ53" s="8"/>
      <c r="DK53" s="8"/>
      <c r="DL53" s="8"/>
      <c r="DM53" s="8"/>
      <c r="DN53" s="8"/>
      <c r="DO53" s="8"/>
      <c r="DP53" s="8"/>
      <c r="DQ53" s="8"/>
      <c r="DR53" s="8"/>
      <c r="DS53" s="8"/>
      <c r="DT53" s="8"/>
      <c r="DU53" s="8"/>
      <c r="DV53" s="8"/>
      <c r="DW53" s="8"/>
      <c r="DX53" s="8"/>
      <c r="DY53" s="8"/>
      <c r="DZ53" s="8"/>
      <c r="EA53" s="8"/>
      <c r="EB53" s="8"/>
      <c r="EC53" s="8"/>
      <c r="ED53" s="8"/>
      <c r="EE53" s="8"/>
      <c r="EF53" s="8"/>
      <c r="EG53" s="8"/>
      <c r="EH53" s="8"/>
      <c r="EI53" s="8"/>
      <c r="EJ53" s="8"/>
      <c r="EK53" s="8"/>
      <c r="EL53" s="8"/>
      <c r="EM53" s="8"/>
      <c r="EN53" s="8"/>
      <c r="EO53" s="8"/>
      <c r="EP53" s="8"/>
      <c r="EQ53" s="8"/>
      <c r="ER53" s="8"/>
    </row>
    <row r="54" spans="1:148" s="146" customFormat="1" ht="21.75" customHeight="1" thickBot="1" x14ac:dyDescent="0.3">
      <c r="A54" s="387" t="s">
        <v>141</v>
      </c>
      <c r="B54" s="388"/>
      <c r="C54" s="388"/>
      <c r="D54" s="388"/>
      <c r="E54" s="388"/>
      <c r="F54" s="395"/>
      <c r="G54" s="395"/>
      <c r="H54" s="395"/>
      <c r="I54" s="395"/>
      <c r="J54" s="395"/>
      <c r="K54" s="388"/>
      <c r="L54" s="388"/>
      <c r="M54" s="388"/>
      <c r="N54" s="388"/>
      <c r="O54" s="388"/>
      <c r="P54" s="388"/>
      <c r="Q54" s="388"/>
      <c r="R54" s="388"/>
      <c r="S54" s="388"/>
      <c r="T54" s="388"/>
      <c r="U54" s="388"/>
      <c r="V54" s="388"/>
      <c r="W54" s="388"/>
      <c r="X54" s="388"/>
      <c r="Y54" s="388"/>
      <c r="Z54" s="395"/>
      <c r="AA54" s="395"/>
      <c r="AB54" s="395"/>
      <c r="AC54" s="395"/>
      <c r="AD54" s="396"/>
      <c r="AE54" s="147"/>
      <c r="AF54" s="147"/>
      <c r="AG54" s="336"/>
      <c r="AH54" s="147"/>
      <c r="AI54" s="147"/>
      <c r="AJ54" s="147"/>
      <c r="AK54" s="147"/>
      <c r="AL54" s="147"/>
      <c r="AM54" s="147"/>
      <c r="AN54" s="147"/>
      <c r="AO54" s="147"/>
      <c r="AP54" s="147"/>
      <c r="AQ54" s="147"/>
      <c r="AR54" s="147"/>
      <c r="AS54" s="147"/>
      <c r="AT54" s="147"/>
      <c r="AU54" s="147"/>
      <c r="AV54" s="147"/>
      <c r="AW54" s="147"/>
      <c r="AX54" s="147"/>
      <c r="AY54" s="147"/>
      <c r="AZ54" s="147"/>
      <c r="BA54" s="147"/>
      <c r="BB54" s="147"/>
      <c r="BC54" s="147"/>
      <c r="BD54" s="147"/>
      <c r="BE54" s="147"/>
      <c r="BF54" s="147"/>
      <c r="BG54" s="147"/>
      <c r="BH54" s="147"/>
      <c r="BI54" s="147"/>
      <c r="BJ54" s="147"/>
      <c r="BK54" s="147"/>
      <c r="BL54" s="147"/>
      <c r="BM54" s="147"/>
      <c r="BN54" s="147"/>
      <c r="BO54" s="147"/>
      <c r="BP54" s="147"/>
      <c r="BQ54" s="147"/>
      <c r="BR54" s="147"/>
      <c r="BS54" s="147"/>
      <c r="BT54" s="147"/>
      <c r="BU54" s="147"/>
      <c r="BV54" s="147"/>
      <c r="BW54" s="147"/>
      <c r="BX54" s="147"/>
      <c r="BY54" s="147"/>
      <c r="BZ54" s="147"/>
      <c r="CA54" s="147"/>
      <c r="CB54" s="147"/>
      <c r="CC54" s="147"/>
      <c r="CD54" s="147"/>
      <c r="CE54" s="147"/>
      <c r="CF54" s="147"/>
      <c r="CG54" s="147"/>
      <c r="CH54" s="147"/>
      <c r="CI54" s="147"/>
      <c r="CJ54" s="147"/>
      <c r="CK54" s="147"/>
      <c r="CL54" s="147"/>
      <c r="CM54" s="147"/>
      <c r="CN54" s="147"/>
      <c r="CO54" s="147"/>
      <c r="CP54" s="147"/>
      <c r="CQ54" s="147"/>
      <c r="CR54" s="147"/>
      <c r="CS54" s="147"/>
      <c r="CT54" s="147"/>
      <c r="CU54" s="147"/>
      <c r="CV54" s="147"/>
      <c r="CW54" s="147"/>
      <c r="CX54" s="147"/>
      <c r="CY54" s="147"/>
      <c r="CZ54" s="147"/>
      <c r="DA54" s="147"/>
      <c r="DB54" s="147"/>
      <c r="DC54" s="147"/>
      <c r="DD54" s="147"/>
      <c r="DE54" s="147"/>
      <c r="DF54" s="147"/>
      <c r="DG54" s="147"/>
      <c r="DH54" s="147"/>
      <c r="DI54" s="147"/>
      <c r="DJ54" s="147"/>
      <c r="DK54" s="147"/>
      <c r="DL54" s="147"/>
      <c r="DM54" s="147"/>
      <c r="DN54" s="147"/>
      <c r="DO54" s="147"/>
      <c r="DP54" s="147"/>
      <c r="DQ54" s="147"/>
      <c r="DR54" s="147"/>
      <c r="DS54" s="147"/>
      <c r="DT54" s="147"/>
      <c r="DU54" s="147"/>
      <c r="DV54" s="147"/>
      <c r="DW54" s="147"/>
      <c r="DX54" s="147"/>
      <c r="DY54" s="147"/>
      <c r="DZ54" s="147"/>
      <c r="EA54" s="147"/>
      <c r="EB54" s="147"/>
      <c r="EC54" s="147"/>
      <c r="ED54" s="147"/>
      <c r="EE54" s="147"/>
      <c r="EF54" s="147"/>
      <c r="EG54" s="147"/>
      <c r="EH54" s="147"/>
      <c r="EI54" s="147"/>
      <c r="EJ54" s="147"/>
      <c r="EK54" s="147"/>
      <c r="EL54" s="147"/>
      <c r="EM54" s="147"/>
      <c r="EN54" s="147"/>
      <c r="EO54" s="147"/>
      <c r="EP54" s="147"/>
      <c r="EQ54" s="147"/>
      <c r="ER54" s="147"/>
    </row>
    <row r="55" spans="1:148" s="34" customFormat="1" ht="19.5" customHeight="1" thickBot="1" x14ac:dyDescent="0.3">
      <c r="A55" s="448" t="s">
        <v>18</v>
      </c>
      <c r="B55" s="422" t="s">
        <v>19</v>
      </c>
      <c r="C55" s="423"/>
      <c r="D55" s="424"/>
      <c r="E55" s="76"/>
      <c r="F55" s="76"/>
      <c r="G55" s="43"/>
      <c r="H55" s="43"/>
      <c r="I55" s="43"/>
      <c r="J55" s="44"/>
      <c r="K55" s="43"/>
      <c r="L55" s="43"/>
      <c r="M55" s="43"/>
      <c r="N55" s="43"/>
      <c r="O55" s="43"/>
      <c r="P55" s="43"/>
      <c r="Q55" s="43"/>
      <c r="R55" s="43"/>
      <c r="S55" s="43"/>
      <c r="T55" s="43"/>
      <c r="U55" s="43"/>
      <c r="V55" s="43"/>
      <c r="W55" s="43"/>
      <c r="X55" s="43"/>
      <c r="Y55" s="44"/>
      <c r="Z55" s="43"/>
      <c r="AA55" s="43"/>
      <c r="AB55" s="43"/>
      <c r="AC55" s="43"/>
      <c r="AD55" s="44"/>
      <c r="AE55" s="35"/>
      <c r="AF55" s="35"/>
      <c r="AG55" s="333"/>
      <c r="AH55" s="35"/>
      <c r="AI55" s="35"/>
      <c r="AJ55" s="35"/>
      <c r="AK55" s="35"/>
      <c r="AL55" s="35"/>
      <c r="AM55" s="35"/>
      <c r="AN55" s="35"/>
      <c r="AO55" s="35"/>
      <c r="AP55" s="35"/>
      <c r="AQ55" s="35"/>
      <c r="AR55" s="35"/>
      <c r="AS55" s="35"/>
      <c r="AT55" s="35"/>
      <c r="AU55" s="35"/>
      <c r="AV55" s="35"/>
      <c r="AW55" s="35"/>
      <c r="AX55" s="35"/>
      <c r="AY55" s="35"/>
      <c r="AZ55" s="35"/>
      <c r="BA55" s="35"/>
      <c r="BB55" s="35"/>
      <c r="BC55" s="35"/>
      <c r="BD55" s="35"/>
      <c r="BE55" s="35"/>
      <c r="BF55" s="35"/>
      <c r="BG55" s="35"/>
      <c r="BH55" s="35"/>
      <c r="BI55" s="35"/>
      <c r="BJ55" s="35"/>
      <c r="BK55" s="35"/>
      <c r="BL55" s="35"/>
      <c r="BM55" s="35"/>
      <c r="BN55" s="35"/>
      <c r="BO55" s="35"/>
      <c r="BP55" s="35"/>
      <c r="BQ55" s="35"/>
      <c r="BR55" s="35"/>
      <c r="BS55" s="35"/>
      <c r="BT55" s="35"/>
      <c r="BU55" s="35"/>
      <c r="BV55" s="35"/>
      <c r="BW55" s="35"/>
      <c r="BX55" s="35"/>
      <c r="BY55" s="35"/>
      <c r="BZ55" s="35"/>
      <c r="CA55" s="35"/>
      <c r="CB55" s="35"/>
      <c r="CC55" s="35"/>
      <c r="CD55" s="35"/>
      <c r="CE55" s="35"/>
      <c r="CF55" s="35"/>
      <c r="CG55" s="35"/>
      <c r="CH55" s="35"/>
      <c r="CI55" s="35"/>
      <c r="CJ55" s="35"/>
      <c r="CK55" s="35"/>
      <c r="CL55" s="35"/>
      <c r="CM55" s="35"/>
      <c r="CN55" s="35"/>
      <c r="CO55" s="35"/>
      <c r="CP55" s="35"/>
      <c r="CQ55" s="35"/>
      <c r="CR55" s="35"/>
      <c r="CS55" s="35"/>
      <c r="CT55" s="35"/>
      <c r="CU55" s="35"/>
      <c r="CV55" s="35"/>
      <c r="CW55" s="35"/>
      <c r="CX55" s="35"/>
      <c r="CY55" s="35"/>
      <c r="CZ55" s="35"/>
      <c r="DA55" s="35"/>
      <c r="DB55" s="35"/>
      <c r="DC55" s="35"/>
      <c r="DD55" s="35"/>
      <c r="DE55" s="35"/>
      <c r="DF55" s="35"/>
      <c r="DG55" s="35"/>
      <c r="DH55" s="35"/>
      <c r="DI55" s="35"/>
      <c r="DJ55" s="35"/>
      <c r="DK55" s="35"/>
      <c r="DL55" s="35"/>
      <c r="DM55" s="35"/>
      <c r="DN55" s="35"/>
      <c r="DO55" s="35"/>
      <c r="DP55" s="35"/>
      <c r="DQ55" s="35"/>
      <c r="DR55" s="35"/>
      <c r="DS55" s="35"/>
      <c r="DT55" s="35"/>
      <c r="DU55" s="35"/>
      <c r="DV55" s="35"/>
      <c r="DW55" s="35"/>
      <c r="DX55" s="35"/>
      <c r="DY55" s="35"/>
      <c r="DZ55" s="35"/>
      <c r="EA55" s="35"/>
      <c r="EB55" s="35"/>
      <c r="EC55" s="35"/>
      <c r="ED55" s="35"/>
      <c r="EE55" s="35"/>
      <c r="EF55" s="35"/>
      <c r="EG55" s="35"/>
      <c r="EH55" s="35"/>
      <c r="EI55" s="35"/>
      <c r="EJ55" s="35"/>
      <c r="EK55" s="35"/>
      <c r="EL55" s="35"/>
      <c r="EM55" s="35"/>
      <c r="EN55" s="35"/>
      <c r="EO55" s="35"/>
      <c r="EP55" s="35"/>
      <c r="EQ55" s="35"/>
      <c r="ER55" s="35"/>
    </row>
    <row r="56" spans="1:148" s="7" customFormat="1" ht="29.25" customHeight="1" x14ac:dyDescent="0.25">
      <c r="A56" s="449"/>
      <c r="B56" s="611" t="s">
        <v>59</v>
      </c>
      <c r="C56" s="516" t="s">
        <v>58</v>
      </c>
      <c r="D56" s="180" t="s">
        <v>9</v>
      </c>
      <c r="E56" s="612" t="s">
        <v>10</v>
      </c>
      <c r="F56" s="78">
        <f t="shared" ref="F56:F59" si="70">G56+H56+I56+J56</f>
        <v>26174800</v>
      </c>
      <c r="G56" s="79">
        <v>26174800</v>
      </c>
      <c r="H56" s="79">
        <v>0</v>
      </c>
      <c r="I56" s="79">
        <v>0</v>
      </c>
      <c r="J56" s="109">
        <v>0</v>
      </c>
      <c r="K56" s="522">
        <f t="shared" ref="K56:K59" si="71">L56+M56+N56+O56</f>
        <v>15337200</v>
      </c>
      <c r="L56" s="79">
        <v>15337200</v>
      </c>
      <c r="M56" s="79">
        <v>0</v>
      </c>
      <c r="N56" s="79">
        <v>0</v>
      </c>
      <c r="O56" s="80">
        <v>0</v>
      </c>
      <c r="P56" s="78">
        <f t="shared" ref="P56:P59" si="72">Q56+R56+S56+T56</f>
        <v>0</v>
      </c>
      <c r="Q56" s="79">
        <v>0</v>
      </c>
      <c r="R56" s="79">
        <v>0</v>
      </c>
      <c r="S56" s="79">
        <v>0</v>
      </c>
      <c r="T56" s="109">
        <v>0</v>
      </c>
      <c r="U56" s="511">
        <f>P56/K56*100</f>
        <v>0</v>
      </c>
      <c r="V56" s="205">
        <f>Q56/L56*100</f>
        <v>0</v>
      </c>
      <c r="W56" s="513">
        <v>0</v>
      </c>
      <c r="X56" s="513">
        <v>0</v>
      </c>
      <c r="Y56" s="514">
        <v>0</v>
      </c>
      <c r="Z56" s="613">
        <f>P56/F56*100</f>
        <v>0</v>
      </c>
      <c r="AA56" s="93">
        <f>Q56/G56*100</f>
        <v>0</v>
      </c>
      <c r="AB56" s="614">
        <f t="shared" ref="AB56:AB57" si="73">SUM(AB57:AB59)</f>
        <v>0</v>
      </c>
      <c r="AC56" s="614">
        <v>0</v>
      </c>
      <c r="AD56" s="615">
        <v>0</v>
      </c>
      <c r="AE56" s="8"/>
      <c r="AF56" s="8"/>
      <c r="AG56" s="333"/>
      <c r="AH56" s="8"/>
      <c r="AI56" s="8"/>
      <c r="AJ56" s="8"/>
      <c r="AK56" s="8"/>
      <c r="AL56" s="8"/>
      <c r="AM56" s="8"/>
      <c r="AN56" s="8"/>
      <c r="AO56" s="8"/>
      <c r="AP56" s="8"/>
      <c r="AQ56" s="8"/>
      <c r="AR56" s="8"/>
      <c r="AS56" s="8"/>
      <c r="AT56" s="8"/>
      <c r="AU56" s="8"/>
      <c r="AV56" s="8"/>
      <c r="AW56" s="8"/>
      <c r="AX56" s="8"/>
      <c r="AY56" s="8"/>
      <c r="AZ56" s="8"/>
      <c r="BA56" s="8"/>
      <c r="BB56" s="8"/>
      <c r="BC56" s="8"/>
      <c r="BD56" s="8"/>
      <c r="BE56" s="8"/>
      <c r="BF56" s="8"/>
      <c r="BG56" s="8"/>
      <c r="BH56" s="8"/>
      <c r="BI56" s="8"/>
      <c r="BJ56" s="8"/>
      <c r="BK56" s="8"/>
      <c r="BL56" s="8"/>
      <c r="BM56" s="8"/>
      <c r="BN56" s="8"/>
      <c r="BO56" s="8"/>
      <c r="BP56" s="8"/>
      <c r="BQ56" s="8"/>
      <c r="BR56" s="8"/>
      <c r="BS56" s="8"/>
      <c r="BT56" s="8"/>
      <c r="BU56" s="8"/>
      <c r="BV56" s="8"/>
      <c r="BW56" s="8"/>
      <c r="BX56" s="8"/>
      <c r="BY56" s="8"/>
      <c r="BZ56" s="8"/>
      <c r="CA56" s="8"/>
      <c r="CB56" s="8"/>
      <c r="CC56" s="8"/>
      <c r="CD56" s="8"/>
      <c r="CE56" s="8"/>
      <c r="CF56" s="8"/>
      <c r="CG56" s="8"/>
      <c r="CH56" s="8"/>
      <c r="CI56" s="8"/>
      <c r="CJ56" s="8"/>
      <c r="CK56" s="8"/>
      <c r="CL56" s="8"/>
      <c r="CM56" s="8"/>
      <c r="CN56" s="8"/>
      <c r="CO56" s="8"/>
      <c r="CP56" s="8"/>
      <c r="CQ56" s="8"/>
      <c r="CR56" s="8"/>
      <c r="CS56" s="8"/>
      <c r="CT56" s="8"/>
      <c r="CU56" s="8"/>
      <c r="CV56" s="8"/>
      <c r="CW56" s="8"/>
      <c r="CX56" s="8"/>
      <c r="CY56" s="8"/>
      <c r="CZ56" s="8"/>
      <c r="DA56" s="8"/>
      <c r="DB56" s="8"/>
      <c r="DC56" s="8"/>
      <c r="DD56" s="8"/>
      <c r="DE56" s="8"/>
      <c r="DF56" s="8"/>
      <c r="DG56" s="8"/>
      <c r="DH56" s="8"/>
      <c r="DI56" s="8"/>
      <c r="DJ56" s="8"/>
      <c r="DK56" s="8"/>
      <c r="DL56" s="8"/>
      <c r="DM56" s="8"/>
      <c r="DN56" s="8"/>
      <c r="DO56" s="8"/>
      <c r="DP56" s="8"/>
      <c r="DQ56" s="8"/>
      <c r="DR56" s="8"/>
      <c r="DS56" s="8"/>
      <c r="DT56" s="8"/>
      <c r="DU56" s="8"/>
      <c r="DV56" s="8"/>
      <c r="DW56" s="8"/>
      <c r="DX56" s="8"/>
      <c r="DY56" s="8"/>
      <c r="DZ56" s="8"/>
      <c r="EA56" s="8"/>
      <c r="EB56" s="8"/>
      <c r="EC56" s="8"/>
      <c r="ED56" s="8"/>
      <c r="EE56" s="8"/>
      <c r="EF56" s="8"/>
      <c r="EG56" s="8"/>
      <c r="EH56" s="8"/>
      <c r="EI56" s="8"/>
      <c r="EJ56" s="8"/>
      <c r="EK56" s="8"/>
      <c r="EL56" s="8"/>
      <c r="EM56" s="8"/>
      <c r="EN56" s="8"/>
      <c r="EO56" s="8"/>
      <c r="EP56" s="8"/>
      <c r="EQ56" s="8"/>
      <c r="ER56" s="8"/>
    </row>
    <row r="57" spans="1:148" s="7" customFormat="1" ht="60" customHeight="1" x14ac:dyDescent="0.25">
      <c r="A57" s="449"/>
      <c r="B57" s="616" t="s">
        <v>79</v>
      </c>
      <c r="C57" s="617" t="s">
        <v>56</v>
      </c>
      <c r="D57" s="618" t="s">
        <v>9</v>
      </c>
      <c r="E57" s="619" t="s">
        <v>10</v>
      </c>
      <c r="F57" s="82">
        <f t="shared" si="70"/>
        <v>11445498</v>
      </c>
      <c r="G57" s="562">
        <v>11445498</v>
      </c>
      <c r="H57" s="562">
        <v>0</v>
      </c>
      <c r="I57" s="562">
        <v>0</v>
      </c>
      <c r="J57" s="620">
        <v>0</v>
      </c>
      <c r="K57" s="206">
        <f t="shared" si="71"/>
        <v>2187867</v>
      </c>
      <c r="L57" s="562">
        <v>2187867</v>
      </c>
      <c r="M57" s="562">
        <v>0</v>
      </c>
      <c r="N57" s="562">
        <v>0</v>
      </c>
      <c r="O57" s="621">
        <v>0</v>
      </c>
      <c r="P57" s="82">
        <f t="shared" si="72"/>
        <v>342685</v>
      </c>
      <c r="Q57" s="66">
        <v>342685</v>
      </c>
      <c r="R57" s="562">
        <v>0</v>
      </c>
      <c r="S57" s="562">
        <v>0</v>
      </c>
      <c r="T57" s="620">
        <v>0</v>
      </c>
      <c r="U57" s="622">
        <v>0</v>
      </c>
      <c r="V57" s="623">
        <v>0</v>
      </c>
      <c r="W57" s="623">
        <v>0</v>
      </c>
      <c r="X57" s="623">
        <v>0</v>
      </c>
      <c r="Y57" s="624">
        <v>0</v>
      </c>
      <c r="Z57" s="530">
        <f>P57/F57*100</f>
        <v>2.9940593235873179</v>
      </c>
      <c r="AA57" s="74">
        <f>Q57/G57*100</f>
        <v>2.9940593235873179</v>
      </c>
      <c r="AB57" s="625">
        <f t="shared" si="73"/>
        <v>0</v>
      </c>
      <c r="AC57" s="625">
        <v>0</v>
      </c>
      <c r="AD57" s="626">
        <v>0</v>
      </c>
      <c r="AE57" s="8"/>
      <c r="AF57" s="8"/>
      <c r="AG57" s="333"/>
      <c r="AH57" s="8"/>
      <c r="AI57" s="8"/>
      <c r="AJ57" s="8"/>
      <c r="AK57" s="8"/>
      <c r="AL57" s="8"/>
      <c r="AM57" s="8"/>
      <c r="AN57" s="8"/>
      <c r="AO57" s="8"/>
      <c r="AP57" s="8"/>
      <c r="AQ57" s="8"/>
      <c r="AR57" s="8"/>
      <c r="AS57" s="8"/>
      <c r="AT57" s="8"/>
      <c r="AU57" s="8"/>
      <c r="AV57" s="8"/>
      <c r="AW57" s="8"/>
      <c r="AX57" s="8"/>
      <c r="AY57" s="8"/>
      <c r="AZ57" s="8"/>
      <c r="BA57" s="8"/>
      <c r="BB57" s="8"/>
      <c r="BC57" s="8"/>
      <c r="BD57" s="8"/>
      <c r="BE57" s="8"/>
      <c r="BF57" s="8"/>
      <c r="BG57" s="8"/>
      <c r="BH57" s="8"/>
      <c r="BI57" s="8"/>
      <c r="BJ57" s="8"/>
      <c r="BK57" s="8"/>
      <c r="BL57" s="8"/>
      <c r="BM57" s="8"/>
      <c r="BN57" s="8"/>
      <c r="BO57" s="8"/>
      <c r="BP57" s="8"/>
      <c r="BQ57" s="8"/>
      <c r="BR57" s="8"/>
      <c r="BS57" s="8"/>
      <c r="BT57" s="8"/>
      <c r="BU57" s="8"/>
      <c r="BV57" s="8"/>
      <c r="BW57" s="8"/>
      <c r="BX57" s="8"/>
      <c r="BY57" s="8"/>
      <c r="BZ57" s="8"/>
      <c r="CA57" s="8"/>
      <c r="CB57" s="8"/>
      <c r="CC57" s="8"/>
      <c r="CD57" s="8"/>
      <c r="CE57" s="8"/>
      <c r="CF57" s="8"/>
      <c r="CG57" s="8"/>
      <c r="CH57" s="8"/>
      <c r="CI57" s="8"/>
      <c r="CJ57" s="8"/>
      <c r="CK57" s="8"/>
      <c r="CL57" s="8"/>
      <c r="CM57" s="8"/>
      <c r="CN57" s="8"/>
      <c r="CO57" s="8"/>
      <c r="CP57" s="8"/>
      <c r="CQ57" s="8"/>
      <c r="CR57" s="8"/>
      <c r="CS57" s="8"/>
      <c r="CT57" s="8"/>
      <c r="CU57" s="8"/>
      <c r="CV57" s="8"/>
      <c r="CW57" s="8"/>
      <c r="CX57" s="8"/>
      <c r="CY57" s="8"/>
      <c r="CZ57" s="8"/>
      <c r="DA57" s="8"/>
      <c r="DB57" s="8"/>
      <c r="DC57" s="8"/>
      <c r="DD57" s="8"/>
      <c r="DE57" s="8"/>
      <c r="DF57" s="8"/>
      <c r="DG57" s="8"/>
      <c r="DH57" s="8"/>
      <c r="DI57" s="8"/>
      <c r="DJ57" s="8"/>
      <c r="DK57" s="8"/>
      <c r="DL57" s="8"/>
      <c r="DM57" s="8"/>
      <c r="DN57" s="8"/>
      <c r="DO57" s="8"/>
      <c r="DP57" s="8"/>
      <c r="DQ57" s="8"/>
      <c r="DR57" s="8"/>
      <c r="DS57" s="8"/>
      <c r="DT57" s="8"/>
      <c r="DU57" s="8"/>
      <c r="DV57" s="8"/>
      <c r="DW57" s="8"/>
      <c r="DX57" s="8"/>
      <c r="DY57" s="8"/>
      <c r="DZ57" s="8"/>
      <c r="EA57" s="8"/>
      <c r="EB57" s="8"/>
      <c r="EC57" s="8"/>
      <c r="ED57" s="8"/>
      <c r="EE57" s="8"/>
      <c r="EF57" s="8"/>
      <c r="EG57" s="8"/>
      <c r="EH57" s="8"/>
      <c r="EI57" s="8"/>
      <c r="EJ57" s="8"/>
      <c r="EK57" s="8"/>
      <c r="EL57" s="8"/>
      <c r="EM57" s="8"/>
      <c r="EN57" s="8"/>
      <c r="EO57" s="8"/>
      <c r="EP57" s="8"/>
      <c r="EQ57" s="8"/>
      <c r="ER57" s="8"/>
    </row>
    <row r="58" spans="1:148" s="7" customFormat="1" ht="28.5" customHeight="1" x14ac:dyDescent="0.25">
      <c r="A58" s="449"/>
      <c r="B58" s="616" t="s">
        <v>55</v>
      </c>
      <c r="C58" s="617" t="s">
        <v>57</v>
      </c>
      <c r="D58" s="618" t="s">
        <v>9</v>
      </c>
      <c r="E58" s="619" t="s">
        <v>5</v>
      </c>
      <c r="F58" s="82">
        <f t="shared" si="70"/>
        <v>8347858</v>
      </c>
      <c r="G58" s="562">
        <v>0</v>
      </c>
      <c r="H58" s="562">
        <v>0</v>
      </c>
      <c r="I58" s="562">
        <v>0</v>
      </c>
      <c r="J58" s="620">
        <v>8347858</v>
      </c>
      <c r="K58" s="206">
        <f t="shared" si="71"/>
        <v>4398482</v>
      </c>
      <c r="L58" s="562">
        <v>0</v>
      </c>
      <c r="M58" s="562">
        <v>0</v>
      </c>
      <c r="N58" s="562">
        <v>0</v>
      </c>
      <c r="O58" s="621">
        <v>4398482</v>
      </c>
      <c r="P58" s="82">
        <f t="shared" si="72"/>
        <v>632807.18000000005</v>
      </c>
      <c r="Q58" s="562">
        <v>0</v>
      </c>
      <c r="R58" s="562">
        <v>0</v>
      </c>
      <c r="S58" s="621">
        <v>0</v>
      </c>
      <c r="T58" s="620">
        <v>632807.18000000005</v>
      </c>
      <c r="U58" s="24">
        <f t="shared" ref="U58:U59" si="74">V58+W58+X58+Y58</f>
        <v>14.386944859612932</v>
      </c>
      <c r="V58" s="22">
        <v>0</v>
      </c>
      <c r="W58" s="22">
        <v>0</v>
      </c>
      <c r="X58" s="22">
        <v>0</v>
      </c>
      <c r="Y58" s="19">
        <f>T58/O58*100</f>
        <v>14.386944859612932</v>
      </c>
      <c r="Z58" s="84">
        <f>P58/F58*100</f>
        <v>7.5804736975640941</v>
      </c>
      <c r="AA58" s="22">
        <v>0</v>
      </c>
      <c r="AB58" s="22">
        <v>0</v>
      </c>
      <c r="AC58" s="22">
        <v>0</v>
      </c>
      <c r="AD58" s="19">
        <f>T58/J58*100</f>
        <v>7.5804736975640941</v>
      </c>
      <c r="AE58" s="8"/>
      <c r="AF58" s="8"/>
      <c r="AG58" s="333"/>
      <c r="AH58" s="8"/>
      <c r="AI58" s="8"/>
      <c r="AJ58" s="8"/>
      <c r="AK58" s="8"/>
      <c r="AL58" s="8"/>
      <c r="AM58" s="8"/>
      <c r="AN58" s="8"/>
      <c r="AO58" s="8"/>
      <c r="AP58" s="8"/>
      <c r="AQ58" s="8"/>
      <c r="AR58" s="8"/>
      <c r="AS58" s="8"/>
      <c r="AT58" s="8"/>
      <c r="AU58" s="8"/>
      <c r="AV58" s="8"/>
      <c r="AW58" s="8"/>
      <c r="AX58" s="8"/>
      <c r="AY58" s="8"/>
      <c r="AZ58" s="8"/>
      <c r="BA58" s="8"/>
      <c r="BB58" s="8"/>
      <c r="BC58" s="8"/>
      <c r="BD58" s="8"/>
      <c r="BE58" s="8"/>
      <c r="BF58" s="8"/>
      <c r="BG58" s="8"/>
      <c r="BH58" s="8"/>
      <c r="BI58" s="8"/>
      <c r="BJ58" s="8"/>
      <c r="BK58" s="8"/>
      <c r="BL58" s="8"/>
      <c r="BM58" s="8"/>
      <c r="BN58" s="8"/>
      <c r="BO58" s="8"/>
      <c r="BP58" s="8"/>
      <c r="BQ58" s="8"/>
      <c r="BR58" s="8"/>
      <c r="BS58" s="8"/>
      <c r="BT58" s="8"/>
      <c r="BU58" s="8"/>
      <c r="BV58" s="8"/>
      <c r="BW58" s="8"/>
      <c r="BX58" s="8"/>
      <c r="BY58" s="8"/>
      <c r="BZ58" s="8"/>
      <c r="CA58" s="8"/>
      <c r="CB58" s="8"/>
      <c r="CC58" s="8"/>
      <c r="CD58" s="8"/>
      <c r="CE58" s="8"/>
      <c r="CF58" s="8"/>
      <c r="CG58" s="8"/>
      <c r="CH58" s="8"/>
      <c r="CI58" s="8"/>
      <c r="CJ58" s="8"/>
      <c r="CK58" s="8"/>
      <c r="CL58" s="8"/>
      <c r="CM58" s="8"/>
      <c r="CN58" s="8"/>
      <c r="CO58" s="8"/>
      <c r="CP58" s="8"/>
      <c r="CQ58" s="8"/>
      <c r="CR58" s="8"/>
      <c r="CS58" s="8"/>
      <c r="CT58" s="8"/>
      <c r="CU58" s="8"/>
      <c r="CV58" s="8"/>
      <c r="CW58" s="8"/>
      <c r="CX58" s="8"/>
      <c r="CY58" s="8"/>
      <c r="CZ58" s="8"/>
      <c r="DA58" s="8"/>
      <c r="DB58" s="8"/>
      <c r="DC58" s="8"/>
      <c r="DD58" s="8"/>
      <c r="DE58" s="8"/>
      <c r="DF58" s="8"/>
      <c r="DG58" s="8"/>
      <c r="DH58" s="8"/>
      <c r="DI58" s="8"/>
      <c r="DJ58" s="8"/>
      <c r="DK58" s="8"/>
      <c r="DL58" s="8"/>
      <c r="DM58" s="8"/>
      <c r="DN58" s="8"/>
      <c r="DO58" s="8"/>
      <c r="DP58" s="8"/>
      <c r="DQ58" s="8"/>
      <c r="DR58" s="8"/>
      <c r="DS58" s="8"/>
      <c r="DT58" s="8"/>
      <c r="DU58" s="8"/>
      <c r="DV58" s="8"/>
      <c r="DW58" s="8"/>
      <c r="DX58" s="8"/>
      <c r="DY58" s="8"/>
      <c r="DZ58" s="8"/>
      <c r="EA58" s="8"/>
      <c r="EB58" s="8"/>
      <c r="EC58" s="8"/>
      <c r="ED58" s="8"/>
      <c r="EE58" s="8"/>
      <c r="EF58" s="8"/>
      <c r="EG58" s="8"/>
      <c r="EH58" s="8"/>
      <c r="EI58" s="8"/>
      <c r="EJ58" s="8"/>
      <c r="EK58" s="8"/>
      <c r="EL58" s="8"/>
      <c r="EM58" s="8"/>
      <c r="EN58" s="8"/>
      <c r="EO58" s="8"/>
      <c r="EP58" s="8"/>
      <c r="EQ58" s="8"/>
      <c r="ER58" s="8"/>
    </row>
    <row r="59" spans="1:148" s="7" customFormat="1" ht="32.25" customHeight="1" thickBot="1" x14ac:dyDescent="0.3">
      <c r="A59" s="450"/>
      <c r="B59" s="627" t="s">
        <v>60</v>
      </c>
      <c r="C59" s="628" t="s">
        <v>46</v>
      </c>
      <c r="D59" s="357" t="s">
        <v>9</v>
      </c>
      <c r="E59" s="580" t="s">
        <v>5</v>
      </c>
      <c r="F59" s="581">
        <f t="shared" si="70"/>
        <v>7278242</v>
      </c>
      <c r="G59" s="582">
        <v>0</v>
      </c>
      <c r="H59" s="582">
        <v>0</v>
      </c>
      <c r="I59" s="582">
        <v>0</v>
      </c>
      <c r="J59" s="629">
        <v>7278242</v>
      </c>
      <c r="K59" s="630">
        <f t="shared" si="71"/>
        <v>937660</v>
      </c>
      <c r="L59" s="582">
        <v>0</v>
      </c>
      <c r="M59" s="582">
        <v>0</v>
      </c>
      <c r="N59" s="582">
        <v>0</v>
      </c>
      <c r="O59" s="631">
        <v>937660</v>
      </c>
      <c r="P59" s="581">
        <f t="shared" si="72"/>
        <v>35</v>
      </c>
      <c r="Q59" s="582">
        <v>0</v>
      </c>
      <c r="R59" s="582">
        <v>0</v>
      </c>
      <c r="S59" s="582">
        <v>0</v>
      </c>
      <c r="T59" s="629">
        <v>35</v>
      </c>
      <c r="U59" s="554">
        <f t="shared" si="74"/>
        <v>0</v>
      </c>
      <c r="V59" s="22">
        <v>0</v>
      </c>
      <c r="W59" s="22">
        <v>0</v>
      </c>
      <c r="X59" s="22">
        <v>0</v>
      </c>
      <c r="Y59" s="20">
        <v>0</v>
      </c>
      <c r="Z59" s="632">
        <f>P59/F59*100</f>
        <v>4.8088535665618149E-4</v>
      </c>
      <c r="AA59" s="94">
        <v>0</v>
      </c>
      <c r="AB59" s="94">
        <f>SUM(AB60:AB60)</f>
        <v>0</v>
      </c>
      <c r="AC59" s="94">
        <v>0</v>
      </c>
      <c r="AD59" s="20">
        <f>T59/J59*100</f>
        <v>4.8088535665618149E-4</v>
      </c>
      <c r="AE59" s="8"/>
      <c r="AF59" s="8"/>
      <c r="AG59" s="333"/>
      <c r="AH59" s="8"/>
      <c r="AI59" s="8"/>
      <c r="AJ59" s="8"/>
      <c r="AK59" s="8"/>
      <c r="AL59" s="8"/>
      <c r="AM59" s="8"/>
      <c r="AN59" s="8"/>
      <c r="AO59" s="8"/>
      <c r="AP59" s="8"/>
      <c r="AQ59" s="8"/>
      <c r="AR59" s="8"/>
      <c r="AS59" s="8"/>
      <c r="AT59" s="8"/>
      <c r="AU59" s="8"/>
      <c r="AV59" s="8"/>
      <c r="AW59" s="8"/>
      <c r="AX59" s="8"/>
      <c r="AY59" s="8"/>
      <c r="AZ59" s="8"/>
      <c r="BA59" s="8"/>
      <c r="BB59" s="8"/>
      <c r="BC59" s="8"/>
      <c r="BD59" s="8"/>
      <c r="BE59" s="8"/>
      <c r="BF59" s="8"/>
      <c r="BG59" s="8"/>
      <c r="BH59" s="8"/>
      <c r="BI59" s="8"/>
      <c r="BJ59" s="8"/>
      <c r="BK59" s="8"/>
      <c r="BL59" s="8"/>
      <c r="BM59" s="8"/>
      <c r="BN59" s="8"/>
      <c r="BO59" s="8"/>
      <c r="BP59" s="8"/>
      <c r="BQ59" s="8"/>
      <c r="BR59" s="8"/>
      <c r="BS59" s="8"/>
      <c r="BT59" s="8"/>
      <c r="BU59" s="8"/>
      <c r="BV59" s="8"/>
      <c r="BW59" s="8"/>
      <c r="BX59" s="8"/>
      <c r="BY59" s="8"/>
      <c r="BZ59" s="8"/>
      <c r="CA59" s="8"/>
      <c r="CB59" s="8"/>
      <c r="CC59" s="8"/>
      <c r="CD59" s="8"/>
      <c r="CE59" s="8"/>
      <c r="CF59" s="8"/>
      <c r="CG59" s="8"/>
      <c r="CH59" s="8"/>
      <c r="CI59" s="8"/>
      <c r="CJ59" s="8"/>
      <c r="CK59" s="8"/>
      <c r="CL59" s="8"/>
      <c r="CM59" s="8"/>
      <c r="CN59" s="8"/>
      <c r="CO59" s="8"/>
      <c r="CP59" s="8"/>
      <c r="CQ59" s="8"/>
      <c r="CR59" s="8"/>
      <c r="CS59" s="8"/>
      <c r="CT59" s="8"/>
      <c r="CU59" s="8"/>
      <c r="CV59" s="8"/>
      <c r="CW59" s="8"/>
      <c r="CX59" s="8"/>
      <c r="CY59" s="8"/>
      <c r="CZ59" s="8"/>
      <c r="DA59" s="8"/>
      <c r="DB59" s="8"/>
      <c r="DC59" s="8"/>
      <c r="DD59" s="8"/>
      <c r="DE59" s="8"/>
      <c r="DF59" s="8"/>
      <c r="DG59" s="8"/>
      <c r="DH59" s="8"/>
      <c r="DI59" s="8"/>
      <c r="DJ59" s="8"/>
      <c r="DK59" s="8"/>
      <c r="DL59" s="8"/>
      <c r="DM59" s="8"/>
      <c r="DN59" s="8"/>
      <c r="DO59" s="8"/>
      <c r="DP59" s="8"/>
      <c r="DQ59" s="8"/>
      <c r="DR59" s="8"/>
      <c r="DS59" s="8"/>
      <c r="DT59" s="8"/>
      <c r="DU59" s="8"/>
      <c r="DV59" s="8"/>
      <c r="DW59" s="8"/>
      <c r="DX59" s="8"/>
      <c r="DY59" s="8"/>
      <c r="DZ59" s="8"/>
      <c r="EA59" s="8"/>
      <c r="EB59" s="8"/>
      <c r="EC59" s="8"/>
      <c r="ED59" s="8"/>
      <c r="EE59" s="8"/>
      <c r="EF59" s="8"/>
      <c r="EG59" s="8"/>
      <c r="EH59" s="8"/>
      <c r="EI59" s="8"/>
      <c r="EJ59" s="8"/>
      <c r="EK59" s="8"/>
      <c r="EL59" s="8"/>
      <c r="EM59" s="8"/>
      <c r="EN59" s="8"/>
      <c r="EO59" s="8"/>
      <c r="EP59" s="8"/>
      <c r="EQ59" s="8"/>
      <c r="ER59" s="8"/>
    </row>
    <row r="60" spans="1:148" s="7" customFormat="1" ht="15.75" customHeight="1" thickBot="1" x14ac:dyDescent="0.3">
      <c r="A60" s="187"/>
      <c r="B60" s="442" t="s">
        <v>20</v>
      </c>
      <c r="C60" s="423"/>
      <c r="D60" s="423"/>
      <c r="E60" s="278" t="s">
        <v>7</v>
      </c>
      <c r="F60" s="9">
        <f>F56+F57+F58+F59</f>
        <v>53246398</v>
      </c>
      <c r="G60" s="36">
        <f t="shared" ref="G60:T60" si="75">G56+G57+G58+G59</f>
        <v>37620298</v>
      </c>
      <c r="H60" s="36">
        <f t="shared" si="75"/>
        <v>0</v>
      </c>
      <c r="I60" s="36">
        <f t="shared" si="75"/>
        <v>0</v>
      </c>
      <c r="J60" s="11">
        <f t="shared" si="75"/>
        <v>15626100</v>
      </c>
      <c r="K60" s="9">
        <f>K56+K57+K58+K59</f>
        <v>22861209</v>
      </c>
      <c r="L60" s="36">
        <f t="shared" si="75"/>
        <v>17525067</v>
      </c>
      <c r="M60" s="36">
        <f t="shared" si="75"/>
        <v>0</v>
      </c>
      <c r="N60" s="36">
        <f t="shared" si="75"/>
        <v>0</v>
      </c>
      <c r="O60" s="11">
        <f t="shared" si="75"/>
        <v>5336142</v>
      </c>
      <c r="P60" s="9">
        <f>P56+P57+P58+P59</f>
        <v>975527.18</v>
      </c>
      <c r="Q60" s="36">
        <f t="shared" si="75"/>
        <v>342685</v>
      </c>
      <c r="R60" s="36">
        <f t="shared" si="75"/>
        <v>0</v>
      </c>
      <c r="S60" s="36">
        <f t="shared" si="75"/>
        <v>0</v>
      </c>
      <c r="T60" s="11">
        <f t="shared" si="75"/>
        <v>632842.18000000005</v>
      </c>
      <c r="U60" s="362">
        <f>P60/K60*100</f>
        <v>4.2671723092160176</v>
      </c>
      <c r="V60" s="46">
        <f>Q60/L60*100</f>
        <v>1.9553990863487141</v>
      </c>
      <c r="W60" s="46">
        <v>0</v>
      </c>
      <c r="X60" s="46">
        <v>0</v>
      </c>
      <c r="Y60" s="11">
        <f>T60/O60*100</f>
        <v>11.859545341934306</v>
      </c>
      <c r="Z60" s="362">
        <f>P60/F60*100</f>
        <v>1.8320998539657087</v>
      </c>
      <c r="AA60" s="36">
        <f>Q60/G60*100</f>
        <v>0.91090453350475853</v>
      </c>
      <c r="AB60" s="10">
        <v>0</v>
      </c>
      <c r="AC60" s="10">
        <v>0</v>
      </c>
      <c r="AD60" s="11">
        <f>T60/J60*100</f>
        <v>4.0499048386993559</v>
      </c>
      <c r="AE60" s="8"/>
      <c r="AF60" s="8"/>
      <c r="AG60" s="333"/>
      <c r="AH60" s="8"/>
      <c r="AI60" s="8"/>
      <c r="AJ60" s="8"/>
      <c r="AK60" s="8"/>
      <c r="AL60" s="8"/>
      <c r="AM60" s="8"/>
      <c r="AN60" s="8"/>
      <c r="AO60" s="8"/>
      <c r="AP60" s="8"/>
      <c r="AQ60" s="8"/>
      <c r="AR60" s="8"/>
      <c r="AS60" s="8"/>
      <c r="AT60" s="8"/>
      <c r="AU60" s="8"/>
      <c r="AV60" s="8"/>
      <c r="AW60" s="8"/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  <c r="BM60" s="8"/>
      <c r="BN60" s="8"/>
      <c r="BO60" s="8"/>
      <c r="BP60" s="8"/>
      <c r="BQ60" s="8"/>
      <c r="BR60" s="8"/>
      <c r="BS60" s="8"/>
      <c r="BT60" s="8"/>
      <c r="BU60" s="8"/>
      <c r="BV60" s="8"/>
      <c r="BW60" s="8"/>
      <c r="BX60" s="8"/>
      <c r="BY60" s="8"/>
      <c r="BZ60" s="8"/>
      <c r="CA60" s="8"/>
      <c r="CB60" s="8"/>
      <c r="CC60" s="8"/>
      <c r="CD60" s="8"/>
      <c r="CE60" s="8"/>
      <c r="CF60" s="8"/>
      <c r="CG60" s="8"/>
      <c r="CH60" s="8"/>
      <c r="CI60" s="8"/>
      <c r="CJ60" s="8"/>
      <c r="CK60" s="8"/>
      <c r="CL60" s="8"/>
      <c r="CM60" s="8"/>
      <c r="CN60" s="8"/>
      <c r="CO60" s="8"/>
      <c r="CP60" s="8"/>
      <c r="CQ60" s="8"/>
      <c r="CR60" s="8"/>
      <c r="CS60" s="8"/>
      <c r="CT60" s="8"/>
      <c r="CU60" s="8"/>
      <c r="CV60" s="8"/>
      <c r="CW60" s="8"/>
      <c r="CX60" s="8"/>
      <c r="CY60" s="8"/>
      <c r="CZ60" s="8"/>
      <c r="DA60" s="8"/>
      <c r="DB60" s="8"/>
      <c r="DC60" s="8"/>
      <c r="DD60" s="8"/>
      <c r="DE60" s="8"/>
      <c r="DF60" s="8"/>
      <c r="DG60" s="8"/>
      <c r="DH60" s="8"/>
      <c r="DI60" s="8"/>
      <c r="DJ60" s="8"/>
      <c r="DK60" s="8"/>
      <c r="DL60" s="8"/>
      <c r="DM60" s="8"/>
      <c r="DN60" s="8"/>
      <c r="DO60" s="8"/>
      <c r="DP60" s="8"/>
      <c r="DQ60" s="8"/>
      <c r="DR60" s="8"/>
      <c r="DS60" s="8"/>
      <c r="DT60" s="8"/>
      <c r="DU60" s="8"/>
      <c r="DV60" s="8"/>
      <c r="DW60" s="8"/>
      <c r="DX60" s="8"/>
      <c r="DY60" s="8"/>
      <c r="DZ60" s="8"/>
      <c r="EA60" s="8"/>
      <c r="EB60" s="8"/>
      <c r="EC60" s="8"/>
      <c r="ED60" s="8"/>
      <c r="EE60" s="8"/>
      <c r="EF60" s="8"/>
      <c r="EG60" s="8"/>
      <c r="EH60" s="8"/>
      <c r="EI60" s="8"/>
      <c r="EJ60" s="8"/>
      <c r="EK60" s="8"/>
      <c r="EL60" s="8"/>
      <c r="EM60" s="8"/>
      <c r="EN60" s="8"/>
      <c r="EO60" s="8"/>
      <c r="EP60" s="8"/>
      <c r="EQ60" s="8"/>
      <c r="ER60" s="8"/>
    </row>
    <row r="61" spans="1:148" s="146" customFormat="1" ht="21" customHeight="1" thickBot="1" x14ac:dyDescent="0.3">
      <c r="A61" s="443" t="s">
        <v>142</v>
      </c>
      <c r="B61" s="444"/>
      <c r="C61" s="444"/>
      <c r="D61" s="444"/>
      <c r="E61" s="395"/>
      <c r="F61" s="395"/>
      <c r="G61" s="395"/>
      <c r="H61" s="395"/>
      <c r="I61" s="395"/>
      <c r="J61" s="395"/>
      <c r="K61" s="395"/>
      <c r="L61" s="395"/>
      <c r="M61" s="395"/>
      <c r="N61" s="395"/>
      <c r="O61" s="395"/>
      <c r="P61" s="395"/>
      <c r="Q61" s="395"/>
      <c r="R61" s="395"/>
      <c r="S61" s="395"/>
      <c r="T61" s="395"/>
      <c r="U61" s="395"/>
      <c r="V61" s="395"/>
      <c r="W61" s="395"/>
      <c r="X61" s="395"/>
      <c r="Y61" s="395"/>
      <c r="Z61" s="395"/>
      <c r="AA61" s="395"/>
      <c r="AB61" s="395"/>
      <c r="AC61" s="395"/>
      <c r="AD61" s="396"/>
      <c r="AE61" s="147"/>
      <c r="AF61" s="147"/>
      <c r="AG61" s="336"/>
      <c r="AH61" s="147"/>
      <c r="AI61" s="147"/>
      <c r="AJ61" s="147"/>
      <c r="AK61" s="147"/>
      <c r="AL61" s="147"/>
      <c r="AM61" s="147"/>
      <c r="AN61" s="147"/>
      <c r="AO61" s="147"/>
      <c r="AP61" s="147"/>
      <c r="AQ61" s="147"/>
      <c r="AR61" s="147"/>
      <c r="AS61" s="147"/>
      <c r="AT61" s="147"/>
      <c r="AU61" s="147"/>
      <c r="AV61" s="147"/>
      <c r="AW61" s="147"/>
      <c r="AX61" s="147"/>
      <c r="AY61" s="147"/>
      <c r="AZ61" s="147"/>
      <c r="BA61" s="147"/>
      <c r="BB61" s="147"/>
      <c r="BC61" s="147"/>
      <c r="BD61" s="147"/>
      <c r="BE61" s="147"/>
      <c r="BF61" s="147"/>
      <c r="BG61" s="147"/>
      <c r="BH61" s="147"/>
      <c r="BI61" s="147"/>
      <c r="BJ61" s="147"/>
      <c r="BK61" s="147"/>
      <c r="BL61" s="147"/>
      <c r="BM61" s="147"/>
      <c r="BN61" s="147"/>
      <c r="BO61" s="147"/>
      <c r="BP61" s="147"/>
      <c r="BQ61" s="147"/>
      <c r="BR61" s="147"/>
      <c r="BS61" s="147"/>
      <c r="BT61" s="147"/>
      <c r="BU61" s="147"/>
      <c r="BV61" s="147"/>
      <c r="BW61" s="147"/>
      <c r="BX61" s="147"/>
      <c r="BY61" s="147"/>
      <c r="BZ61" s="147"/>
      <c r="CA61" s="147"/>
      <c r="CB61" s="147"/>
      <c r="CC61" s="147"/>
      <c r="CD61" s="147"/>
      <c r="CE61" s="147"/>
      <c r="CF61" s="147"/>
      <c r="CG61" s="147"/>
      <c r="CH61" s="147"/>
      <c r="CI61" s="147"/>
      <c r="CJ61" s="147"/>
      <c r="CK61" s="147"/>
      <c r="CL61" s="147"/>
      <c r="CM61" s="147"/>
      <c r="CN61" s="147"/>
      <c r="CO61" s="147"/>
      <c r="CP61" s="147"/>
      <c r="CQ61" s="147"/>
      <c r="CR61" s="147"/>
      <c r="CS61" s="147"/>
      <c r="CT61" s="147"/>
      <c r="CU61" s="147"/>
      <c r="CV61" s="147"/>
      <c r="CW61" s="147"/>
      <c r="CX61" s="147"/>
      <c r="CY61" s="147"/>
      <c r="CZ61" s="147"/>
      <c r="DA61" s="147"/>
      <c r="DB61" s="147"/>
      <c r="DC61" s="147"/>
      <c r="DD61" s="147"/>
      <c r="DE61" s="147"/>
      <c r="DF61" s="147"/>
      <c r="DG61" s="147"/>
      <c r="DH61" s="147"/>
      <c r="DI61" s="147"/>
      <c r="DJ61" s="147"/>
      <c r="DK61" s="147"/>
      <c r="DL61" s="147"/>
      <c r="DM61" s="147"/>
      <c r="DN61" s="147"/>
      <c r="DO61" s="147"/>
      <c r="DP61" s="147"/>
      <c r="DQ61" s="147"/>
      <c r="DR61" s="147"/>
      <c r="DS61" s="147"/>
      <c r="DT61" s="147"/>
      <c r="DU61" s="147"/>
      <c r="DV61" s="147"/>
      <c r="DW61" s="147"/>
      <c r="DX61" s="147"/>
      <c r="DY61" s="147"/>
      <c r="DZ61" s="147"/>
      <c r="EA61" s="147"/>
      <c r="EB61" s="147"/>
      <c r="EC61" s="147"/>
      <c r="ED61" s="147"/>
      <c r="EE61" s="147"/>
      <c r="EF61" s="147"/>
      <c r="EG61" s="147"/>
      <c r="EH61" s="147"/>
      <c r="EI61" s="147"/>
      <c r="EJ61" s="147"/>
      <c r="EK61" s="147"/>
      <c r="EL61" s="147"/>
      <c r="EM61" s="147"/>
      <c r="EN61" s="147"/>
      <c r="EO61" s="147"/>
      <c r="EP61" s="147"/>
      <c r="EQ61" s="147"/>
      <c r="ER61" s="147"/>
    </row>
    <row r="62" spans="1:148" s="34" customFormat="1" ht="17.25" customHeight="1" thickBot="1" x14ac:dyDescent="0.3">
      <c r="A62" s="448" t="s">
        <v>21</v>
      </c>
      <c r="B62" s="422" t="s">
        <v>85</v>
      </c>
      <c r="C62" s="423"/>
      <c r="D62" s="424"/>
      <c r="E62" s="48" t="s">
        <v>7</v>
      </c>
      <c r="F62" s="493"/>
      <c r="G62" s="405"/>
      <c r="H62" s="405"/>
      <c r="I62" s="405"/>
      <c r="J62" s="405"/>
      <c r="K62" s="405"/>
      <c r="L62" s="405"/>
      <c r="M62" s="405"/>
      <c r="N62" s="405"/>
      <c r="O62" s="405"/>
      <c r="P62" s="405"/>
      <c r="Q62" s="405"/>
      <c r="R62" s="405"/>
      <c r="S62" s="405"/>
      <c r="T62" s="405"/>
      <c r="U62" s="405"/>
      <c r="V62" s="405"/>
      <c r="W62" s="405"/>
      <c r="X62" s="405"/>
      <c r="Y62" s="405"/>
      <c r="Z62" s="405"/>
      <c r="AA62" s="405"/>
      <c r="AB62" s="405"/>
      <c r="AC62" s="405"/>
      <c r="AD62" s="406"/>
      <c r="AE62" s="35"/>
      <c r="AF62" s="35"/>
      <c r="AG62" s="333"/>
      <c r="AH62" s="35"/>
      <c r="AI62" s="35"/>
      <c r="AJ62" s="35"/>
      <c r="AK62" s="35"/>
      <c r="AL62" s="35"/>
      <c r="AM62" s="35"/>
      <c r="AN62" s="35"/>
      <c r="AO62" s="35"/>
      <c r="AP62" s="35"/>
      <c r="AQ62" s="35"/>
      <c r="AR62" s="35"/>
      <c r="AS62" s="35"/>
      <c r="AT62" s="35"/>
      <c r="AU62" s="35"/>
      <c r="AV62" s="35"/>
      <c r="AW62" s="35"/>
      <c r="AX62" s="35"/>
      <c r="AY62" s="35"/>
      <c r="AZ62" s="35"/>
      <c r="BA62" s="35"/>
      <c r="BB62" s="35"/>
      <c r="BC62" s="35"/>
      <c r="BD62" s="35"/>
      <c r="BE62" s="35"/>
      <c r="BF62" s="35"/>
      <c r="BG62" s="35"/>
      <c r="BH62" s="35"/>
      <c r="BI62" s="35"/>
      <c r="BJ62" s="35"/>
      <c r="BK62" s="35"/>
      <c r="BL62" s="35"/>
      <c r="BM62" s="35"/>
      <c r="BN62" s="35"/>
      <c r="BO62" s="35"/>
      <c r="BP62" s="35"/>
      <c r="BQ62" s="35"/>
      <c r="BR62" s="35"/>
      <c r="BS62" s="35"/>
      <c r="BT62" s="35"/>
      <c r="BU62" s="35"/>
      <c r="BV62" s="35"/>
      <c r="BW62" s="35"/>
      <c r="BX62" s="35"/>
      <c r="BY62" s="35"/>
      <c r="BZ62" s="35"/>
      <c r="CA62" s="35"/>
      <c r="CB62" s="35"/>
      <c r="CC62" s="35"/>
      <c r="CD62" s="35"/>
      <c r="CE62" s="35"/>
      <c r="CF62" s="35"/>
      <c r="CG62" s="35"/>
      <c r="CH62" s="35"/>
      <c r="CI62" s="35"/>
      <c r="CJ62" s="35"/>
      <c r="CK62" s="35"/>
      <c r="CL62" s="35"/>
      <c r="CM62" s="35"/>
      <c r="CN62" s="35"/>
      <c r="CO62" s="35"/>
      <c r="CP62" s="35"/>
      <c r="CQ62" s="35"/>
      <c r="CR62" s="35"/>
      <c r="CS62" s="35"/>
      <c r="CT62" s="35"/>
      <c r="CU62" s="35"/>
      <c r="CV62" s="35"/>
      <c r="CW62" s="35"/>
      <c r="CX62" s="35"/>
      <c r="CY62" s="35"/>
      <c r="CZ62" s="35"/>
      <c r="DA62" s="35"/>
      <c r="DB62" s="35"/>
      <c r="DC62" s="35"/>
      <c r="DD62" s="35"/>
      <c r="DE62" s="35"/>
      <c r="DF62" s="35"/>
      <c r="DG62" s="35"/>
      <c r="DH62" s="35"/>
      <c r="DI62" s="35"/>
      <c r="DJ62" s="35"/>
      <c r="DK62" s="35"/>
      <c r="DL62" s="35"/>
      <c r="DM62" s="35"/>
      <c r="DN62" s="35"/>
      <c r="DO62" s="35"/>
      <c r="DP62" s="35"/>
      <c r="DQ62" s="35"/>
      <c r="DR62" s="35"/>
      <c r="DS62" s="35"/>
      <c r="DT62" s="35"/>
      <c r="DU62" s="35"/>
      <c r="DV62" s="35"/>
      <c r="DW62" s="35"/>
      <c r="DX62" s="35"/>
      <c r="DY62" s="35"/>
      <c r="DZ62" s="35"/>
      <c r="EA62" s="35"/>
      <c r="EB62" s="35"/>
      <c r="EC62" s="35"/>
      <c r="ED62" s="35"/>
      <c r="EE62" s="35"/>
      <c r="EF62" s="35"/>
      <c r="EG62" s="35"/>
      <c r="EH62" s="35"/>
      <c r="EI62" s="35"/>
      <c r="EJ62" s="35"/>
      <c r="EK62" s="35"/>
      <c r="EL62" s="35"/>
      <c r="EM62" s="35"/>
      <c r="EN62" s="35"/>
      <c r="EO62" s="35"/>
      <c r="EP62" s="35"/>
      <c r="EQ62" s="35"/>
      <c r="ER62" s="35"/>
    </row>
    <row r="63" spans="1:148" s="7" customFormat="1" ht="31.15" customHeight="1" x14ac:dyDescent="0.25">
      <c r="A63" s="449"/>
      <c r="B63" s="633" t="s">
        <v>53</v>
      </c>
      <c r="C63" s="113" t="s">
        <v>45</v>
      </c>
      <c r="D63" s="180" t="s">
        <v>9</v>
      </c>
      <c r="E63" s="634" t="s">
        <v>5</v>
      </c>
      <c r="F63" s="510">
        <f t="shared" ref="F63:F67" si="76">G63+H63+I63+J63</f>
        <v>40790600</v>
      </c>
      <c r="G63" s="635">
        <v>0</v>
      </c>
      <c r="H63" s="635">
        <v>0</v>
      </c>
      <c r="I63" s="635">
        <v>0</v>
      </c>
      <c r="J63" s="636">
        <v>40790600</v>
      </c>
      <c r="K63" s="510">
        <f t="shared" ref="K63:K67" si="77">L63+M63+N63+O63</f>
        <v>20459854</v>
      </c>
      <c r="L63" s="635">
        <v>0</v>
      </c>
      <c r="M63" s="635">
        <v>0</v>
      </c>
      <c r="N63" s="635">
        <v>0</v>
      </c>
      <c r="O63" s="637">
        <v>20459854</v>
      </c>
      <c r="P63" s="510">
        <f t="shared" ref="P63:P67" si="78">Q63+R63+S63+T63</f>
        <v>23856149.07</v>
      </c>
      <c r="Q63" s="635">
        <v>0</v>
      </c>
      <c r="R63" s="635">
        <v>0</v>
      </c>
      <c r="S63" s="635">
        <v>0</v>
      </c>
      <c r="T63" s="637">
        <v>23856149.07</v>
      </c>
      <c r="U63" s="207">
        <f>P63/K63*100</f>
        <v>116.59980110317503</v>
      </c>
      <c r="V63" s="513">
        <v>0</v>
      </c>
      <c r="W63" s="513">
        <v>0</v>
      </c>
      <c r="X63" s="513">
        <v>0</v>
      </c>
      <c r="Y63" s="205">
        <f>T63/O63*100</f>
        <v>116.59980110317503</v>
      </c>
      <c r="Z63" s="24">
        <f t="shared" ref="Z63:AA73" si="79">P63/F63*100</f>
        <v>58.484427956440946</v>
      </c>
      <c r="AA63" s="512">
        <v>0</v>
      </c>
      <c r="AB63" s="524">
        <v>0</v>
      </c>
      <c r="AC63" s="524">
        <v>0</v>
      </c>
      <c r="AD63" s="558">
        <f>T63/J63*100</f>
        <v>58.484427956440946</v>
      </c>
      <c r="AE63" s="8"/>
      <c r="AF63" s="8"/>
      <c r="AG63" s="333"/>
      <c r="AH63" s="8"/>
      <c r="AI63" s="8"/>
      <c r="AJ63" s="8"/>
      <c r="AK63" s="8"/>
      <c r="AL63" s="8"/>
      <c r="AM63" s="8"/>
      <c r="AN63" s="8"/>
      <c r="AO63" s="8"/>
      <c r="AP63" s="8"/>
      <c r="AQ63" s="8"/>
      <c r="AR63" s="8"/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  <c r="BM63" s="8"/>
      <c r="BN63" s="8"/>
      <c r="BO63" s="8"/>
      <c r="BP63" s="8"/>
      <c r="BQ63" s="8"/>
      <c r="BR63" s="8"/>
      <c r="BS63" s="8"/>
      <c r="BT63" s="8"/>
      <c r="BU63" s="8"/>
      <c r="BV63" s="8"/>
      <c r="BW63" s="8"/>
      <c r="BX63" s="8"/>
      <c r="BY63" s="8"/>
      <c r="BZ63" s="8"/>
      <c r="CA63" s="8"/>
      <c r="CB63" s="8"/>
      <c r="CC63" s="8"/>
      <c r="CD63" s="8"/>
      <c r="CE63" s="8"/>
      <c r="CF63" s="8"/>
      <c r="CG63" s="8"/>
      <c r="CH63" s="8"/>
      <c r="CI63" s="8"/>
      <c r="CJ63" s="8"/>
      <c r="CK63" s="8"/>
      <c r="CL63" s="8"/>
      <c r="CM63" s="8"/>
      <c r="CN63" s="8"/>
      <c r="CO63" s="8"/>
      <c r="CP63" s="8"/>
      <c r="CQ63" s="8"/>
      <c r="CR63" s="8"/>
      <c r="CS63" s="8"/>
      <c r="CT63" s="8"/>
      <c r="CU63" s="8"/>
      <c r="CV63" s="8"/>
      <c r="CW63" s="8"/>
      <c r="CX63" s="8"/>
      <c r="CY63" s="8"/>
      <c r="CZ63" s="8"/>
      <c r="DA63" s="8"/>
      <c r="DB63" s="8"/>
      <c r="DC63" s="8"/>
      <c r="DD63" s="8"/>
      <c r="DE63" s="8"/>
      <c r="DF63" s="8"/>
      <c r="DG63" s="8"/>
      <c r="DH63" s="8"/>
      <c r="DI63" s="8"/>
      <c r="DJ63" s="8"/>
      <c r="DK63" s="8"/>
      <c r="DL63" s="8"/>
      <c r="DM63" s="8"/>
      <c r="DN63" s="8"/>
      <c r="DO63" s="8"/>
      <c r="DP63" s="8"/>
      <c r="DQ63" s="8"/>
      <c r="DR63" s="8"/>
      <c r="DS63" s="8"/>
      <c r="DT63" s="8"/>
      <c r="DU63" s="8"/>
      <c r="DV63" s="8"/>
      <c r="DW63" s="8"/>
      <c r="DX63" s="8"/>
      <c r="DY63" s="8"/>
      <c r="DZ63" s="8"/>
      <c r="EA63" s="8"/>
      <c r="EB63" s="8"/>
      <c r="EC63" s="8"/>
      <c r="ED63" s="8"/>
      <c r="EE63" s="8"/>
      <c r="EF63" s="8"/>
      <c r="EG63" s="8"/>
      <c r="EH63" s="8"/>
      <c r="EI63" s="8"/>
      <c r="EJ63" s="8"/>
      <c r="EK63" s="8"/>
      <c r="EL63" s="8"/>
      <c r="EM63" s="8"/>
      <c r="EN63" s="8"/>
      <c r="EO63" s="8"/>
      <c r="EP63" s="8"/>
      <c r="EQ63" s="8"/>
      <c r="ER63" s="8"/>
    </row>
    <row r="64" spans="1:148" s="3" customFormat="1" ht="29.45" customHeight="1" x14ac:dyDescent="0.25">
      <c r="A64" s="449"/>
      <c r="B64" s="83" t="s">
        <v>1</v>
      </c>
      <c r="C64" s="81" t="s">
        <v>47</v>
      </c>
      <c r="D64" s="618" t="s">
        <v>9</v>
      </c>
      <c r="E64" s="638" t="s">
        <v>5</v>
      </c>
      <c r="F64" s="114">
        <f t="shared" si="76"/>
        <v>4142220</v>
      </c>
      <c r="G64" s="66">
        <v>0</v>
      </c>
      <c r="H64" s="66">
        <v>0</v>
      </c>
      <c r="I64" s="66">
        <v>0</v>
      </c>
      <c r="J64" s="65">
        <v>4142220</v>
      </c>
      <c r="K64" s="114">
        <f t="shared" si="77"/>
        <v>3435040</v>
      </c>
      <c r="L64" s="66">
        <v>0</v>
      </c>
      <c r="M64" s="66">
        <v>0</v>
      </c>
      <c r="N64" s="66">
        <v>0</v>
      </c>
      <c r="O64" s="67">
        <v>3435040</v>
      </c>
      <c r="P64" s="114">
        <f t="shared" si="78"/>
        <v>2979286.63</v>
      </c>
      <c r="Q64" s="66">
        <v>0</v>
      </c>
      <c r="R64" s="66">
        <v>0</v>
      </c>
      <c r="S64" s="66">
        <v>0</v>
      </c>
      <c r="T64" s="67">
        <v>2979286.63</v>
      </c>
      <c r="U64" s="639">
        <f>P64/K64*100</f>
        <v>86.73222524337416</v>
      </c>
      <c r="V64" s="208">
        <v>0</v>
      </c>
      <c r="W64" s="208">
        <v>0</v>
      </c>
      <c r="X64" s="208">
        <v>0</v>
      </c>
      <c r="Y64" s="18">
        <f>T64/O64*100</f>
        <v>86.73222524337416</v>
      </c>
      <c r="Z64" s="530">
        <f t="shared" si="79"/>
        <v>71.924876756908134</v>
      </c>
      <c r="AA64" s="74">
        <v>0</v>
      </c>
      <c r="AB64" s="22">
        <v>0</v>
      </c>
      <c r="AC64" s="22">
        <v>0</v>
      </c>
      <c r="AD64" s="19">
        <f>T64/J64*100</f>
        <v>71.924876756908134</v>
      </c>
      <c r="AE64" s="4"/>
      <c r="AF64" s="4"/>
      <c r="AG64" s="340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  <c r="DE64" s="4"/>
      <c r="DF64" s="4"/>
      <c r="DG64" s="4"/>
      <c r="DH64" s="4"/>
      <c r="DI64" s="4"/>
      <c r="DJ64" s="4"/>
      <c r="DK64" s="4"/>
      <c r="DL64" s="4"/>
      <c r="DM64" s="4"/>
      <c r="DN64" s="4"/>
      <c r="DO64" s="4"/>
      <c r="DP64" s="4"/>
      <c r="DQ64" s="4"/>
      <c r="DR64" s="4"/>
      <c r="DS64" s="4"/>
      <c r="DT64" s="4"/>
      <c r="DU64" s="4"/>
      <c r="DV64" s="4"/>
      <c r="DW64" s="4"/>
      <c r="DX64" s="4"/>
      <c r="DY64" s="4"/>
      <c r="DZ64" s="4"/>
      <c r="EA64" s="4"/>
      <c r="EB64" s="4"/>
      <c r="EC64" s="4"/>
      <c r="ED64" s="4"/>
      <c r="EE64" s="4"/>
      <c r="EF64" s="4"/>
      <c r="EG64" s="4"/>
      <c r="EH64" s="4"/>
      <c r="EI64" s="4"/>
      <c r="EJ64" s="4"/>
      <c r="EK64" s="4"/>
      <c r="EL64" s="4"/>
      <c r="EM64" s="4"/>
      <c r="EN64" s="4"/>
      <c r="EO64" s="4"/>
      <c r="EP64" s="4"/>
      <c r="EQ64" s="4"/>
      <c r="ER64" s="4"/>
    </row>
    <row r="65" spans="1:148" s="7" customFormat="1" ht="30.6" customHeight="1" x14ac:dyDescent="0.25">
      <c r="A65" s="449"/>
      <c r="B65" s="616" t="s">
        <v>62</v>
      </c>
      <c r="C65" s="617" t="s">
        <v>44</v>
      </c>
      <c r="D65" s="618" t="s">
        <v>9</v>
      </c>
      <c r="E65" s="640" t="s">
        <v>10</v>
      </c>
      <c r="F65" s="82">
        <f t="shared" si="76"/>
        <v>489000</v>
      </c>
      <c r="G65" s="562">
        <v>489000</v>
      </c>
      <c r="H65" s="562">
        <v>0</v>
      </c>
      <c r="I65" s="562">
        <v>0</v>
      </c>
      <c r="J65" s="621">
        <v>0</v>
      </c>
      <c r="K65" s="82">
        <f t="shared" si="77"/>
        <v>150000</v>
      </c>
      <c r="L65" s="562">
        <v>150000</v>
      </c>
      <c r="M65" s="562">
        <v>0</v>
      </c>
      <c r="N65" s="562">
        <v>0</v>
      </c>
      <c r="O65" s="620">
        <v>0</v>
      </c>
      <c r="P65" s="82">
        <f t="shared" si="78"/>
        <v>175200</v>
      </c>
      <c r="Q65" s="562">
        <v>175200</v>
      </c>
      <c r="R65" s="562">
        <v>0</v>
      </c>
      <c r="S65" s="562">
        <v>0</v>
      </c>
      <c r="T65" s="620">
        <v>0</v>
      </c>
      <c r="U65" s="641">
        <v>0</v>
      </c>
      <c r="V65" s="208">
        <v>0</v>
      </c>
      <c r="W65" s="208">
        <v>0</v>
      </c>
      <c r="X65" s="208">
        <v>0</v>
      </c>
      <c r="Y65" s="208">
        <v>0</v>
      </c>
      <c r="Z65" s="530">
        <f t="shared" si="79"/>
        <v>35.828220858895705</v>
      </c>
      <c r="AA65" s="74">
        <f t="shared" si="79"/>
        <v>35.828220858895705</v>
      </c>
      <c r="AB65" s="22">
        <v>0</v>
      </c>
      <c r="AC65" s="22">
        <v>0</v>
      </c>
      <c r="AD65" s="20">
        <v>0</v>
      </c>
      <c r="AE65" s="8"/>
      <c r="AF65" s="8"/>
      <c r="AG65" s="333"/>
      <c r="AH65" s="8"/>
      <c r="AI65" s="8"/>
      <c r="AJ65" s="8"/>
      <c r="AK65" s="8"/>
      <c r="AL65" s="8"/>
      <c r="AM65" s="8"/>
      <c r="AN65" s="8"/>
      <c r="AO65" s="8"/>
      <c r="AP65" s="8"/>
      <c r="AQ65" s="8"/>
      <c r="AR65" s="8"/>
      <c r="AS65" s="8"/>
      <c r="AT65" s="8"/>
      <c r="AU65" s="8"/>
      <c r="AV65" s="8"/>
      <c r="AW65" s="8"/>
      <c r="AX65" s="8"/>
      <c r="AY65" s="8"/>
      <c r="AZ65" s="8"/>
      <c r="BA65" s="8"/>
      <c r="BB65" s="8"/>
      <c r="BC65" s="8"/>
      <c r="BD65" s="8"/>
      <c r="BE65" s="8"/>
      <c r="BF65" s="8"/>
      <c r="BG65" s="8"/>
      <c r="BH65" s="8"/>
      <c r="BI65" s="8"/>
      <c r="BJ65" s="8"/>
      <c r="BK65" s="8"/>
      <c r="BL65" s="8"/>
      <c r="BM65" s="8"/>
      <c r="BN65" s="8"/>
      <c r="BO65" s="8"/>
      <c r="BP65" s="8"/>
      <c r="BQ65" s="8"/>
      <c r="BR65" s="8"/>
      <c r="BS65" s="8"/>
      <c r="BT65" s="8"/>
      <c r="BU65" s="8"/>
      <c r="BV65" s="8"/>
      <c r="BW65" s="8"/>
      <c r="BX65" s="8"/>
      <c r="BY65" s="8"/>
      <c r="BZ65" s="8"/>
      <c r="CA65" s="8"/>
      <c r="CB65" s="8"/>
      <c r="CC65" s="8"/>
      <c r="CD65" s="8"/>
      <c r="CE65" s="8"/>
      <c r="CF65" s="8"/>
      <c r="CG65" s="8"/>
      <c r="CH65" s="8"/>
      <c r="CI65" s="8"/>
      <c r="CJ65" s="8"/>
      <c r="CK65" s="8"/>
      <c r="CL65" s="8"/>
      <c r="CM65" s="8"/>
      <c r="CN65" s="8"/>
      <c r="CO65" s="8"/>
      <c r="CP65" s="8"/>
      <c r="CQ65" s="8"/>
      <c r="CR65" s="8"/>
      <c r="CS65" s="8"/>
      <c r="CT65" s="8"/>
      <c r="CU65" s="8"/>
      <c r="CV65" s="8"/>
      <c r="CW65" s="8"/>
      <c r="CX65" s="8"/>
      <c r="CY65" s="8"/>
      <c r="CZ65" s="8"/>
      <c r="DA65" s="8"/>
      <c r="DB65" s="8"/>
      <c r="DC65" s="8"/>
      <c r="DD65" s="8"/>
      <c r="DE65" s="8"/>
      <c r="DF65" s="8"/>
      <c r="DG65" s="8"/>
      <c r="DH65" s="8"/>
      <c r="DI65" s="8"/>
      <c r="DJ65" s="8"/>
      <c r="DK65" s="8"/>
      <c r="DL65" s="8"/>
      <c r="DM65" s="8"/>
      <c r="DN65" s="8"/>
      <c r="DO65" s="8"/>
      <c r="DP65" s="8"/>
      <c r="DQ65" s="8"/>
      <c r="DR65" s="8"/>
      <c r="DS65" s="8"/>
      <c r="DT65" s="8"/>
      <c r="DU65" s="8"/>
      <c r="DV65" s="8"/>
      <c r="DW65" s="8"/>
      <c r="DX65" s="8"/>
      <c r="DY65" s="8"/>
      <c r="DZ65" s="8"/>
      <c r="EA65" s="8"/>
      <c r="EB65" s="8"/>
      <c r="EC65" s="8"/>
      <c r="ED65" s="8"/>
      <c r="EE65" s="8"/>
      <c r="EF65" s="8"/>
      <c r="EG65" s="8"/>
      <c r="EH65" s="8"/>
      <c r="EI65" s="8"/>
      <c r="EJ65" s="8"/>
      <c r="EK65" s="8"/>
      <c r="EL65" s="8"/>
      <c r="EM65" s="8"/>
      <c r="EN65" s="8"/>
      <c r="EO65" s="8"/>
      <c r="EP65" s="8"/>
      <c r="EQ65" s="8"/>
      <c r="ER65" s="8"/>
    </row>
    <row r="66" spans="1:148" s="7" customFormat="1" ht="41.25" customHeight="1" x14ac:dyDescent="0.25">
      <c r="A66" s="449"/>
      <c r="B66" s="616" t="s">
        <v>61</v>
      </c>
      <c r="C66" s="617" t="s">
        <v>39</v>
      </c>
      <c r="D66" s="618" t="s">
        <v>9</v>
      </c>
      <c r="E66" s="640" t="s">
        <v>10</v>
      </c>
      <c r="F66" s="82">
        <f t="shared" si="76"/>
        <v>11281826</v>
      </c>
      <c r="G66" s="562">
        <v>11281826</v>
      </c>
      <c r="H66" s="562">
        <v>0</v>
      </c>
      <c r="I66" s="562">
        <v>0</v>
      </c>
      <c r="J66" s="621">
        <v>0</v>
      </c>
      <c r="K66" s="82">
        <f t="shared" si="77"/>
        <v>1631850</v>
      </c>
      <c r="L66" s="562">
        <v>1631850</v>
      </c>
      <c r="M66" s="562">
        <v>0</v>
      </c>
      <c r="N66" s="562">
        <v>0</v>
      </c>
      <c r="O66" s="620">
        <v>0</v>
      </c>
      <c r="P66" s="82">
        <f t="shared" si="78"/>
        <v>612789.53</v>
      </c>
      <c r="Q66" s="562">
        <v>612789.53</v>
      </c>
      <c r="R66" s="562">
        <v>0</v>
      </c>
      <c r="S66" s="562">
        <v>0</v>
      </c>
      <c r="T66" s="620">
        <v>0</v>
      </c>
      <c r="U66" s="639">
        <f>P66/K66*100</f>
        <v>37.551829518644489</v>
      </c>
      <c r="V66" s="18">
        <f>Q66/L66*100</f>
        <v>37.551829518644489</v>
      </c>
      <c r="W66" s="208">
        <v>0</v>
      </c>
      <c r="X66" s="208">
        <v>0</v>
      </c>
      <c r="Y66" s="208">
        <v>0</v>
      </c>
      <c r="Z66" s="530">
        <f t="shared" si="79"/>
        <v>5.4316520215787767</v>
      </c>
      <c r="AA66" s="74">
        <f t="shared" si="79"/>
        <v>5.4316520215787767</v>
      </c>
      <c r="AB66" s="22">
        <v>0</v>
      </c>
      <c r="AC66" s="22">
        <v>0</v>
      </c>
      <c r="AD66" s="20">
        <v>0</v>
      </c>
      <c r="AE66" s="8"/>
      <c r="AF66" s="8"/>
      <c r="AG66" s="333"/>
      <c r="AH66" s="8"/>
      <c r="AI66" s="8"/>
      <c r="AJ66" s="8"/>
      <c r="AK66" s="8"/>
      <c r="AL66" s="8"/>
      <c r="AM66" s="8"/>
      <c r="AN66" s="8"/>
      <c r="AO66" s="8"/>
      <c r="AP66" s="8"/>
      <c r="AQ66" s="8"/>
      <c r="AR66" s="8"/>
      <c r="AS66" s="8"/>
      <c r="AT66" s="8"/>
      <c r="AU66" s="8"/>
      <c r="AV66" s="8"/>
      <c r="AW66" s="8"/>
      <c r="AX66" s="8"/>
      <c r="AY66" s="8"/>
      <c r="AZ66" s="8"/>
      <c r="BA66" s="8"/>
      <c r="BB66" s="8"/>
      <c r="BC66" s="8"/>
      <c r="BD66" s="8"/>
      <c r="BE66" s="8"/>
      <c r="BF66" s="8"/>
      <c r="BG66" s="8"/>
      <c r="BH66" s="8"/>
      <c r="BI66" s="8"/>
      <c r="BJ66" s="8"/>
      <c r="BK66" s="8"/>
      <c r="BL66" s="8"/>
      <c r="BM66" s="8"/>
      <c r="BN66" s="8"/>
      <c r="BO66" s="8"/>
      <c r="BP66" s="8"/>
      <c r="BQ66" s="8"/>
      <c r="BR66" s="8"/>
      <c r="BS66" s="8"/>
      <c r="BT66" s="8"/>
      <c r="BU66" s="8"/>
      <c r="BV66" s="8"/>
      <c r="BW66" s="8"/>
      <c r="BX66" s="8"/>
      <c r="BY66" s="8"/>
      <c r="BZ66" s="8"/>
      <c r="CA66" s="8"/>
      <c r="CB66" s="8"/>
      <c r="CC66" s="8"/>
      <c r="CD66" s="8"/>
      <c r="CE66" s="8"/>
      <c r="CF66" s="8"/>
      <c r="CG66" s="8"/>
      <c r="CH66" s="8"/>
      <c r="CI66" s="8"/>
      <c r="CJ66" s="8"/>
      <c r="CK66" s="8"/>
      <c r="CL66" s="8"/>
      <c r="CM66" s="8"/>
      <c r="CN66" s="8"/>
      <c r="CO66" s="8"/>
      <c r="CP66" s="8"/>
      <c r="CQ66" s="8"/>
      <c r="CR66" s="8"/>
      <c r="CS66" s="8"/>
      <c r="CT66" s="8"/>
      <c r="CU66" s="8"/>
      <c r="CV66" s="8"/>
      <c r="CW66" s="8"/>
      <c r="CX66" s="8"/>
      <c r="CY66" s="8"/>
      <c r="CZ66" s="8"/>
      <c r="DA66" s="8"/>
      <c r="DB66" s="8"/>
      <c r="DC66" s="8"/>
      <c r="DD66" s="8"/>
      <c r="DE66" s="8"/>
      <c r="DF66" s="8"/>
      <c r="DG66" s="8"/>
      <c r="DH66" s="8"/>
      <c r="DI66" s="8"/>
      <c r="DJ66" s="8"/>
      <c r="DK66" s="8"/>
      <c r="DL66" s="8"/>
      <c r="DM66" s="8"/>
      <c r="DN66" s="8"/>
      <c r="DO66" s="8"/>
      <c r="DP66" s="8"/>
      <c r="DQ66" s="8"/>
      <c r="DR66" s="8"/>
      <c r="DS66" s="8"/>
      <c r="DT66" s="8"/>
      <c r="DU66" s="8"/>
      <c r="DV66" s="8"/>
      <c r="DW66" s="8"/>
      <c r="DX66" s="8"/>
      <c r="DY66" s="8"/>
      <c r="DZ66" s="8"/>
      <c r="EA66" s="8"/>
      <c r="EB66" s="8"/>
      <c r="EC66" s="8"/>
      <c r="ED66" s="8"/>
      <c r="EE66" s="8"/>
      <c r="EF66" s="8"/>
      <c r="EG66" s="8"/>
      <c r="EH66" s="8"/>
      <c r="EI66" s="8"/>
      <c r="EJ66" s="8"/>
      <c r="EK66" s="8"/>
      <c r="EL66" s="8"/>
      <c r="EM66" s="8"/>
      <c r="EN66" s="8"/>
      <c r="EO66" s="8"/>
      <c r="EP66" s="8"/>
      <c r="EQ66" s="8"/>
      <c r="ER66" s="8"/>
    </row>
    <row r="67" spans="1:148" s="7" customFormat="1" ht="29.45" customHeight="1" x14ac:dyDescent="0.25">
      <c r="A67" s="449"/>
      <c r="B67" s="616" t="s">
        <v>80</v>
      </c>
      <c r="C67" s="617" t="s">
        <v>43</v>
      </c>
      <c r="D67" s="618" t="s">
        <v>9</v>
      </c>
      <c r="E67" s="640" t="s">
        <v>5</v>
      </c>
      <c r="F67" s="82">
        <f t="shared" si="76"/>
        <v>13606555</v>
      </c>
      <c r="G67" s="562">
        <v>0</v>
      </c>
      <c r="H67" s="562">
        <v>0</v>
      </c>
      <c r="I67" s="562">
        <v>0</v>
      </c>
      <c r="J67" s="621">
        <v>13606555</v>
      </c>
      <c r="K67" s="82">
        <f t="shared" si="77"/>
        <v>9040700</v>
      </c>
      <c r="L67" s="562">
        <v>0</v>
      </c>
      <c r="M67" s="562">
        <v>0</v>
      </c>
      <c r="N67" s="562">
        <v>0</v>
      </c>
      <c r="O67" s="620">
        <v>9040700</v>
      </c>
      <c r="P67" s="82">
        <f t="shared" si="78"/>
        <v>1747490.18</v>
      </c>
      <c r="Q67" s="562">
        <v>0</v>
      </c>
      <c r="R67" s="562">
        <v>0</v>
      </c>
      <c r="S67" s="562">
        <v>0</v>
      </c>
      <c r="T67" s="620">
        <v>1747490.18</v>
      </c>
      <c r="U67" s="639">
        <f>P67/K67*100</f>
        <v>19.329146858097271</v>
      </c>
      <c r="V67" s="208">
        <v>0</v>
      </c>
      <c r="W67" s="208">
        <v>0</v>
      </c>
      <c r="X67" s="22">
        <v>0</v>
      </c>
      <c r="Y67" s="18">
        <f>T67/O67*100</f>
        <v>19.329146858097271</v>
      </c>
      <c r="Z67" s="530">
        <f t="shared" si="79"/>
        <v>12.843002361729328</v>
      </c>
      <c r="AA67" s="22">
        <v>0</v>
      </c>
      <c r="AB67" s="22">
        <v>0</v>
      </c>
      <c r="AC67" s="22">
        <v>0</v>
      </c>
      <c r="AD67" s="19">
        <f>T67/J67*100</f>
        <v>12.843002361729328</v>
      </c>
      <c r="AE67" s="8"/>
      <c r="AF67" s="8"/>
      <c r="AG67" s="333"/>
      <c r="AH67" s="8"/>
      <c r="AI67" s="8"/>
      <c r="AJ67" s="8"/>
      <c r="AK67" s="8"/>
      <c r="AL67" s="8"/>
      <c r="AM67" s="8"/>
      <c r="AN67" s="8"/>
      <c r="AO67" s="8"/>
      <c r="AP67" s="8"/>
      <c r="AQ67" s="8"/>
      <c r="AR67" s="8"/>
      <c r="AS67" s="8"/>
      <c r="AT67" s="8"/>
      <c r="AU67" s="8"/>
      <c r="AV67" s="8"/>
      <c r="AW67" s="8"/>
      <c r="AX67" s="8"/>
      <c r="AY67" s="8"/>
      <c r="AZ67" s="8"/>
      <c r="BA67" s="8"/>
      <c r="BB67" s="8"/>
      <c r="BC67" s="8"/>
      <c r="BD67" s="8"/>
      <c r="BE67" s="8"/>
      <c r="BF67" s="8"/>
      <c r="BG67" s="8"/>
      <c r="BH67" s="8"/>
      <c r="BI67" s="8"/>
      <c r="BJ67" s="8"/>
      <c r="BK67" s="8"/>
      <c r="BL67" s="8"/>
      <c r="BM67" s="8"/>
      <c r="BN67" s="8"/>
      <c r="BO67" s="8"/>
      <c r="BP67" s="8"/>
      <c r="BQ67" s="8"/>
      <c r="BR67" s="8"/>
      <c r="BS67" s="8"/>
      <c r="BT67" s="8"/>
      <c r="BU67" s="8"/>
      <c r="BV67" s="8"/>
      <c r="BW67" s="8"/>
      <c r="BX67" s="8"/>
      <c r="BY67" s="8"/>
      <c r="BZ67" s="8"/>
      <c r="CA67" s="8"/>
      <c r="CB67" s="8"/>
      <c r="CC67" s="8"/>
      <c r="CD67" s="8"/>
      <c r="CE67" s="8"/>
      <c r="CF67" s="8"/>
      <c r="CG67" s="8"/>
      <c r="CH67" s="8"/>
      <c r="CI67" s="8"/>
      <c r="CJ67" s="8"/>
      <c r="CK67" s="8"/>
      <c r="CL67" s="8"/>
      <c r="CM67" s="8"/>
      <c r="CN67" s="8"/>
      <c r="CO67" s="8"/>
      <c r="CP67" s="8"/>
      <c r="CQ67" s="8"/>
      <c r="CR67" s="8"/>
      <c r="CS67" s="8"/>
      <c r="CT67" s="8"/>
      <c r="CU67" s="8"/>
      <c r="CV67" s="8"/>
      <c r="CW67" s="8"/>
      <c r="CX67" s="8"/>
      <c r="CY67" s="8"/>
      <c r="CZ67" s="8"/>
      <c r="DA67" s="8"/>
      <c r="DB67" s="8"/>
      <c r="DC67" s="8"/>
      <c r="DD67" s="8"/>
      <c r="DE67" s="8"/>
      <c r="DF67" s="8"/>
      <c r="DG67" s="8"/>
      <c r="DH67" s="8"/>
      <c r="DI67" s="8"/>
      <c r="DJ67" s="8"/>
      <c r="DK67" s="8"/>
      <c r="DL67" s="8"/>
      <c r="DM67" s="8"/>
      <c r="DN67" s="8"/>
      <c r="DO67" s="8"/>
      <c r="DP67" s="8"/>
      <c r="DQ67" s="8"/>
      <c r="DR67" s="8"/>
      <c r="DS67" s="8"/>
      <c r="DT67" s="8"/>
      <c r="DU67" s="8"/>
      <c r="DV67" s="8"/>
      <c r="DW67" s="8"/>
      <c r="DX67" s="8"/>
      <c r="DY67" s="8"/>
      <c r="DZ67" s="8"/>
      <c r="EA67" s="8"/>
      <c r="EB67" s="8"/>
      <c r="EC67" s="8"/>
      <c r="ED67" s="8"/>
      <c r="EE67" s="8"/>
      <c r="EF67" s="8"/>
      <c r="EG67" s="8"/>
      <c r="EH67" s="8"/>
      <c r="EI67" s="8"/>
      <c r="EJ67" s="8"/>
      <c r="EK67" s="8"/>
      <c r="EL67" s="8"/>
      <c r="EM67" s="8"/>
      <c r="EN67" s="8"/>
      <c r="EO67" s="8"/>
      <c r="EP67" s="8"/>
      <c r="EQ67" s="8"/>
      <c r="ER67" s="8"/>
    </row>
    <row r="68" spans="1:148" s="268" customFormat="1" ht="46.5" customHeight="1" thickBot="1" x14ac:dyDescent="0.3">
      <c r="A68" s="450"/>
      <c r="B68" s="276" t="s">
        <v>30</v>
      </c>
      <c r="C68" s="252"/>
      <c r="D68" s="253" t="s">
        <v>9</v>
      </c>
      <c r="E68" s="350" t="s">
        <v>11</v>
      </c>
      <c r="F68" s="254">
        <f>G68+H68+I68+J68</f>
        <v>234414.93</v>
      </c>
      <c r="G68" s="255">
        <v>0</v>
      </c>
      <c r="H68" s="255">
        <v>0</v>
      </c>
      <c r="I68" s="256">
        <v>234414.93</v>
      </c>
      <c r="J68" s="257">
        <v>0</v>
      </c>
      <c r="K68" s="258">
        <f>L68+M68+N68+O68</f>
        <v>234414.93</v>
      </c>
      <c r="L68" s="259">
        <v>0</v>
      </c>
      <c r="M68" s="259">
        <v>0</v>
      </c>
      <c r="N68" s="256">
        <v>234414.93</v>
      </c>
      <c r="O68" s="260">
        <v>0</v>
      </c>
      <c r="P68" s="261">
        <f>Q68+R68+S68+T68</f>
        <v>234435.3</v>
      </c>
      <c r="Q68" s="255">
        <v>0</v>
      </c>
      <c r="R68" s="255">
        <v>0</v>
      </c>
      <c r="S68" s="256">
        <v>234435.3</v>
      </c>
      <c r="T68" s="262">
        <v>0</v>
      </c>
      <c r="U68" s="263">
        <f>P68/K68*100</f>
        <v>100.00868971954986</v>
      </c>
      <c r="V68" s="264">
        <v>0</v>
      </c>
      <c r="W68" s="264">
        <v>0</v>
      </c>
      <c r="X68" s="265">
        <f>S68/N68*100</f>
        <v>100.00868971954986</v>
      </c>
      <c r="Y68" s="265">
        <v>0</v>
      </c>
      <c r="Z68" s="303">
        <v>0</v>
      </c>
      <c r="AA68" s="304">
        <v>0</v>
      </c>
      <c r="AB68" s="266">
        <v>0</v>
      </c>
      <c r="AC68" s="307">
        <f>S68/N68*100</f>
        <v>100.00868971954986</v>
      </c>
      <c r="AD68" s="267">
        <v>0</v>
      </c>
      <c r="AE68" s="433"/>
      <c r="AF68" s="433"/>
      <c r="AG68" s="433"/>
      <c r="AH68" s="269"/>
      <c r="AI68" s="269"/>
      <c r="AJ68" s="269"/>
      <c r="AK68" s="269"/>
      <c r="AL68" s="269"/>
      <c r="AM68" s="269"/>
      <c r="AN68" s="269"/>
      <c r="AO68" s="269"/>
      <c r="AP68" s="269"/>
      <c r="AQ68" s="269"/>
      <c r="AR68" s="269"/>
      <c r="AS68" s="269"/>
      <c r="AT68" s="269"/>
      <c r="AU68" s="269"/>
      <c r="AV68" s="269"/>
      <c r="AW68" s="269"/>
      <c r="AX68" s="269"/>
      <c r="AY68" s="269"/>
      <c r="AZ68" s="269"/>
      <c r="BA68" s="269"/>
      <c r="BB68" s="269"/>
      <c r="BC68" s="269"/>
      <c r="BD68" s="269"/>
      <c r="BE68" s="269"/>
      <c r="BF68" s="269"/>
      <c r="BG68" s="269"/>
      <c r="BH68" s="269"/>
      <c r="BI68" s="269"/>
      <c r="BJ68" s="269"/>
      <c r="BK68" s="269"/>
      <c r="BL68" s="269"/>
      <c r="BM68" s="269"/>
      <c r="BN68" s="269"/>
      <c r="BO68" s="269"/>
      <c r="BP68" s="269"/>
      <c r="BQ68" s="269"/>
      <c r="BR68" s="269"/>
      <c r="BS68" s="269"/>
      <c r="BT68" s="269"/>
      <c r="BU68" s="269"/>
      <c r="BV68" s="269"/>
      <c r="BW68" s="269"/>
      <c r="BX68" s="269"/>
      <c r="BY68" s="269"/>
      <c r="BZ68" s="269"/>
      <c r="CA68" s="269"/>
      <c r="CB68" s="269"/>
      <c r="CC68" s="269"/>
      <c r="CD68" s="269"/>
      <c r="CE68" s="269"/>
      <c r="CF68" s="269"/>
      <c r="CG68" s="269"/>
      <c r="CH68" s="269"/>
      <c r="CI68" s="269"/>
      <c r="CJ68" s="269"/>
      <c r="CK68" s="269"/>
      <c r="CL68" s="269"/>
      <c r="CM68" s="269"/>
      <c r="CN68" s="269"/>
      <c r="CO68" s="269"/>
      <c r="CP68" s="269"/>
      <c r="CQ68" s="269"/>
      <c r="CR68" s="269"/>
      <c r="CS68" s="269"/>
      <c r="CT68" s="269"/>
      <c r="CU68" s="269"/>
      <c r="CV68" s="269"/>
      <c r="CW68" s="269"/>
      <c r="CX68" s="269"/>
      <c r="CY68" s="269"/>
      <c r="CZ68" s="269"/>
      <c r="DA68" s="269"/>
      <c r="DB68" s="269"/>
      <c r="DC68" s="269"/>
      <c r="DD68" s="269"/>
      <c r="DE68" s="269"/>
      <c r="DF68" s="269"/>
      <c r="DG68" s="269"/>
      <c r="DH68" s="269"/>
      <c r="DI68" s="269"/>
      <c r="DJ68" s="269"/>
      <c r="DK68" s="269"/>
      <c r="DL68" s="269"/>
      <c r="DM68" s="269"/>
      <c r="DN68" s="269"/>
      <c r="DO68" s="269"/>
      <c r="DP68" s="269"/>
      <c r="DQ68" s="269"/>
      <c r="DR68" s="269"/>
      <c r="DS68" s="269"/>
      <c r="DT68" s="269"/>
      <c r="DU68" s="269"/>
      <c r="DV68" s="269"/>
      <c r="DW68" s="269"/>
      <c r="DX68" s="269"/>
      <c r="DY68" s="269"/>
      <c r="DZ68" s="269"/>
      <c r="EA68" s="269"/>
      <c r="EB68" s="269"/>
      <c r="EC68" s="269"/>
      <c r="ED68" s="269"/>
      <c r="EE68" s="269"/>
      <c r="EF68" s="269"/>
      <c r="EG68" s="269"/>
      <c r="EH68" s="269"/>
      <c r="EI68" s="269"/>
      <c r="EJ68" s="269"/>
      <c r="EK68" s="269"/>
      <c r="EL68" s="269"/>
      <c r="EM68" s="269"/>
      <c r="EN68" s="269"/>
      <c r="EO68" s="269"/>
      <c r="EP68" s="269"/>
      <c r="EQ68" s="269"/>
      <c r="ER68" s="269"/>
    </row>
    <row r="69" spans="1:148" s="27" customFormat="1" ht="17.25" customHeight="1" thickBot="1" x14ac:dyDescent="0.3">
      <c r="A69" s="47"/>
      <c r="B69" s="494" t="s">
        <v>143</v>
      </c>
      <c r="C69" s="495"/>
      <c r="D69" s="496"/>
      <c r="E69" s="349"/>
      <c r="F69" s="376">
        <f>F63+F64+F65+F66+F67+F68</f>
        <v>70544615.930000007</v>
      </c>
      <c r="G69" s="36">
        <f t="shared" ref="G69:T69" si="80">G63+G64+G65+G66+G67+G68</f>
        <v>11770826</v>
      </c>
      <c r="H69" s="45">
        <f t="shared" si="80"/>
        <v>0</v>
      </c>
      <c r="I69" s="45">
        <f t="shared" si="80"/>
        <v>234414.93</v>
      </c>
      <c r="J69" s="11">
        <f t="shared" si="80"/>
        <v>58539375</v>
      </c>
      <c r="K69" s="376">
        <f>K63+K64+K65+K66+K67+K68</f>
        <v>34951858.93</v>
      </c>
      <c r="L69" s="36">
        <f t="shared" si="80"/>
        <v>1781850</v>
      </c>
      <c r="M69" s="45">
        <f t="shared" si="80"/>
        <v>0</v>
      </c>
      <c r="N69" s="45">
        <f t="shared" si="80"/>
        <v>234414.93</v>
      </c>
      <c r="O69" s="11">
        <f t="shared" si="80"/>
        <v>32935594</v>
      </c>
      <c r="P69" s="376">
        <f>P63+P64+P65+P66+P67+P68</f>
        <v>29605350.710000001</v>
      </c>
      <c r="Q69" s="36">
        <f t="shared" si="80"/>
        <v>787989.53</v>
      </c>
      <c r="R69" s="45">
        <f t="shared" si="80"/>
        <v>0</v>
      </c>
      <c r="S69" s="45">
        <f t="shared" si="80"/>
        <v>234435.3</v>
      </c>
      <c r="T69" s="11">
        <f t="shared" si="80"/>
        <v>28582925.879999999</v>
      </c>
      <c r="U69" s="362">
        <f>P69/K69*100</f>
        <v>84.703222135601592</v>
      </c>
      <c r="V69" s="46">
        <v>0</v>
      </c>
      <c r="W69" s="46">
        <v>0</v>
      </c>
      <c r="X69" s="321">
        <f>S69/N69*100</f>
        <v>100.00868971954986</v>
      </c>
      <c r="Y69" s="11">
        <f>T69/O69*100</f>
        <v>86.784303571388449</v>
      </c>
      <c r="Z69" s="362">
        <f>P69/F69*100</f>
        <v>41.966846540601757</v>
      </c>
      <c r="AA69" s="75">
        <f t="shared" si="79"/>
        <v>6.6944284963519136</v>
      </c>
      <c r="AB69" s="46">
        <v>0</v>
      </c>
      <c r="AC69" s="13">
        <f>S69/N69*100</f>
        <v>100.00868971954986</v>
      </c>
      <c r="AD69" s="11">
        <f>T69/J69*100</f>
        <v>48.826838140994845</v>
      </c>
      <c r="AE69" s="28"/>
      <c r="AF69" s="28"/>
      <c r="AG69" s="122"/>
      <c r="AH69" s="28"/>
      <c r="AI69" s="28"/>
      <c r="AJ69" s="28"/>
      <c r="AK69" s="28"/>
      <c r="AL69" s="28"/>
      <c r="AM69" s="28"/>
      <c r="AN69" s="28"/>
      <c r="AO69" s="28"/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  <c r="BH69" s="28"/>
      <c r="BI69" s="28"/>
      <c r="BJ69" s="28"/>
      <c r="BK69" s="28"/>
      <c r="BL69" s="28"/>
      <c r="BM69" s="28"/>
      <c r="BN69" s="28"/>
      <c r="BO69" s="28"/>
      <c r="BP69" s="28"/>
      <c r="BQ69" s="28"/>
      <c r="BR69" s="28"/>
      <c r="BS69" s="28"/>
      <c r="BT69" s="28"/>
      <c r="BU69" s="28"/>
      <c r="BV69" s="28"/>
      <c r="BW69" s="28"/>
      <c r="BX69" s="28"/>
      <c r="BY69" s="28"/>
      <c r="BZ69" s="28"/>
      <c r="CA69" s="28"/>
      <c r="CB69" s="28"/>
      <c r="CC69" s="28"/>
      <c r="CD69" s="28"/>
      <c r="CE69" s="28"/>
      <c r="CF69" s="28"/>
      <c r="CG69" s="28"/>
      <c r="CH69" s="28"/>
      <c r="CI69" s="28"/>
      <c r="CJ69" s="28"/>
      <c r="CK69" s="28"/>
      <c r="CL69" s="28"/>
      <c r="CM69" s="28"/>
      <c r="CN69" s="28"/>
      <c r="CO69" s="28"/>
      <c r="CP69" s="28"/>
      <c r="CQ69" s="28"/>
      <c r="CR69" s="28"/>
      <c r="CS69" s="28"/>
      <c r="CT69" s="28"/>
      <c r="CU69" s="28"/>
      <c r="CV69" s="28"/>
      <c r="CW69" s="28"/>
      <c r="CX69" s="28"/>
      <c r="CY69" s="28"/>
      <c r="CZ69" s="28"/>
      <c r="DA69" s="28"/>
      <c r="DB69" s="28"/>
      <c r="DC69" s="28"/>
      <c r="DD69" s="28"/>
      <c r="DE69" s="28"/>
      <c r="DF69" s="28"/>
      <c r="DG69" s="28"/>
      <c r="DH69" s="28"/>
      <c r="DI69" s="28"/>
      <c r="DJ69" s="28"/>
      <c r="DK69" s="28"/>
      <c r="DL69" s="28"/>
      <c r="DM69" s="28"/>
      <c r="DN69" s="28"/>
      <c r="DO69" s="28"/>
      <c r="DP69" s="28"/>
      <c r="DQ69" s="28"/>
      <c r="DR69" s="28"/>
      <c r="DS69" s="28"/>
      <c r="DT69" s="28"/>
      <c r="DU69" s="28"/>
      <c r="DV69" s="28"/>
      <c r="DW69" s="28"/>
      <c r="DX69" s="28"/>
      <c r="DY69" s="28"/>
      <c r="DZ69" s="28"/>
      <c r="EA69" s="28"/>
      <c r="EB69" s="28"/>
      <c r="EC69" s="28"/>
      <c r="ED69" s="28"/>
      <c r="EE69" s="28"/>
      <c r="EF69" s="28"/>
      <c r="EG69" s="28"/>
      <c r="EH69" s="28"/>
      <c r="EI69" s="28"/>
      <c r="EJ69" s="28"/>
      <c r="EK69" s="28"/>
      <c r="EL69" s="28"/>
      <c r="EM69" s="28"/>
      <c r="EN69" s="28"/>
      <c r="EO69" s="28"/>
      <c r="EP69" s="28"/>
      <c r="EQ69" s="28"/>
      <c r="ER69" s="28"/>
    </row>
    <row r="70" spans="1:148" s="34" customFormat="1" ht="31.5" customHeight="1" thickBot="1" x14ac:dyDescent="0.3">
      <c r="A70" s="448" t="s">
        <v>95</v>
      </c>
      <c r="B70" s="457" t="s">
        <v>136</v>
      </c>
      <c r="C70" s="458"/>
      <c r="D70" s="459"/>
      <c r="E70" s="367" t="s">
        <v>7</v>
      </c>
      <c r="F70" s="493"/>
      <c r="G70" s="405"/>
      <c r="H70" s="405"/>
      <c r="I70" s="405"/>
      <c r="J70" s="405"/>
      <c r="K70" s="405"/>
      <c r="L70" s="405"/>
      <c r="M70" s="405"/>
      <c r="N70" s="405"/>
      <c r="O70" s="405"/>
      <c r="P70" s="405"/>
      <c r="Q70" s="405"/>
      <c r="R70" s="405"/>
      <c r="S70" s="405"/>
      <c r="T70" s="405"/>
      <c r="U70" s="405"/>
      <c r="V70" s="405"/>
      <c r="W70" s="405"/>
      <c r="X70" s="405"/>
      <c r="Y70" s="405"/>
      <c r="Z70" s="405"/>
      <c r="AA70" s="405"/>
      <c r="AB70" s="405"/>
      <c r="AC70" s="405"/>
      <c r="AD70" s="406"/>
      <c r="AE70" s="331"/>
      <c r="AF70" s="331"/>
      <c r="AG70" s="331"/>
      <c r="AH70" s="331"/>
      <c r="AI70" s="35"/>
      <c r="AJ70" s="35"/>
      <c r="AK70" s="35"/>
      <c r="AL70" s="35"/>
      <c r="AM70" s="35"/>
      <c r="AN70" s="35"/>
      <c r="AO70" s="35"/>
      <c r="AP70" s="35"/>
      <c r="AQ70" s="35"/>
      <c r="AR70" s="35"/>
      <c r="AS70" s="35"/>
      <c r="AT70" s="35"/>
      <c r="AU70" s="35"/>
      <c r="AV70" s="35"/>
      <c r="AW70" s="35"/>
      <c r="AX70" s="35"/>
      <c r="AY70" s="35"/>
      <c r="AZ70" s="35"/>
      <c r="BA70" s="35"/>
      <c r="BB70" s="35"/>
      <c r="BC70" s="35"/>
      <c r="BD70" s="35"/>
      <c r="BE70" s="35"/>
      <c r="BF70" s="35"/>
      <c r="BG70" s="35"/>
      <c r="BH70" s="35"/>
      <c r="BI70" s="35"/>
      <c r="BJ70" s="35"/>
      <c r="BK70" s="35"/>
      <c r="BL70" s="35"/>
      <c r="BM70" s="35"/>
      <c r="BN70" s="35"/>
      <c r="BO70" s="35"/>
      <c r="BP70" s="35"/>
      <c r="BQ70" s="35"/>
      <c r="BR70" s="35"/>
      <c r="BS70" s="35"/>
      <c r="BT70" s="35"/>
      <c r="BU70" s="35"/>
      <c r="BV70" s="35"/>
      <c r="BW70" s="35"/>
      <c r="BX70" s="35"/>
      <c r="BY70" s="35"/>
      <c r="BZ70" s="35"/>
      <c r="CA70" s="35"/>
      <c r="CB70" s="35"/>
      <c r="CC70" s="35"/>
      <c r="CD70" s="35"/>
      <c r="CE70" s="35"/>
      <c r="CF70" s="35"/>
      <c r="CG70" s="35"/>
      <c r="CH70" s="35"/>
      <c r="CI70" s="35"/>
      <c r="CJ70" s="35"/>
      <c r="CK70" s="35"/>
      <c r="CL70" s="35"/>
      <c r="CM70" s="35"/>
      <c r="CN70" s="35"/>
      <c r="CO70" s="35"/>
      <c r="CP70" s="35"/>
      <c r="CQ70" s="35"/>
      <c r="CR70" s="35"/>
      <c r="CS70" s="35"/>
      <c r="CT70" s="35"/>
      <c r="CU70" s="35"/>
      <c r="CV70" s="35"/>
      <c r="CW70" s="35"/>
      <c r="CX70" s="35"/>
      <c r="CY70" s="35"/>
      <c r="CZ70" s="35"/>
      <c r="DA70" s="35"/>
      <c r="DB70" s="35"/>
      <c r="DC70" s="35"/>
      <c r="DD70" s="35"/>
      <c r="DE70" s="35"/>
      <c r="DF70" s="35"/>
      <c r="DG70" s="35"/>
      <c r="DH70" s="35"/>
      <c r="DI70" s="35"/>
      <c r="DJ70" s="35"/>
      <c r="DK70" s="35"/>
      <c r="DL70" s="35"/>
      <c r="DM70" s="35"/>
      <c r="DN70" s="35"/>
      <c r="DO70" s="35"/>
      <c r="DP70" s="35"/>
      <c r="DQ70" s="35"/>
      <c r="DR70" s="35"/>
      <c r="DS70" s="35"/>
      <c r="DT70" s="35"/>
      <c r="DU70" s="35"/>
      <c r="DV70" s="35"/>
      <c r="DW70" s="35"/>
      <c r="DX70" s="35"/>
      <c r="DY70" s="35"/>
      <c r="DZ70" s="35"/>
      <c r="EA70" s="35"/>
      <c r="EB70" s="35"/>
      <c r="EC70" s="35"/>
      <c r="ED70" s="35"/>
      <c r="EE70" s="35"/>
      <c r="EF70" s="35"/>
      <c r="EG70" s="35"/>
      <c r="EH70" s="35"/>
      <c r="EI70" s="35"/>
      <c r="EJ70" s="35"/>
      <c r="EK70" s="35"/>
      <c r="EL70" s="35"/>
      <c r="EM70" s="35"/>
      <c r="EN70" s="35"/>
      <c r="EO70" s="35"/>
      <c r="EP70" s="35"/>
      <c r="EQ70" s="35"/>
      <c r="ER70" s="35"/>
    </row>
    <row r="71" spans="1:148" s="7" customFormat="1" ht="30.75" customHeight="1" thickBot="1" x14ac:dyDescent="0.3">
      <c r="A71" s="450"/>
      <c r="B71" s="642" t="s">
        <v>0</v>
      </c>
      <c r="C71" s="643" t="s">
        <v>96</v>
      </c>
      <c r="D71" s="357" t="s">
        <v>9</v>
      </c>
      <c r="E71" s="644" t="s">
        <v>5</v>
      </c>
      <c r="F71" s="645">
        <f t="shared" ref="F71" si="81">G71+H71+I71+J71</f>
        <v>12000</v>
      </c>
      <c r="G71" s="646">
        <v>0</v>
      </c>
      <c r="H71" s="646">
        <v>0</v>
      </c>
      <c r="I71" s="646">
        <v>0</v>
      </c>
      <c r="J71" s="647">
        <v>12000</v>
      </c>
      <c r="K71" s="648">
        <f t="shared" ref="K71" si="82">L71+M71+N71+O71</f>
        <v>12000</v>
      </c>
      <c r="L71" s="649">
        <v>0</v>
      </c>
      <c r="M71" s="649">
        <v>0</v>
      </c>
      <c r="N71" s="649">
        <v>0</v>
      </c>
      <c r="O71" s="650">
        <v>12000</v>
      </c>
      <c r="P71" s="510">
        <f t="shared" ref="P71" si="83">Q71+R71+S71+T71</f>
        <v>6000</v>
      </c>
      <c r="Q71" s="635">
        <v>0</v>
      </c>
      <c r="R71" s="635">
        <v>0</v>
      </c>
      <c r="S71" s="635">
        <v>0</v>
      </c>
      <c r="T71" s="637">
        <v>6000</v>
      </c>
      <c r="U71" s="651">
        <f>P71/K71*100</f>
        <v>50</v>
      </c>
      <c r="V71" s="209">
        <v>0</v>
      </c>
      <c r="W71" s="209">
        <v>0</v>
      </c>
      <c r="X71" s="209">
        <v>0</v>
      </c>
      <c r="Y71" s="26">
        <f>T71/O71*100</f>
        <v>50</v>
      </c>
      <c r="Z71" s="213">
        <f>P71/F71*100</f>
        <v>50</v>
      </c>
      <c r="AA71" s="214">
        <v>0</v>
      </c>
      <c r="AB71" s="21">
        <v>0</v>
      </c>
      <c r="AC71" s="293">
        <v>0</v>
      </c>
      <c r="AD71" s="652">
        <f>T71/J71*100</f>
        <v>50</v>
      </c>
      <c r="AE71" s="653"/>
      <c r="AF71" s="8"/>
      <c r="AG71" s="333"/>
      <c r="AH71" s="8"/>
      <c r="AI71" s="8"/>
      <c r="AJ71" s="8"/>
      <c r="AK71" s="8"/>
      <c r="AL71" s="8"/>
      <c r="AM71" s="8"/>
      <c r="AN71" s="8"/>
      <c r="AO71" s="8"/>
      <c r="AP71" s="8"/>
      <c r="AQ71" s="8"/>
      <c r="AR71" s="8"/>
      <c r="AS71" s="8"/>
      <c r="AT71" s="8"/>
      <c r="AU71" s="8"/>
      <c r="AV71" s="8"/>
      <c r="AW71" s="8"/>
      <c r="AX71" s="8"/>
      <c r="AY71" s="8"/>
      <c r="AZ71" s="8"/>
      <c r="BA71" s="8"/>
      <c r="BB71" s="8"/>
      <c r="BC71" s="8"/>
      <c r="BD71" s="8"/>
      <c r="BE71" s="8"/>
      <c r="BF71" s="8"/>
      <c r="BG71" s="8"/>
      <c r="BH71" s="8"/>
      <c r="BI71" s="8"/>
      <c r="BJ71" s="8"/>
      <c r="BK71" s="8"/>
      <c r="BL71" s="8"/>
      <c r="BM71" s="8"/>
      <c r="BN71" s="8"/>
      <c r="BO71" s="8"/>
      <c r="BP71" s="8"/>
      <c r="BQ71" s="8"/>
      <c r="BR71" s="8"/>
      <c r="BS71" s="8"/>
      <c r="BT71" s="8"/>
      <c r="BU71" s="8"/>
      <c r="BV71" s="8"/>
      <c r="BW71" s="8"/>
      <c r="BX71" s="8"/>
      <c r="BY71" s="8"/>
      <c r="BZ71" s="8"/>
      <c r="CA71" s="8"/>
      <c r="CB71" s="8"/>
      <c r="CC71" s="8"/>
      <c r="CD71" s="8"/>
      <c r="CE71" s="8"/>
      <c r="CF71" s="8"/>
      <c r="CG71" s="8"/>
      <c r="CH71" s="8"/>
      <c r="CI71" s="8"/>
      <c r="CJ71" s="8"/>
      <c r="CK71" s="8"/>
      <c r="CL71" s="8"/>
      <c r="CM71" s="8"/>
      <c r="CN71" s="8"/>
      <c r="CO71" s="8"/>
      <c r="CP71" s="8"/>
      <c r="CQ71" s="8"/>
      <c r="CR71" s="8"/>
      <c r="CS71" s="8"/>
      <c r="CT71" s="8"/>
      <c r="CU71" s="8"/>
      <c r="CV71" s="8"/>
      <c r="CW71" s="8"/>
      <c r="CX71" s="8"/>
      <c r="CY71" s="8"/>
      <c r="CZ71" s="8"/>
      <c r="DA71" s="8"/>
      <c r="DB71" s="8"/>
      <c r="DC71" s="8"/>
      <c r="DD71" s="8"/>
      <c r="DE71" s="8"/>
      <c r="DF71" s="8"/>
      <c r="DG71" s="8"/>
      <c r="DH71" s="8"/>
      <c r="DI71" s="8"/>
      <c r="DJ71" s="8"/>
      <c r="DK71" s="8"/>
      <c r="DL71" s="8"/>
      <c r="DM71" s="8"/>
      <c r="DN71" s="8"/>
      <c r="DO71" s="8"/>
      <c r="DP71" s="8"/>
      <c r="DQ71" s="8"/>
      <c r="DR71" s="8"/>
      <c r="DS71" s="8"/>
      <c r="DT71" s="8"/>
      <c r="DU71" s="8"/>
      <c r="DV71" s="8"/>
      <c r="DW71" s="8"/>
      <c r="DX71" s="8"/>
      <c r="DY71" s="8"/>
      <c r="DZ71" s="8"/>
      <c r="EA71" s="8"/>
      <c r="EB71" s="8"/>
      <c r="EC71" s="8"/>
      <c r="ED71" s="8"/>
      <c r="EE71" s="8"/>
      <c r="EF71" s="8"/>
      <c r="EG71" s="8"/>
      <c r="EH71" s="8"/>
      <c r="EI71" s="8"/>
      <c r="EJ71" s="8"/>
      <c r="EK71" s="8"/>
      <c r="EL71" s="8"/>
      <c r="EM71" s="8"/>
      <c r="EN71" s="8"/>
      <c r="EO71" s="8"/>
      <c r="EP71" s="8"/>
      <c r="EQ71" s="8"/>
      <c r="ER71" s="8"/>
    </row>
    <row r="72" spans="1:148" s="27" customFormat="1" ht="17.25" customHeight="1" thickBot="1" x14ac:dyDescent="0.3">
      <c r="A72" s="47"/>
      <c r="B72" s="413" t="s">
        <v>143</v>
      </c>
      <c r="C72" s="414"/>
      <c r="D72" s="415"/>
      <c r="E72" s="349"/>
      <c r="F72" s="376">
        <f>F71</f>
        <v>12000</v>
      </c>
      <c r="G72" s="36">
        <f t="shared" ref="G72:J72" si="84">G71</f>
        <v>0</v>
      </c>
      <c r="H72" s="45">
        <f t="shared" si="84"/>
        <v>0</v>
      </c>
      <c r="I72" s="45">
        <f t="shared" si="84"/>
        <v>0</v>
      </c>
      <c r="J72" s="45">
        <f t="shared" si="84"/>
        <v>12000</v>
      </c>
      <c r="K72" s="9">
        <f>K71</f>
        <v>12000</v>
      </c>
      <c r="L72" s="36">
        <f t="shared" ref="L72:O72" si="85">L71</f>
        <v>0</v>
      </c>
      <c r="M72" s="36">
        <f t="shared" si="85"/>
        <v>0</v>
      </c>
      <c r="N72" s="36">
        <f t="shared" si="85"/>
        <v>0</v>
      </c>
      <c r="O72" s="11">
        <f t="shared" si="85"/>
        <v>12000</v>
      </c>
      <c r="P72" s="376">
        <f>P71</f>
        <v>6000</v>
      </c>
      <c r="Q72" s="36">
        <f t="shared" ref="Q72" si="86">Q71</f>
        <v>0</v>
      </c>
      <c r="R72" s="45">
        <f t="shared" ref="R72" si="87">R71</f>
        <v>0</v>
      </c>
      <c r="S72" s="45">
        <f t="shared" ref="S72" si="88">S71</f>
        <v>0</v>
      </c>
      <c r="T72" s="11">
        <f t="shared" ref="T72" si="89">T71</f>
        <v>6000</v>
      </c>
      <c r="U72" s="362">
        <f>P72/K72*100</f>
        <v>50</v>
      </c>
      <c r="V72" s="46">
        <v>0</v>
      </c>
      <c r="W72" s="46">
        <v>0</v>
      </c>
      <c r="X72" s="46">
        <v>0</v>
      </c>
      <c r="Y72" s="45">
        <f>T72/O72*100</f>
        <v>50</v>
      </c>
      <c r="Z72" s="362">
        <f>P72/F72*100</f>
        <v>50</v>
      </c>
      <c r="AA72" s="214">
        <v>0</v>
      </c>
      <c r="AB72" s="46">
        <v>0</v>
      </c>
      <c r="AC72" s="14">
        <v>0</v>
      </c>
      <c r="AD72" s="11">
        <f>T72/J72*100</f>
        <v>50</v>
      </c>
      <c r="AE72" s="28"/>
      <c r="AF72" s="28"/>
      <c r="AG72" s="122"/>
      <c r="AH72" s="28"/>
      <c r="AI72" s="28"/>
      <c r="AJ72" s="28"/>
      <c r="AK72" s="28"/>
      <c r="AL72" s="28"/>
      <c r="AM72" s="28"/>
      <c r="AN72" s="28"/>
      <c r="AO72" s="28"/>
      <c r="AP72" s="28"/>
      <c r="AQ72" s="28"/>
      <c r="AR72" s="28"/>
      <c r="AS72" s="28"/>
      <c r="AT72" s="28"/>
      <c r="AU72" s="28"/>
      <c r="AV72" s="28"/>
      <c r="AW72" s="28"/>
      <c r="AX72" s="28"/>
      <c r="AY72" s="28"/>
      <c r="AZ72" s="28"/>
      <c r="BA72" s="28"/>
      <c r="BB72" s="28"/>
      <c r="BC72" s="28"/>
      <c r="BD72" s="28"/>
      <c r="BE72" s="28"/>
      <c r="BF72" s="28"/>
      <c r="BG72" s="28"/>
      <c r="BH72" s="28"/>
      <c r="BI72" s="28"/>
      <c r="BJ72" s="28"/>
      <c r="BK72" s="28"/>
      <c r="BL72" s="28"/>
      <c r="BM72" s="28"/>
      <c r="BN72" s="28"/>
      <c r="BO72" s="28"/>
      <c r="BP72" s="28"/>
      <c r="BQ72" s="28"/>
      <c r="BR72" s="28"/>
      <c r="BS72" s="28"/>
      <c r="BT72" s="28"/>
      <c r="BU72" s="28"/>
      <c r="BV72" s="28"/>
      <c r="BW72" s="28"/>
      <c r="BX72" s="28"/>
      <c r="BY72" s="28"/>
      <c r="BZ72" s="28"/>
      <c r="CA72" s="28"/>
      <c r="CB72" s="28"/>
      <c r="CC72" s="28"/>
      <c r="CD72" s="28"/>
      <c r="CE72" s="28"/>
      <c r="CF72" s="28"/>
      <c r="CG72" s="28"/>
      <c r="CH72" s="28"/>
      <c r="CI72" s="28"/>
      <c r="CJ72" s="28"/>
      <c r="CK72" s="28"/>
      <c r="CL72" s="28"/>
      <c r="CM72" s="28"/>
      <c r="CN72" s="28"/>
      <c r="CO72" s="28"/>
      <c r="CP72" s="28"/>
      <c r="CQ72" s="28"/>
      <c r="CR72" s="28"/>
      <c r="CS72" s="28"/>
      <c r="CT72" s="28"/>
      <c r="CU72" s="28"/>
      <c r="CV72" s="28"/>
      <c r="CW72" s="28"/>
      <c r="CX72" s="28"/>
      <c r="CY72" s="28"/>
      <c r="CZ72" s="28"/>
      <c r="DA72" s="28"/>
      <c r="DB72" s="28"/>
      <c r="DC72" s="28"/>
      <c r="DD72" s="28"/>
      <c r="DE72" s="28"/>
      <c r="DF72" s="28"/>
      <c r="DG72" s="28"/>
      <c r="DH72" s="28"/>
      <c r="DI72" s="28"/>
      <c r="DJ72" s="28"/>
      <c r="DK72" s="28"/>
      <c r="DL72" s="28"/>
      <c r="DM72" s="28"/>
      <c r="DN72" s="28"/>
      <c r="DO72" s="28"/>
      <c r="DP72" s="28"/>
      <c r="DQ72" s="28"/>
      <c r="DR72" s="28"/>
      <c r="DS72" s="28"/>
      <c r="DT72" s="28"/>
      <c r="DU72" s="28"/>
      <c r="DV72" s="28"/>
      <c r="DW72" s="28"/>
      <c r="DX72" s="28"/>
      <c r="DY72" s="28"/>
      <c r="DZ72" s="28"/>
      <c r="EA72" s="28"/>
      <c r="EB72" s="28"/>
      <c r="EC72" s="28"/>
      <c r="ED72" s="28"/>
      <c r="EE72" s="28"/>
      <c r="EF72" s="28"/>
      <c r="EG72" s="28"/>
      <c r="EH72" s="28"/>
      <c r="EI72" s="28"/>
      <c r="EJ72" s="28"/>
      <c r="EK72" s="28"/>
      <c r="EL72" s="28"/>
      <c r="EM72" s="28"/>
      <c r="EN72" s="28"/>
      <c r="EO72" s="28"/>
      <c r="EP72" s="28"/>
      <c r="EQ72" s="28"/>
      <c r="ER72" s="28"/>
    </row>
    <row r="73" spans="1:148" s="7" customFormat="1" ht="18.75" customHeight="1" thickBot="1" x14ac:dyDescent="0.3">
      <c r="A73" s="278"/>
      <c r="B73" s="422" t="s">
        <v>22</v>
      </c>
      <c r="C73" s="423"/>
      <c r="D73" s="424"/>
      <c r="E73" s="365"/>
      <c r="F73" s="362">
        <f>F69+F72</f>
        <v>70556615.930000007</v>
      </c>
      <c r="G73" s="36">
        <f t="shared" ref="G73:T73" si="90">G69+G72</f>
        <v>11770826</v>
      </c>
      <c r="H73" s="45">
        <f t="shared" si="90"/>
        <v>0</v>
      </c>
      <c r="I73" s="45">
        <f t="shared" si="90"/>
        <v>234414.93</v>
      </c>
      <c r="J73" s="45">
        <f t="shared" si="90"/>
        <v>58551375</v>
      </c>
      <c r="K73" s="305">
        <f>K69+K72</f>
        <v>34963858.93</v>
      </c>
      <c r="L73" s="302">
        <f t="shared" si="90"/>
        <v>1781850</v>
      </c>
      <c r="M73" s="301">
        <f t="shared" si="90"/>
        <v>0</v>
      </c>
      <c r="N73" s="301">
        <f t="shared" si="90"/>
        <v>234414.93</v>
      </c>
      <c r="O73" s="306">
        <f t="shared" si="90"/>
        <v>32947594</v>
      </c>
      <c r="P73" s="362">
        <f>P69+P72</f>
        <v>29611350.710000001</v>
      </c>
      <c r="Q73" s="36">
        <f t="shared" si="90"/>
        <v>787989.53</v>
      </c>
      <c r="R73" s="45">
        <f t="shared" si="90"/>
        <v>0</v>
      </c>
      <c r="S73" s="45">
        <f t="shared" si="90"/>
        <v>234435.3</v>
      </c>
      <c r="T73" s="11">
        <f t="shared" si="90"/>
        <v>28588925.879999999</v>
      </c>
      <c r="U73" s="362">
        <f>P73/K73*100</f>
        <v>84.691311589158161</v>
      </c>
      <c r="V73" s="46">
        <v>0</v>
      </c>
      <c r="W73" s="46">
        <v>0</v>
      </c>
      <c r="X73" s="321">
        <f>S73/N73*100</f>
        <v>100.00868971954986</v>
      </c>
      <c r="Y73" s="11">
        <f>T73/O73*100</f>
        <v>86.77090618513752</v>
      </c>
      <c r="Z73" s="362">
        <f>P73/F73*100</f>
        <v>41.968212788688376</v>
      </c>
      <c r="AA73" s="36">
        <f t="shared" si="79"/>
        <v>6.6944284963519136</v>
      </c>
      <c r="AB73" s="46">
        <v>0</v>
      </c>
      <c r="AC73" s="13">
        <f>S73/N73*100</f>
        <v>100.00868971954986</v>
      </c>
      <c r="AD73" s="11">
        <f>T73/J73*100</f>
        <v>48.827078578427916</v>
      </c>
      <c r="AE73" s="35"/>
      <c r="AF73" s="35"/>
      <c r="AG73" s="333"/>
      <c r="AH73" s="35"/>
      <c r="AI73" s="35"/>
      <c r="AJ73" s="35"/>
      <c r="AK73" s="35"/>
      <c r="AL73" s="35"/>
      <c r="AM73" s="35"/>
      <c r="AN73" s="35"/>
      <c r="AO73" s="35"/>
      <c r="AP73" s="35"/>
      <c r="AQ73" s="35"/>
      <c r="AR73" s="35"/>
      <c r="AS73" s="35"/>
      <c r="AT73" s="35"/>
      <c r="AU73" s="35"/>
      <c r="AV73" s="35"/>
      <c r="AW73" s="35"/>
      <c r="AX73" s="35"/>
      <c r="AY73" s="35"/>
      <c r="AZ73" s="35"/>
      <c r="BA73" s="35"/>
      <c r="BB73" s="35"/>
      <c r="BC73" s="35"/>
      <c r="BD73" s="35"/>
      <c r="BE73" s="35"/>
      <c r="BF73" s="35"/>
      <c r="BG73" s="35"/>
      <c r="BH73" s="35"/>
      <c r="BI73" s="35"/>
      <c r="BJ73" s="35"/>
      <c r="BK73" s="35"/>
      <c r="BL73" s="35"/>
      <c r="BM73" s="35"/>
      <c r="BN73" s="35"/>
      <c r="BO73" s="8"/>
      <c r="BP73" s="8"/>
      <c r="BQ73" s="8"/>
      <c r="BR73" s="8"/>
      <c r="BS73" s="8"/>
      <c r="BT73" s="8"/>
      <c r="BU73" s="8"/>
      <c r="BV73" s="8"/>
      <c r="BW73" s="8"/>
      <c r="BX73" s="8"/>
      <c r="BY73" s="8"/>
      <c r="BZ73" s="8"/>
      <c r="CA73" s="8"/>
      <c r="CB73" s="8"/>
      <c r="CC73" s="8"/>
      <c r="CD73" s="8"/>
      <c r="CE73" s="8"/>
      <c r="CF73" s="8"/>
      <c r="CG73" s="8"/>
      <c r="CH73" s="8"/>
      <c r="CI73" s="8"/>
      <c r="CJ73" s="8"/>
      <c r="CK73" s="8"/>
      <c r="CL73" s="8"/>
      <c r="CM73" s="8"/>
      <c r="CN73" s="8"/>
      <c r="CO73" s="8"/>
      <c r="CP73" s="8"/>
      <c r="CQ73" s="8"/>
      <c r="CR73" s="8"/>
      <c r="CS73" s="8"/>
      <c r="CT73" s="8"/>
      <c r="CU73" s="8"/>
      <c r="CV73" s="8"/>
      <c r="CW73" s="8"/>
      <c r="CX73" s="8"/>
      <c r="CY73" s="8"/>
      <c r="CZ73" s="8"/>
      <c r="DA73" s="8"/>
      <c r="DB73" s="8"/>
      <c r="DC73" s="8"/>
      <c r="DD73" s="8"/>
      <c r="DE73" s="8"/>
      <c r="DF73" s="8"/>
      <c r="DG73" s="8"/>
      <c r="DH73" s="8"/>
      <c r="DI73" s="8"/>
      <c r="DJ73" s="8"/>
      <c r="DK73" s="8"/>
      <c r="DL73" s="8"/>
      <c r="DM73" s="8"/>
      <c r="DN73" s="8"/>
      <c r="DO73" s="8"/>
      <c r="DP73" s="8"/>
      <c r="DQ73" s="8"/>
      <c r="DR73" s="8"/>
      <c r="DS73" s="8"/>
      <c r="DT73" s="8"/>
      <c r="DU73" s="8"/>
      <c r="DV73" s="8"/>
      <c r="DW73" s="8"/>
      <c r="DX73" s="8"/>
      <c r="DY73" s="8"/>
      <c r="DZ73" s="8"/>
      <c r="EA73" s="8"/>
      <c r="EB73" s="8"/>
      <c r="EC73" s="8"/>
      <c r="ED73" s="8"/>
      <c r="EE73" s="8"/>
      <c r="EF73" s="8"/>
      <c r="EG73" s="8"/>
      <c r="EH73" s="8"/>
      <c r="EI73" s="8"/>
      <c r="EJ73" s="8"/>
      <c r="EK73" s="8"/>
      <c r="EL73" s="8"/>
      <c r="EM73" s="8"/>
      <c r="EN73" s="8"/>
      <c r="EO73" s="8"/>
      <c r="EP73" s="8"/>
      <c r="EQ73" s="8"/>
      <c r="ER73" s="8"/>
    </row>
    <row r="74" spans="1:148" s="146" customFormat="1" ht="19.5" customHeight="1" thickBot="1" x14ac:dyDescent="0.3">
      <c r="A74" s="425" t="s">
        <v>86</v>
      </c>
      <c r="B74" s="426"/>
      <c r="C74" s="426"/>
      <c r="D74" s="426"/>
      <c r="E74" s="426"/>
      <c r="F74" s="444"/>
      <c r="G74" s="444"/>
      <c r="H74" s="444"/>
      <c r="I74" s="444"/>
      <c r="J74" s="444"/>
      <c r="K74" s="444"/>
      <c r="L74" s="444"/>
      <c r="M74" s="444"/>
      <c r="N74" s="444"/>
      <c r="O74" s="444"/>
      <c r="P74" s="444"/>
      <c r="Q74" s="444"/>
      <c r="R74" s="444"/>
      <c r="S74" s="444"/>
      <c r="T74" s="444"/>
      <c r="U74" s="444"/>
      <c r="V74" s="444"/>
      <c r="W74" s="444"/>
      <c r="X74" s="444"/>
      <c r="Y74" s="444"/>
      <c r="Z74" s="444"/>
      <c r="AA74" s="444"/>
      <c r="AB74" s="444"/>
      <c r="AC74" s="444"/>
      <c r="AD74" s="460"/>
      <c r="AE74" s="147"/>
      <c r="AF74" s="147"/>
      <c r="AG74" s="336"/>
      <c r="AH74" s="147"/>
      <c r="AI74" s="147"/>
      <c r="AJ74" s="147"/>
      <c r="AK74" s="147"/>
      <c r="AL74" s="147"/>
      <c r="AM74" s="147"/>
      <c r="AN74" s="147"/>
      <c r="AO74" s="147"/>
      <c r="AP74" s="147"/>
      <c r="AQ74" s="147"/>
      <c r="AR74" s="147"/>
      <c r="AS74" s="147"/>
      <c r="AT74" s="147"/>
      <c r="AU74" s="147"/>
      <c r="AV74" s="147"/>
      <c r="AW74" s="147"/>
      <c r="AX74" s="147"/>
      <c r="AY74" s="147"/>
      <c r="AZ74" s="147"/>
      <c r="BA74" s="147"/>
      <c r="BB74" s="147"/>
      <c r="BC74" s="147"/>
      <c r="BD74" s="147"/>
      <c r="BE74" s="147"/>
      <c r="BF74" s="147"/>
      <c r="BG74" s="147"/>
      <c r="BH74" s="147"/>
      <c r="BI74" s="147"/>
      <c r="BJ74" s="147"/>
      <c r="BK74" s="147"/>
      <c r="BL74" s="147"/>
      <c r="BM74" s="147"/>
      <c r="BN74" s="147"/>
      <c r="BO74" s="147"/>
      <c r="BP74" s="147"/>
      <c r="BQ74" s="147"/>
      <c r="BR74" s="147"/>
      <c r="BS74" s="147"/>
      <c r="BT74" s="147"/>
      <c r="BU74" s="147"/>
      <c r="BV74" s="147"/>
      <c r="BW74" s="147"/>
      <c r="BX74" s="147"/>
      <c r="BY74" s="147"/>
      <c r="BZ74" s="147"/>
      <c r="CA74" s="147"/>
      <c r="CB74" s="147"/>
      <c r="CC74" s="147"/>
      <c r="CD74" s="147"/>
      <c r="CE74" s="147"/>
      <c r="CF74" s="147"/>
      <c r="CG74" s="147"/>
      <c r="CH74" s="147"/>
      <c r="CI74" s="147"/>
      <c r="CJ74" s="147"/>
      <c r="CK74" s="147"/>
      <c r="CL74" s="147"/>
      <c r="CM74" s="147"/>
      <c r="CN74" s="147"/>
      <c r="CO74" s="147"/>
      <c r="CP74" s="147"/>
      <c r="CQ74" s="147"/>
      <c r="CR74" s="147"/>
      <c r="CS74" s="147"/>
      <c r="CT74" s="147"/>
      <c r="CU74" s="147"/>
      <c r="CV74" s="147"/>
      <c r="CW74" s="147"/>
      <c r="CX74" s="147"/>
      <c r="CY74" s="147"/>
      <c r="CZ74" s="147"/>
      <c r="DA74" s="147"/>
      <c r="DB74" s="147"/>
      <c r="DC74" s="147"/>
      <c r="DD74" s="147"/>
      <c r="DE74" s="147"/>
      <c r="DF74" s="147"/>
      <c r="DG74" s="147"/>
      <c r="DH74" s="147"/>
      <c r="DI74" s="147"/>
      <c r="DJ74" s="147"/>
      <c r="DK74" s="147"/>
      <c r="DL74" s="147"/>
      <c r="DM74" s="147"/>
      <c r="DN74" s="147"/>
      <c r="DO74" s="147"/>
      <c r="DP74" s="147"/>
      <c r="DQ74" s="147"/>
      <c r="DR74" s="147"/>
      <c r="DS74" s="147"/>
      <c r="DT74" s="147"/>
      <c r="DU74" s="147"/>
      <c r="DV74" s="147"/>
      <c r="DW74" s="147"/>
      <c r="DX74" s="147"/>
      <c r="DY74" s="147"/>
      <c r="DZ74" s="147"/>
      <c r="EA74" s="147"/>
      <c r="EB74" s="147"/>
      <c r="EC74" s="147"/>
      <c r="ED74" s="147"/>
      <c r="EE74" s="147"/>
      <c r="EF74" s="147"/>
      <c r="EG74" s="147"/>
      <c r="EH74" s="147"/>
      <c r="EI74" s="147"/>
      <c r="EJ74" s="147"/>
      <c r="EK74" s="147"/>
      <c r="EL74" s="147"/>
      <c r="EM74" s="147"/>
      <c r="EN74" s="147"/>
      <c r="EO74" s="147"/>
      <c r="EP74" s="147"/>
      <c r="EQ74" s="147"/>
      <c r="ER74" s="147"/>
    </row>
    <row r="75" spans="1:148" s="27" customFormat="1" ht="28.5" customHeight="1" thickBot="1" x14ac:dyDescent="0.3">
      <c r="A75" s="431" t="s">
        <v>23</v>
      </c>
      <c r="B75" s="413" t="s">
        <v>137</v>
      </c>
      <c r="C75" s="414"/>
      <c r="D75" s="415"/>
      <c r="E75" s="48" t="s">
        <v>7</v>
      </c>
      <c r="F75" s="454"/>
      <c r="G75" s="455"/>
      <c r="H75" s="455"/>
      <c r="I75" s="455"/>
      <c r="J75" s="455"/>
      <c r="K75" s="455"/>
      <c r="L75" s="455"/>
      <c r="M75" s="455"/>
      <c r="N75" s="455"/>
      <c r="O75" s="455"/>
      <c r="P75" s="455"/>
      <c r="Q75" s="455"/>
      <c r="R75" s="455"/>
      <c r="S75" s="455"/>
      <c r="T75" s="455"/>
      <c r="U75" s="455"/>
      <c r="V75" s="455"/>
      <c r="W75" s="455"/>
      <c r="X75" s="455"/>
      <c r="Y75" s="455"/>
      <c r="Z75" s="455"/>
      <c r="AA75" s="455"/>
      <c r="AB75" s="455"/>
      <c r="AC75" s="455"/>
      <c r="AD75" s="456"/>
      <c r="AE75" s="28"/>
      <c r="AF75" s="28"/>
      <c r="AG75" s="122"/>
      <c r="AH75" s="28"/>
      <c r="AI75" s="28"/>
      <c r="AJ75" s="28"/>
      <c r="AK75" s="28"/>
      <c r="AL75" s="28"/>
      <c r="AM75" s="28"/>
      <c r="AN75" s="28"/>
      <c r="AO75" s="28"/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  <c r="BH75" s="28"/>
      <c r="BI75" s="28"/>
      <c r="BJ75" s="28"/>
      <c r="BK75" s="28"/>
      <c r="BL75" s="28"/>
      <c r="BM75" s="28"/>
      <c r="BN75" s="28"/>
      <c r="BO75" s="28"/>
      <c r="BP75" s="28"/>
      <c r="BQ75" s="28"/>
      <c r="BR75" s="28"/>
      <c r="BS75" s="28"/>
      <c r="BT75" s="28"/>
      <c r="BU75" s="28"/>
      <c r="BV75" s="28"/>
      <c r="BW75" s="28"/>
      <c r="BX75" s="28"/>
      <c r="BY75" s="28"/>
      <c r="BZ75" s="28"/>
      <c r="CA75" s="28"/>
      <c r="CB75" s="28"/>
      <c r="CC75" s="28"/>
      <c r="CD75" s="28"/>
      <c r="CE75" s="28"/>
      <c r="CF75" s="28"/>
      <c r="CG75" s="28"/>
      <c r="CH75" s="28"/>
      <c r="CI75" s="28"/>
      <c r="CJ75" s="28"/>
      <c r="CK75" s="28"/>
      <c r="CL75" s="28"/>
      <c r="CM75" s="28"/>
      <c r="CN75" s="28"/>
      <c r="CO75" s="28"/>
      <c r="CP75" s="28"/>
      <c r="CQ75" s="28"/>
      <c r="CR75" s="28"/>
      <c r="CS75" s="28"/>
      <c r="CT75" s="28"/>
      <c r="CU75" s="28"/>
      <c r="CV75" s="28"/>
      <c r="CW75" s="28"/>
      <c r="CX75" s="28"/>
      <c r="CY75" s="28"/>
      <c r="CZ75" s="28"/>
      <c r="DA75" s="28"/>
      <c r="DB75" s="28"/>
      <c r="DC75" s="28"/>
      <c r="DD75" s="28"/>
      <c r="DE75" s="28"/>
      <c r="DF75" s="28"/>
      <c r="DG75" s="28"/>
      <c r="DH75" s="28"/>
      <c r="DI75" s="28"/>
      <c r="DJ75" s="28"/>
      <c r="DK75" s="28"/>
      <c r="DL75" s="28"/>
      <c r="DM75" s="28"/>
      <c r="DN75" s="28"/>
      <c r="DO75" s="28"/>
      <c r="DP75" s="28"/>
      <c r="DQ75" s="28"/>
      <c r="DR75" s="28"/>
      <c r="DS75" s="28"/>
      <c r="DT75" s="28"/>
      <c r="DU75" s="28"/>
      <c r="DV75" s="28"/>
      <c r="DW75" s="28"/>
      <c r="DX75" s="28"/>
      <c r="DY75" s="28"/>
      <c r="DZ75" s="28"/>
      <c r="EA75" s="28"/>
      <c r="EB75" s="28"/>
      <c r="EC75" s="28"/>
      <c r="ED75" s="28"/>
      <c r="EE75" s="28"/>
      <c r="EF75" s="28"/>
      <c r="EG75" s="28"/>
      <c r="EH75" s="28"/>
      <c r="EI75" s="28"/>
      <c r="EJ75" s="28"/>
      <c r="EK75" s="28"/>
      <c r="EL75" s="28"/>
      <c r="EM75" s="28"/>
      <c r="EN75" s="28"/>
      <c r="EO75" s="28"/>
      <c r="EP75" s="28"/>
      <c r="EQ75" s="28"/>
      <c r="ER75" s="28"/>
    </row>
    <row r="76" spans="1:148" s="5" customFormat="1" ht="13.5" customHeight="1" x14ac:dyDescent="0.25">
      <c r="A76" s="497"/>
      <c r="B76" s="654" t="s">
        <v>81</v>
      </c>
      <c r="C76" s="113" t="s">
        <v>130</v>
      </c>
      <c r="D76" s="483" t="s">
        <v>9</v>
      </c>
      <c r="E76" s="655" t="s">
        <v>5</v>
      </c>
      <c r="F76" s="116">
        <f>G76+H76+I76+J76</f>
        <v>699442</v>
      </c>
      <c r="G76" s="512">
        <v>0</v>
      </c>
      <c r="H76" s="512">
        <v>0</v>
      </c>
      <c r="I76" s="512">
        <v>0</v>
      </c>
      <c r="J76" s="17">
        <v>699442</v>
      </c>
      <c r="K76" s="116">
        <f>L76+M76+N76+O76</f>
        <v>336792</v>
      </c>
      <c r="L76" s="512">
        <v>0</v>
      </c>
      <c r="M76" s="512">
        <v>0</v>
      </c>
      <c r="N76" s="512">
        <v>0</v>
      </c>
      <c r="O76" s="17">
        <v>336792</v>
      </c>
      <c r="P76" s="116">
        <f>Q76+R76+S76+T76</f>
        <v>367601.52</v>
      </c>
      <c r="Q76" s="512">
        <v>0</v>
      </c>
      <c r="R76" s="512">
        <v>0</v>
      </c>
      <c r="S76" s="512">
        <v>0</v>
      </c>
      <c r="T76" s="17">
        <v>367601.52</v>
      </c>
      <c r="U76" s="511">
        <f>P76/K76*100</f>
        <v>109.14793700562959</v>
      </c>
      <c r="V76" s="513">
        <v>0</v>
      </c>
      <c r="W76" s="513">
        <v>0</v>
      </c>
      <c r="X76" s="513">
        <v>0</v>
      </c>
      <c r="Y76" s="205">
        <f>T76/O76*100</f>
        <v>109.14793700562959</v>
      </c>
      <c r="Z76" s="116">
        <f>P76/F76*100</f>
        <v>52.55639781425765</v>
      </c>
      <c r="AA76" s="93">
        <v>0</v>
      </c>
      <c r="AB76" s="93">
        <v>0</v>
      </c>
      <c r="AC76" s="93">
        <v>0</v>
      </c>
      <c r="AD76" s="17">
        <f>T76/J76*100</f>
        <v>52.55639781425765</v>
      </c>
      <c r="AE76" s="6"/>
      <c r="AF76" s="6"/>
      <c r="AG76" s="117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6"/>
      <c r="BF76" s="6"/>
      <c r="BG76" s="6"/>
      <c r="BH76" s="6"/>
      <c r="BI76" s="6"/>
      <c r="BJ76" s="6"/>
      <c r="BK76" s="6"/>
      <c r="BL76" s="6"/>
      <c r="BM76" s="6"/>
      <c r="BN76" s="6"/>
      <c r="BO76" s="6"/>
      <c r="BP76" s="6"/>
      <c r="BQ76" s="6"/>
      <c r="BR76" s="6"/>
      <c r="BS76" s="6"/>
      <c r="BT76" s="6"/>
      <c r="BU76" s="6"/>
      <c r="BV76" s="6"/>
      <c r="BW76" s="6"/>
      <c r="BX76" s="6"/>
      <c r="BY76" s="6"/>
      <c r="BZ76" s="6"/>
      <c r="CA76" s="6"/>
      <c r="CB76" s="6"/>
      <c r="CC76" s="6"/>
      <c r="CD76" s="6"/>
      <c r="CE76" s="6"/>
      <c r="CF76" s="6"/>
      <c r="CG76" s="6"/>
      <c r="CH76" s="6"/>
      <c r="CI76" s="6"/>
      <c r="CJ76" s="6"/>
      <c r="CK76" s="6"/>
      <c r="CL76" s="6"/>
      <c r="CM76" s="6"/>
      <c r="CN76" s="6"/>
      <c r="CO76" s="6"/>
      <c r="CP76" s="6"/>
      <c r="CQ76" s="6"/>
      <c r="CR76" s="6"/>
      <c r="CS76" s="6"/>
      <c r="CT76" s="6"/>
      <c r="CU76" s="6"/>
      <c r="CV76" s="6"/>
      <c r="CW76" s="6"/>
      <c r="CX76" s="6"/>
      <c r="CY76" s="6"/>
      <c r="CZ76" s="6"/>
      <c r="DA76" s="6"/>
      <c r="DB76" s="6"/>
      <c r="DC76" s="6"/>
      <c r="DD76" s="6"/>
      <c r="DE76" s="6"/>
      <c r="DF76" s="6"/>
      <c r="DG76" s="6"/>
      <c r="DH76" s="6"/>
      <c r="DI76" s="6"/>
      <c r="DJ76" s="6"/>
      <c r="DK76" s="6"/>
      <c r="DL76" s="6"/>
      <c r="DM76" s="6"/>
      <c r="DN76" s="6"/>
      <c r="DO76" s="6"/>
      <c r="DP76" s="6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K76" s="6"/>
      <c r="EL76" s="6"/>
      <c r="EM76" s="6"/>
      <c r="EN76" s="6"/>
      <c r="EO76" s="6"/>
      <c r="EP76" s="6"/>
      <c r="EQ76" s="6"/>
      <c r="ER76" s="6"/>
    </row>
    <row r="77" spans="1:148" s="5" customFormat="1" ht="15" customHeight="1" thickBot="1" x14ac:dyDescent="0.3">
      <c r="A77" s="497"/>
      <c r="B77" s="656" t="s">
        <v>82</v>
      </c>
      <c r="C77" s="643" t="s">
        <v>72</v>
      </c>
      <c r="D77" s="484"/>
      <c r="E77" s="357" t="s">
        <v>5</v>
      </c>
      <c r="F77" s="118">
        <f>G77+H77+I77+J77</f>
        <v>57759728</v>
      </c>
      <c r="G77" s="523">
        <v>0</v>
      </c>
      <c r="H77" s="523">
        <v>0</v>
      </c>
      <c r="I77" s="523">
        <v>0</v>
      </c>
      <c r="J77" s="558">
        <v>57759728</v>
      </c>
      <c r="K77" s="118">
        <f>L77+M77+N77+O77</f>
        <v>28720283</v>
      </c>
      <c r="L77" s="523">
        <v>0</v>
      </c>
      <c r="M77" s="523">
        <v>0</v>
      </c>
      <c r="N77" s="523">
        <v>0</v>
      </c>
      <c r="O77" s="558">
        <v>28720283</v>
      </c>
      <c r="P77" s="118">
        <f>Q77+R77+S77+T77</f>
        <v>37579695.390000001</v>
      </c>
      <c r="Q77" s="523">
        <v>0</v>
      </c>
      <c r="R77" s="523">
        <v>0</v>
      </c>
      <c r="S77" s="523">
        <v>0</v>
      </c>
      <c r="T77" s="558">
        <v>37579695.390000001</v>
      </c>
      <c r="U77" s="24">
        <f>P77/K77*100</f>
        <v>130.84723221564357</v>
      </c>
      <c r="V77" s="525">
        <v>0</v>
      </c>
      <c r="W77" s="525">
        <v>0</v>
      </c>
      <c r="X77" s="525">
        <v>0</v>
      </c>
      <c r="Y77" s="559">
        <f>T77/O77*100</f>
        <v>130.84723221564357</v>
      </c>
      <c r="Z77" s="118">
        <f>P77/F77*100</f>
        <v>65.062105884570656</v>
      </c>
      <c r="AA77" s="524">
        <v>0</v>
      </c>
      <c r="AB77" s="524">
        <v>0</v>
      </c>
      <c r="AC77" s="524">
        <v>0</v>
      </c>
      <c r="AD77" s="558">
        <f>T77/J77*100</f>
        <v>65.062105884570656</v>
      </c>
      <c r="AE77" s="6"/>
      <c r="AF77" s="6"/>
      <c r="AG77" s="117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6"/>
      <c r="BN77" s="6"/>
      <c r="BO77" s="6"/>
      <c r="BP77" s="6"/>
      <c r="BQ77" s="6"/>
      <c r="BR77" s="6"/>
      <c r="BS77" s="6"/>
      <c r="BT77" s="6"/>
      <c r="BU77" s="6"/>
      <c r="BV77" s="6"/>
      <c r="BW77" s="6"/>
      <c r="BX77" s="6"/>
      <c r="BY77" s="6"/>
      <c r="BZ77" s="6"/>
      <c r="CA77" s="6"/>
      <c r="CB77" s="6"/>
      <c r="CC77" s="6"/>
      <c r="CD77" s="6"/>
      <c r="CE77" s="6"/>
      <c r="CF77" s="6"/>
      <c r="CG77" s="6"/>
      <c r="CH77" s="6"/>
      <c r="CI77" s="6"/>
      <c r="CJ77" s="6"/>
      <c r="CK77" s="6"/>
      <c r="CL77" s="6"/>
      <c r="CM77" s="6"/>
      <c r="CN77" s="6"/>
      <c r="CO77" s="6"/>
      <c r="CP77" s="6"/>
      <c r="CQ77" s="6"/>
      <c r="CR77" s="6"/>
      <c r="CS77" s="6"/>
      <c r="CT77" s="6"/>
      <c r="CU77" s="6"/>
      <c r="CV77" s="6"/>
      <c r="CW77" s="6"/>
      <c r="CX77" s="6"/>
      <c r="CY77" s="6"/>
      <c r="CZ77" s="6"/>
      <c r="DA77" s="6"/>
      <c r="DB77" s="6"/>
      <c r="DC77" s="6"/>
      <c r="DD77" s="6"/>
      <c r="DE77" s="6"/>
      <c r="DF77" s="6"/>
      <c r="DG77" s="6"/>
      <c r="DH77" s="6"/>
      <c r="DI77" s="6"/>
      <c r="DJ77" s="6"/>
      <c r="DK77" s="6"/>
      <c r="DL77" s="6"/>
      <c r="DM77" s="6"/>
      <c r="DN77" s="6"/>
      <c r="DO77" s="6"/>
      <c r="DP77" s="6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K77" s="6"/>
      <c r="EL77" s="6"/>
      <c r="EM77" s="6"/>
      <c r="EN77" s="6"/>
      <c r="EO77" s="6"/>
      <c r="EP77" s="6"/>
      <c r="EQ77" s="6"/>
      <c r="ER77" s="6"/>
    </row>
    <row r="78" spans="1:148" s="5" customFormat="1" ht="27.75" hidden="1" customHeight="1" thickBot="1" x14ac:dyDescent="0.3">
      <c r="A78" s="25"/>
      <c r="B78" s="119" t="s">
        <v>89</v>
      </c>
      <c r="C78" s="166" t="s">
        <v>90</v>
      </c>
      <c r="D78" s="485"/>
      <c r="E78" s="192"/>
      <c r="F78" s="118">
        <f>H78</f>
        <v>0</v>
      </c>
      <c r="G78" s="90">
        <v>0</v>
      </c>
      <c r="H78" s="90">
        <v>0</v>
      </c>
      <c r="I78" s="90">
        <v>0</v>
      </c>
      <c r="J78" s="120">
        <v>0</v>
      </c>
      <c r="K78" s="118">
        <f>L78+M78+N78+O78</f>
        <v>0</v>
      </c>
      <c r="L78" s="90">
        <v>0</v>
      </c>
      <c r="M78" s="90">
        <v>0</v>
      </c>
      <c r="N78" s="90">
        <v>0</v>
      </c>
      <c r="O78" s="120">
        <v>0</v>
      </c>
      <c r="P78" s="118">
        <f>R78</f>
        <v>0</v>
      </c>
      <c r="Q78" s="90">
        <v>0</v>
      </c>
      <c r="R78" s="90">
        <v>0</v>
      </c>
      <c r="S78" s="90">
        <v>0</v>
      </c>
      <c r="T78" s="120">
        <v>0</v>
      </c>
      <c r="U78" s="23"/>
      <c r="V78" s="209"/>
      <c r="W78" s="209"/>
      <c r="X78" s="209"/>
      <c r="Y78" s="26"/>
      <c r="Z78" s="121">
        <v>0</v>
      </c>
      <c r="AA78" s="94">
        <v>0</v>
      </c>
      <c r="AB78" s="90">
        <v>0</v>
      </c>
      <c r="AC78" s="94">
        <v>0</v>
      </c>
      <c r="AD78" s="120">
        <v>0</v>
      </c>
      <c r="AE78" s="6"/>
      <c r="AF78" s="6"/>
      <c r="AG78" s="117"/>
      <c r="AH78" s="6"/>
      <c r="AI78" s="6"/>
      <c r="AJ78" s="6"/>
      <c r="AK78" s="6"/>
      <c r="AL78" s="6"/>
      <c r="AM78" s="6"/>
      <c r="AN78" s="6"/>
      <c r="AO78" s="6"/>
      <c r="AP78" s="6"/>
      <c r="AQ78" s="6"/>
      <c r="AR78" s="6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6"/>
      <c r="BE78" s="6"/>
      <c r="BF78" s="6"/>
      <c r="BG78" s="6"/>
      <c r="BH78" s="6"/>
      <c r="BI78" s="6"/>
      <c r="BJ78" s="6"/>
      <c r="BK78" s="6"/>
      <c r="BL78" s="6"/>
      <c r="BM78" s="6"/>
      <c r="BN78" s="6"/>
      <c r="BO78" s="6"/>
      <c r="BP78" s="6"/>
      <c r="BQ78" s="6"/>
      <c r="BR78" s="6"/>
      <c r="BS78" s="6"/>
      <c r="BT78" s="6"/>
      <c r="BU78" s="6"/>
      <c r="BV78" s="6"/>
      <c r="BW78" s="6"/>
      <c r="BX78" s="6"/>
      <c r="BY78" s="6"/>
      <c r="BZ78" s="6"/>
      <c r="CA78" s="6"/>
      <c r="CB78" s="6"/>
      <c r="CC78" s="6"/>
      <c r="CD78" s="6"/>
      <c r="CE78" s="6"/>
      <c r="CF78" s="6"/>
      <c r="CG78" s="6"/>
      <c r="CH78" s="6"/>
      <c r="CI78" s="6"/>
      <c r="CJ78" s="6"/>
      <c r="CK78" s="6"/>
      <c r="CL78" s="6"/>
      <c r="CM78" s="6"/>
      <c r="CN78" s="6"/>
      <c r="CO78" s="6"/>
      <c r="CP78" s="6"/>
      <c r="CQ78" s="6"/>
      <c r="CR78" s="6"/>
      <c r="CS78" s="6"/>
      <c r="CT78" s="6"/>
      <c r="CU78" s="6"/>
      <c r="CV78" s="6"/>
      <c r="CW78" s="6"/>
      <c r="CX78" s="6"/>
      <c r="CY78" s="6"/>
      <c r="CZ78" s="6"/>
      <c r="DA78" s="6"/>
      <c r="DB78" s="6"/>
      <c r="DC78" s="6"/>
      <c r="DD78" s="6"/>
      <c r="DE78" s="6"/>
      <c r="DF78" s="6"/>
      <c r="DG78" s="6"/>
      <c r="DH78" s="6"/>
      <c r="DI78" s="6"/>
      <c r="DJ78" s="6"/>
      <c r="DK78" s="6"/>
      <c r="DL78" s="6"/>
      <c r="DM78" s="6"/>
      <c r="DN78" s="6"/>
      <c r="DO78" s="6"/>
      <c r="DP78" s="6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K78" s="6"/>
      <c r="EL78" s="6"/>
      <c r="EM78" s="6"/>
      <c r="EN78" s="6"/>
      <c r="EO78" s="6"/>
      <c r="EP78" s="6"/>
      <c r="EQ78" s="6"/>
      <c r="ER78" s="6"/>
    </row>
    <row r="79" spans="1:148" s="27" customFormat="1" ht="17.25" customHeight="1" thickBot="1" x14ac:dyDescent="0.3">
      <c r="A79" s="47"/>
      <c r="B79" s="393" t="s">
        <v>83</v>
      </c>
      <c r="C79" s="394"/>
      <c r="D79" s="418"/>
      <c r="E79" s="193"/>
      <c r="F79" s="376">
        <f>F76+F77+F78</f>
        <v>58459170</v>
      </c>
      <c r="G79" s="45">
        <f t="shared" ref="G79:T79" si="91">G76+G77+G78</f>
        <v>0</v>
      </c>
      <c r="H79" s="45">
        <f t="shared" si="91"/>
        <v>0</v>
      </c>
      <c r="I79" s="45">
        <f t="shared" si="91"/>
        <v>0</v>
      </c>
      <c r="J79" s="11">
        <f t="shared" si="91"/>
        <v>58459170</v>
      </c>
      <c r="K79" s="376">
        <f>K76+K77+K78</f>
        <v>29057075</v>
      </c>
      <c r="L79" s="45">
        <f t="shared" si="91"/>
        <v>0</v>
      </c>
      <c r="M79" s="45">
        <f t="shared" si="91"/>
        <v>0</v>
      </c>
      <c r="N79" s="45">
        <f t="shared" si="91"/>
        <v>0</v>
      </c>
      <c r="O79" s="11">
        <f t="shared" si="91"/>
        <v>29057075</v>
      </c>
      <c r="P79" s="376">
        <f>P76+P77+P78</f>
        <v>37947296.910000004</v>
      </c>
      <c r="Q79" s="45">
        <f t="shared" si="91"/>
        <v>0</v>
      </c>
      <c r="R79" s="45">
        <f t="shared" si="91"/>
        <v>0</v>
      </c>
      <c r="S79" s="45">
        <f t="shared" si="91"/>
        <v>0</v>
      </c>
      <c r="T79" s="11">
        <f t="shared" si="91"/>
        <v>37947296.910000004</v>
      </c>
      <c r="U79" s="362">
        <f>P79/K79*100</f>
        <v>130.59572207457222</v>
      </c>
      <c r="V79" s="46">
        <v>0</v>
      </c>
      <c r="W79" s="46">
        <v>0</v>
      </c>
      <c r="X79" s="46">
        <v>0</v>
      </c>
      <c r="Y79" s="45">
        <f>T79/O79*100</f>
        <v>130.59572207457222</v>
      </c>
      <c r="Z79" s="362">
        <f>P79/F79*100</f>
        <v>64.912479787174533</v>
      </c>
      <c r="AA79" s="46">
        <v>0</v>
      </c>
      <c r="AB79" s="46">
        <v>0</v>
      </c>
      <c r="AC79" s="46">
        <v>0</v>
      </c>
      <c r="AD79" s="11">
        <f>T79/J79*100</f>
        <v>64.912479787174533</v>
      </c>
      <c r="AE79" s="28"/>
      <c r="AF79" s="28"/>
      <c r="AG79" s="122"/>
      <c r="AH79" s="28"/>
      <c r="AI79" s="28"/>
      <c r="AJ79" s="28"/>
      <c r="AK79" s="28"/>
      <c r="AL79" s="28"/>
      <c r="AM79" s="28"/>
      <c r="AN79" s="28"/>
      <c r="AO79" s="28"/>
      <c r="AP79" s="28"/>
      <c r="AQ79" s="28"/>
      <c r="AR79" s="28"/>
      <c r="AS79" s="28"/>
      <c r="AT79" s="28"/>
      <c r="AU79" s="28"/>
      <c r="AV79" s="28"/>
      <c r="AW79" s="28"/>
      <c r="AX79" s="28"/>
      <c r="AY79" s="28"/>
      <c r="AZ79" s="28"/>
      <c r="BA79" s="28"/>
      <c r="BB79" s="28"/>
      <c r="BC79" s="28"/>
      <c r="BD79" s="28"/>
      <c r="BE79" s="28"/>
      <c r="BF79" s="28"/>
      <c r="BG79" s="28"/>
      <c r="BH79" s="28"/>
      <c r="BI79" s="28"/>
      <c r="BJ79" s="28"/>
      <c r="BK79" s="28"/>
      <c r="BL79" s="28"/>
      <c r="BM79" s="28"/>
      <c r="BN79" s="28"/>
      <c r="BO79" s="28"/>
      <c r="BP79" s="28"/>
      <c r="BQ79" s="28"/>
      <c r="BR79" s="28"/>
      <c r="BS79" s="28"/>
      <c r="BT79" s="28"/>
      <c r="BU79" s="28"/>
      <c r="BV79" s="28"/>
      <c r="BW79" s="28"/>
      <c r="BX79" s="28"/>
      <c r="BY79" s="28"/>
      <c r="BZ79" s="28"/>
      <c r="CA79" s="28"/>
      <c r="CB79" s="28"/>
      <c r="CC79" s="28"/>
      <c r="CD79" s="28"/>
      <c r="CE79" s="28"/>
      <c r="CF79" s="28"/>
      <c r="CG79" s="28"/>
      <c r="CH79" s="28"/>
      <c r="CI79" s="28"/>
      <c r="CJ79" s="28"/>
      <c r="CK79" s="28"/>
      <c r="CL79" s="28"/>
      <c r="CM79" s="28"/>
      <c r="CN79" s="28"/>
      <c r="CO79" s="28"/>
      <c r="CP79" s="28"/>
      <c r="CQ79" s="28"/>
      <c r="CR79" s="28"/>
      <c r="CS79" s="28"/>
      <c r="CT79" s="28"/>
      <c r="CU79" s="28"/>
      <c r="CV79" s="28"/>
      <c r="CW79" s="28"/>
      <c r="CX79" s="28"/>
      <c r="CY79" s="28"/>
      <c r="CZ79" s="28"/>
      <c r="DA79" s="28"/>
      <c r="DB79" s="28"/>
      <c r="DC79" s="28"/>
      <c r="DD79" s="28"/>
      <c r="DE79" s="28"/>
      <c r="DF79" s="28"/>
      <c r="DG79" s="28"/>
      <c r="DH79" s="28"/>
      <c r="DI79" s="28"/>
      <c r="DJ79" s="28"/>
      <c r="DK79" s="28"/>
      <c r="DL79" s="28"/>
      <c r="DM79" s="28"/>
      <c r="DN79" s="28"/>
      <c r="DO79" s="28"/>
      <c r="DP79" s="28"/>
      <c r="DQ79" s="28"/>
      <c r="DR79" s="28"/>
      <c r="DS79" s="28"/>
      <c r="DT79" s="28"/>
      <c r="DU79" s="28"/>
      <c r="DV79" s="28"/>
      <c r="DW79" s="28"/>
      <c r="DX79" s="28"/>
      <c r="DY79" s="28"/>
      <c r="DZ79" s="28"/>
      <c r="EA79" s="28"/>
      <c r="EB79" s="28"/>
      <c r="EC79" s="28"/>
      <c r="ED79" s="28"/>
      <c r="EE79" s="28"/>
      <c r="EF79" s="28"/>
      <c r="EG79" s="28"/>
      <c r="EH79" s="28"/>
      <c r="EI79" s="28"/>
      <c r="EJ79" s="28"/>
      <c r="EK79" s="28"/>
      <c r="EL79" s="28"/>
      <c r="EM79" s="28"/>
      <c r="EN79" s="28"/>
      <c r="EO79" s="28"/>
      <c r="EP79" s="28"/>
      <c r="EQ79" s="28"/>
      <c r="ER79" s="28"/>
    </row>
    <row r="80" spans="1:148" s="5" customFormat="1" ht="18.75" customHeight="1" thickBot="1" x14ac:dyDescent="0.3">
      <c r="A80" s="431" t="s">
        <v>24</v>
      </c>
      <c r="B80" s="457" t="s">
        <v>138</v>
      </c>
      <c r="C80" s="458"/>
      <c r="D80" s="459"/>
      <c r="E80" s="367" t="s">
        <v>7</v>
      </c>
      <c r="F80" s="454"/>
      <c r="G80" s="455"/>
      <c r="H80" s="455"/>
      <c r="I80" s="455"/>
      <c r="J80" s="455"/>
      <c r="K80" s="455"/>
      <c r="L80" s="455"/>
      <c r="M80" s="455"/>
      <c r="N80" s="455"/>
      <c r="O80" s="455"/>
      <c r="P80" s="455"/>
      <c r="Q80" s="455"/>
      <c r="R80" s="455"/>
      <c r="S80" s="455"/>
      <c r="T80" s="455"/>
      <c r="U80" s="455"/>
      <c r="V80" s="455"/>
      <c r="W80" s="455"/>
      <c r="X80" s="455"/>
      <c r="Y80" s="455"/>
      <c r="Z80" s="455"/>
      <c r="AA80" s="455"/>
      <c r="AB80" s="455"/>
      <c r="AC80" s="455"/>
      <c r="AD80" s="456"/>
      <c r="AE80" s="6"/>
      <c r="AF80" s="6"/>
      <c r="AG80" s="117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6"/>
      <c r="BO80" s="6"/>
      <c r="BP80" s="6"/>
      <c r="BQ80" s="6"/>
      <c r="BR80" s="6"/>
      <c r="BS80" s="6"/>
      <c r="BT80" s="6"/>
      <c r="BU80" s="6"/>
      <c r="BV80" s="6"/>
      <c r="BW80" s="6"/>
      <c r="BX80" s="6"/>
      <c r="BY80" s="6"/>
      <c r="BZ80" s="6"/>
      <c r="CA80" s="6"/>
      <c r="CB80" s="6"/>
      <c r="CC80" s="6"/>
      <c r="CD80" s="6"/>
      <c r="CE80" s="6"/>
      <c r="CF80" s="6"/>
      <c r="CG80" s="6"/>
      <c r="CH80" s="6"/>
      <c r="CI80" s="6"/>
      <c r="CJ80" s="6"/>
      <c r="CK80" s="6"/>
      <c r="CL80" s="6"/>
      <c r="CM80" s="6"/>
      <c r="CN80" s="6"/>
      <c r="CO80" s="6"/>
      <c r="CP80" s="6"/>
      <c r="CQ80" s="6"/>
      <c r="CR80" s="6"/>
      <c r="CS80" s="6"/>
      <c r="CT80" s="6"/>
      <c r="CU80" s="6"/>
      <c r="CV80" s="6"/>
      <c r="CW80" s="6"/>
      <c r="CX80" s="6"/>
      <c r="CY80" s="6"/>
      <c r="CZ80" s="6"/>
      <c r="DA80" s="6"/>
      <c r="DB80" s="6"/>
      <c r="DC80" s="6"/>
      <c r="DD80" s="6"/>
      <c r="DE80" s="6"/>
      <c r="DF80" s="6"/>
      <c r="DG80" s="6"/>
      <c r="DH80" s="6"/>
      <c r="DI80" s="6"/>
      <c r="DJ80" s="6"/>
      <c r="DK80" s="6"/>
      <c r="DL80" s="6"/>
      <c r="DM80" s="6"/>
      <c r="DN80" s="6"/>
      <c r="DO80" s="6"/>
      <c r="DP80" s="6"/>
      <c r="DQ80" s="6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K80" s="6"/>
      <c r="EL80" s="6"/>
      <c r="EM80" s="6"/>
      <c r="EN80" s="6"/>
      <c r="EO80" s="6"/>
      <c r="EP80" s="6"/>
      <c r="EQ80" s="6"/>
      <c r="ER80" s="6"/>
    </row>
    <row r="81" spans="1:148" s="5" customFormat="1" ht="28.15" customHeight="1" thickBot="1" x14ac:dyDescent="0.3">
      <c r="A81" s="498"/>
      <c r="B81" s="277" t="s">
        <v>53</v>
      </c>
      <c r="C81" s="113" t="s">
        <v>48</v>
      </c>
      <c r="D81" s="180" t="s">
        <v>9</v>
      </c>
      <c r="E81" s="165" t="s">
        <v>5</v>
      </c>
      <c r="F81" s="116">
        <f t="shared" ref="F81" si="92">G81+H81+I81+J81</f>
        <v>67519500</v>
      </c>
      <c r="G81" s="123">
        <v>0</v>
      </c>
      <c r="H81" s="123">
        <v>0</v>
      </c>
      <c r="I81" s="123">
        <v>0</v>
      </c>
      <c r="J81" s="17">
        <v>67519500</v>
      </c>
      <c r="K81" s="116">
        <f t="shared" ref="K81" si="93">L81+M81+N81+O81</f>
        <v>67519500</v>
      </c>
      <c r="L81" s="123">
        <v>0</v>
      </c>
      <c r="M81" s="123">
        <v>0</v>
      </c>
      <c r="N81" s="123">
        <v>0</v>
      </c>
      <c r="O81" s="17">
        <v>67519500</v>
      </c>
      <c r="P81" s="116">
        <f>Q81+R81+S81+T81</f>
        <v>46259059.920000002</v>
      </c>
      <c r="Q81" s="123">
        <v>0</v>
      </c>
      <c r="R81" s="123">
        <v>0</v>
      </c>
      <c r="S81" s="123">
        <v>0</v>
      </c>
      <c r="T81" s="17">
        <v>46259059.920000002</v>
      </c>
      <c r="U81" s="207">
        <f>P81/K81*100</f>
        <v>68.512148223846452</v>
      </c>
      <c r="V81" s="322">
        <v>0</v>
      </c>
      <c r="W81" s="322">
        <v>0</v>
      </c>
      <c r="X81" s="322">
        <v>0</v>
      </c>
      <c r="Y81" s="205">
        <f>T81/O81*100</f>
        <v>68.512148223846452</v>
      </c>
      <c r="Z81" s="116">
        <f>P81/F81*100</f>
        <v>68.512148223846452</v>
      </c>
      <c r="AA81" s="93">
        <v>0</v>
      </c>
      <c r="AB81" s="93">
        <v>0</v>
      </c>
      <c r="AC81" s="93">
        <v>0</v>
      </c>
      <c r="AD81" s="17">
        <f>T81/J81*100</f>
        <v>68.512148223846452</v>
      </c>
      <c r="AE81" s="6"/>
      <c r="AF81" s="6"/>
      <c r="AG81" s="117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6"/>
      <c r="BZ81" s="6"/>
      <c r="CA81" s="6"/>
      <c r="CB81" s="6"/>
      <c r="CC81" s="6"/>
      <c r="CD81" s="6"/>
      <c r="CE81" s="6"/>
      <c r="CF81" s="6"/>
      <c r="CG81" s="6"/>
      <c r="CH81" s="6"/>
      <c r="CI81" s="6"/>
      <c r="CJ81" s="6"/>
      <c r="CK81" s="6"/>
      <c r="CL81" s="6"/>
      <c r="CM81" s="6"/>
      <c r="CN81" s="6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DL81" s="6"/>
      <c r="DM81" s="6"/>
      <c r="DN81" s="6"/>
      <c r="DO81" s="6"/>
      <c r="DP81" s="6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K81" s="6"/>
      <c r="EL81" s="6"/>
      <c r="EM81" s="6"/>
      <c r="EN81" s="6"/>
      <c r="EO81" s="6"/>
      <c r="EP81" s="6"/>
      <c r="EQ81" s="6"/>
      <c r="ER81" s="6"/>
    </row>
    <row r="82" spans="1:148" s="130" customFormat="1" ht="31.5" hidden="1" customHeight="1" thickBot="1" x14ac:dyDescent="0.3">
      <c r="A82" s="351"/>
      <c r="B82" s="124" t="s">
        <v>91</v>
      </c>
      <c r="C82" s="86" t="s">
        <v>93</v>
      </c>
      <c r="D82" s="357" t="s">
        <v>14</v>
      </c>
      <c r="E82" s="194"/>
      <c r="F82" s="127">
        <f t="shared" ref="F82" si="94">G82+H82+J82</f>
        <v>0</v>
      </c>
      <c r="G82" s="125">
        <v>0</v>
      </c>
      <c r="H82" s="125">
        <v>0</v>
      </c>
      <c r="I82" s="125">
        <v>0</v>
      </c>
      <c r="J82" s="126">
        <v>0</v>
      </c>
      <c r="K82" s="127">
        <f t="shared" ref="K82" si="95">L82+M82+O82</f>
        <v>0</v>
      </c>
      <c r="L82" s="125">
        <v>0</v>
      </c>
      <c r="M82" s="125">
        <v>0</v>
      </c>
      <c r="N82" s="125">
        <v>0</v>
      </c>
      <c r="O82" s="126">
        <v>0</v>
      </c>
      <c r="P82" s="127">
        <f t="shared" ref="P82" si="96">Q82+R82+T82</f>
        <v>0</v>
      </c>
      <c r="Q82" s="125">
        <v>0</v>
      </c>
      <c r="R82" s="125">
        <v>0</v>
      </c>
      <c r="S82" s="125">
        <v>0</v>
      </c>
      <c r="T82" s="126">
        <v>0</v>
      </c>
      <c r="U82" s="210"/>
      <c r="V82" s="87"/>
      <c r="W82" s="87"/>
      <c r="X82" s="87"/>
      <c r="Y82" s="88"/>
      <c r="Z82" s="92">
        <v>0</v>
      </c>
      <c r="AA82" s="91"/>
      <c r="AB82" s="91"/>
      <c r="AC82" s="91"/>
      <c r="AD82" s="128"/>
      <c r="AE82" s="129"/>
      <c r="AF82" s="129"/>
      <c r="AG82" s="129"/>
      <c r="AH82" s="129"/>
      <c r="AI82" s="129"/>
      <c r="AJ82" s="129"/>
      <c r="AK82" s="129"/>
      <c r="AL82" s="129"/>
      <c r="AM82" s="129"/>
      <c r="AN82" s="129"/>
      <c r="AO82" s="129"/>
      <c r="AP82" s="129"/>
      <c r="AQ82" s="129"/>
      <c r="AR82" s="129"/>
      <c r="AS82" s="129"/>
      <c r="AT82" s="129"/>
      <c r="AU82" s="129"/>
      <c r="AV82" s="129"/>
      <c r="AW82" s="129"/>
      <c r="AX82" s="129"/>
      <c r="AY82" s="129"/>
      <c r="AZ82" s="129"/>
      <c r="BA82" s="129"/>
      <c r="BB82" s="129"/>
      <c r="BC82" s="129"/>
      <c r="BD82" s="129"/>
      <c r="BE82" s="129"/>
      <c r="BF82" s="129"/>
      <c r="BG82" s="129"/>
      <c r="BH82" s="129"/>
      <c r="BI82" s="129"/>
      <c r="BJ82" s="129"/>
      <c r="BK82" s="129"/>
      <c r="BL82" s="129"/>
      <c r="BM82" s="129"/>
      <c r="BN82" s="129"/>
      <c r="BO82" s="129"/>
      <c r="BP82" s="129"/>
      <c r="BQ82" s="129"/>
      <c r="BR82" s="129"/>
      <c r="BS82" s="129"/>
      <c r="BT82" s="129"/>
      <c r="BU82" s="129"/>
      <c r="BV82" s="129"/>
      <c r="BW82" s="129"/>
      <c r="BX82" s="129"/>
      <c r="BY82" s="129"/>
      <c r="BZ82" s="129"/>
      <c r="CA82" s="129"/>
      <c r="CB82" s="129"/>
      <c r="CC82" s="129"/>
      <c r="CD82" s="129"/>
      <c r="CE82" s="129"/>
      <c r="CF82" s="129"/>
      <c r="CG82" s="129"/>
      <c r="CH82" s="129"/>
      <c r="CI82" s="129"/>
      <c r="CJ82" s="129"/>
      <c r="CK82" s="129"/>
      <c r="CL82" s="129"/>
      <c r="CM82" s="129"/>
      <c r="CN82" s="129"/>
      <c r="CO82" s="129"/>
      <c r="CP82" s="129"/>
      <c r="CQ82" s="129"/>
      <c r="CR82" s="129"/>
      <c r="CS82" s="129"/>
      <c r="CT82" s="129"/>
      <c r="CU82" s="129"/>
      <c r="CV82" s="129"/>
      <c r="CW82" s="129"/>
      <c r="CX82" s="129"/>
      <c r="CY82" s="129"/>
      <c r="CZ82" s="129"/>
      <c r="DA82" s="129"/>
      <c r="DB82" s="129"/>
      <c r="DC82" s="129"/>
      <c r="DD82" s="129"/>
      <c r="DE82" s="129"/>
      <c r="DF82" s="129"/>
      <c r="DG82" s="129"/>
      <c r="DH82" s="129"/>
      <c r="DI82" s="129"/>
      <c r="DJ82" s="129"/>
      <c r="DK82" s="129"/>
      <c r="DL82" s="129"/>
      <c r="DM82" s="129"/>
      <c r="DN82" s="129"/>
      <c r="DO82" s="129"/>
      <c r="DP82" s="129"/>
      <c r="DQ82" s="129"/>
      <c r="DR82" s="129"/>
      <c r="DS82" s="129"/>
      <c r="DT82" s="129"/>
      <c r="DU82" s="129"/>
      <c r="DV82" s="129"/>
      <c r="DW82" s="129"/>
      <c r="DX82" s="129"/>
      <c r="DY82" s="129"/>
      <c r="DZ82" s="129"/>
      <c r="EA82" s="129"/>
      <c r="EB82" s="129"/>
      <c r="EC82" s="129"/>
      <c r="ED82" s="129"/>
      <c r="EE82" s="129"/>
      <c r="EF82" s="129"/>
      <c r="EG82" s="129"/>
      <c r="EH82" s="129"/>
      <c r="EI82" s="129"/>
      <c r="EJ82" s="129"/>
      <c r="EK82" s="129"/>
      <c r="EL82" s="129"/>
      <c r="EM82" s="129"/>
      <c r="EN82" s="129"/>
      <c r="EO82" s="129"/>
      <c r="EP82" s="129"/>
      <c r="EQ82" s="129"/>
      <c r="ER82" s="129"/>
    </row>
    <row r="83" spans="1:148" s="133" customFormat="1" ht="16.5" customHeight="1" thickBot="1" x14ac:dyDescent="0.3">
      <c r="A83" s="149"/>
      <c r="B83" s="383" t="s">
        <v>83</v>
      </c>
      <c r="C83" s="384"/>
      <c r="D83" s="385"/>
      <c r="E83" s="195"/>
      <c r="F83" s="362">
        <f>F81+F82</f>
        <v>67519500</v>
      </c>
      <c r="G83" s="73">
        <f t="shared" ref="G83:J83" si="97">G81+G82</f>
        <v>0</v>
      </c>
      <c r="H83" s="73">
        <f t="shared" si="97"/>
        <v>0</v>
      </c>
      <c r="I83" s="73">
        <f t="shared" si="97"/>
        <v>0</v>
      </c>
      <c r="J83" s="11">
        <f t="shared" si="97"/>
        <v>67519500</v>
      </c>
      <c r="K83" s="362">
        <f>K81+K82</f>
        <v>67519500</v>
      </c>
      <c r="L83" s="73">
        <f t="shared" ref="L83:O83" si="98">L81+L82</f>
        <v>0</v>
      </c>
      <c r="M83" s="73">
        <f t="shared" si="98"/>
        <v>0</v>
      </c>
      <c r="N83" s="73">
        <f t="shared" si="98"/>
        <v>0</v>
      </c>
      <c r="O83" s="11">
        <f t="shared" si="98"/>
        <v>67519500</v>
      </c>
      <c r="P83" s="362">
        <f>P81+P82</f>
        <v>46259059.920000002</v>
      </c>
      <c r="Q83" s="73">
        <f t="shared" ref="Q83:T83" si="99">Q81+Q82</f>
        <v>0</v>
      </c>
      <c r="R83" s="73">
        <f t="shared" si="99"/>
        <v>0</v>
      </c>
      <c r="S83" s="73">
        <f t="shared" si="99"/>
        <v>0</v>
      </c>
      <c r="T83" s="11">
        <f t="shared" si="99"/>
        <v>46259059.920000002</v>
      </c>
      <c r="U83" s="9">
        <f t="shared" ref="U83:Y83" si="100">U82+U81</f>
        <v>68.512148223846452</v>
      </c>
      <c r="V83" s="300">
        <f t="shared" si="100"/>
        <v>0</v>
      </c>
      <c r="W83" s="300">
        <f t="shared" si="100"/>
        <v>0</v>
      </c>
      <c r="X83" s="300">
        <f t="shared" si="100"/>
        <v>0</v>
      </c>
      <c r="Y83" s="11">
        <f t="shared" si="100"/>
        <v>68.512148223846452</v>
      </c>
      <c r="Z83" s="9">
        <f>P83/F83*100</f>
        <v>68.512148223846452</v>
      </c>
      <c r="AA83" s="10">
        <v>0</v>
      </c>
      <c r="AB83" s="10">
        <v>0</v>
      </c>
      <c r="AC83" s="10">
        <v>0</v>
      </c>
      <c r="AD83" s="11">
        <f>T83/J83*100</f>
        <v>68.512148223846452</v>
      </c>
      <c r="AE83" s="131"/>
      <c r="AF83" s="131"/>
      <c r="AG83" s="132"/>
      <c r="AH83" s="131"/>
      <c r="AI83" s="131"/>
      <c r="AJ83" s="131"/>
      <c r="AK83" s="131"/>
      <c r="AL83" s="131"/>
      <c r="AM83" s="131"/>
      <c r="AN83" s="131"/>
      <c r="AO83" s="131"/>
      <c r="AP83" s="131"/>
      <c r="AQ83" s="131"/>
      <c r="AR83" s="131"/>
      <c r="AS83" s="131"/>
      <c r="AT83" s="131"/>
      <c r="AU83" s="131"/>
      <c r="AV83" s="131"/>
      <c r="AW83" s="131"/>
      <c r="AX83" s="131"/>
      <c r="AY83" s="131"/>
      <c r="AZ83" s="131"/>
      <c r="BA83" s="131"/>
      <c r="BB83" s="131"/>
      <c r="BC83" s="131"/>
      <c r="BD83" s="131"/>
      <c r="BE83" s="131"/>
      <c r="BF83" s="131"/>
      <c r="BG83" s="131"/>
      <c r="BH83" s="131"/>
      <c r="BI83" s="131"/>
      <c r="BJ83" s="131"/>
      <c r="BK83" s="131"/>
      <c r="BL83" s="131"/>
      <c r="BM83" s="131"/>
      <c r="BN83" s="131"/>
      <c r="BO83" s="131"/>
      <c r="BP83" s="131"/>
      <c r="BQ83" s="131"/>
      <c r="BR83" s="131"/>
      <c r="BS83" s="131"/>
      <c r="BT83" s="131"/>
      <c r="BU83" s="131"/>
      <c r="BV83" s="131"/>
      <c r="BW83" s="131"/>
      <c r="BX83" s="131"/>
      <c r="BY83" s="131"/>
      <c r="BZ83" s="131"/>
      <c r="CA83" s="131"/>
      <c r="CB83" s="131"/>
      <c r="CC83" s="131"/>
      <c r="CD83" s="131"/>
      <c r="CE83" s="131"/>
      <c r="CF83" s="131"/>
      <c r="CG83" s="131"/>
      <c r="CH83" s="131"/>
      <c r="CI83" s="131"/>
      <c r="CJ83" s="131"/>
      <c r="CK83" s="131"/>
      <c r="CL83" s="131"/>
      <c r="CM83" s="131"/>
      <c r="CN83" s="131"/>
      <c r="CO83" s="131"/>
      <c r="CP83" s="131"/>
      <c r="CQ83" s="131"/>
      <c r="CR83" s="131"/>
      <c r="CS83" s="131"/>
      <c r="CT83" s="131"/>
      <c r="CU83" s="131"/>
      <c r="CV83" s="131"/>
      <c r="CW83" s="131"/>
      <c r="CX83" s="131"/>
      <c r="CY83" s="131"/>
      <c r="CZ83" s="131"/>
      <c r="DA83" s="131"/>
      <c r="DB83" s="131"/>
      <c r="DC83" s="131"/>
      <c r="DD83" s="131"/>
      <c r="DE83" s="131"/>
      <c r="DF83" s="131"/>
      <c r="DG83" s="131"/>
      <c r="DH83" s="131"/>
      <c r="DI83" s="131"/>
      <c r="DJ83" s="131"/>
      <c r="DK83" s="131"/>
      <c r="DL83" s="131"/>
      <c r="DM83" s="131"/>
      <c r="DN83" s="131"/>
      <c r="DO83" s="131"/>
      <c r="DP83" s="131"/>
      <c r="DQ83" s="131"/>
      <c r="DR83" s="131"/>
      <c r="DS83" s="131"/>
      <c r="DT83" s="131"/>
      <c r="DU83" s="131"/>
      <c r="DV83" s="131"/>
      <c r="DW83" s="131"/>
      <c r="DX83" s="131"/>
      <c r="DY83" s="131"/>
      <c r="DZ83" s="131"/>
      <c r="EA83" s="131"/>
      <c r="EB83" s="131"/>
      <c r="EC83" s="131"/>
      <c r="ED83" s="131"/>
      <c r="EE83" s="131"/>
      <c r="EF83" s="131"/>
      <c r="EG83" s="131"/>
      <c r="EH83" s="131"/>
      <c r="EI83" s="131"/>
      <c r="EJ83" s="131"/>
      <c r="EK83" s="131"/>
      <c r="EL83" s="131"/>
      <c r="EM83" s="131"/>
      <c r="EN83" s="131"/>
      <c r="EO83" s="131"/>
      <c r="EP83" s="131"/>
      <c r="EQ83" s="131"/>
      <c r="ER83" s="131"/>
    </row>
    <row r="84" spans="1:148" s="5" customFormat="1" ht="19.5" hidden="1" customHeight="1" thickBot="1" x14ac:dyDescent="0.3">
      <c r="A84" s="25"/>
      <c r="B84" s="134"/>
      <c r="C84" s="135"/>
      <c r="D84" s="115" t="s">
        <v>14</v>
      </c>
      <c r="E84" s="165"/>
      <c r="F84" s="23"/>
      <c r="G84" s="136"/>
      <c r="H84" s="136"/>
      <c r="I84" s="136"/>
      <c r="J84" s="16"/>
      <c r="K84" s="23"/>
      <c r="L84" s="136"/>
      <c r="M84" s="136"/>
      <c r="N84" s="136"/>
      <c r="O84" s="16"/>
      <c r="P84" s="23"/>
      <c r="Q84" s="136"/>
      <c r="R84" s="136"/>
      <c r="S84" s="136"/>
      <c r="T84" s="16"/>
      <c r="U84" s="211"/>
      <c r="V84" s="136"/>
      <c r="W84" s="136"/>
      <c r="X84" s="136"/>
      <c r="Y84" s="212"/>
      <c r="Z84" s="137"/>
      <c r="AA84" s="138"/>
      <c r="AB84" s="138"/>
      <c r="AC84" s="138"/>
      <c r="AD84" s="16"/>
      <c r="AE84" s="6"/>
      <c r="AF84" s="6"/>
      <c r="AG84" s="117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  <c r="BE84" s="6"/>
      <c r="BF84" s="6"/>
      <c r="BG84" s="6"/>
      <c r="BH84" s="6"/>
      <c r="BI84" s="6"/>
      <c r="BJ84" s="6"/>
      <c r="BK84" s="6"/>
      <c r="BL84" s="6"/>
      <c r="BM84" s="6"/>
      <c r="BN84" s="6"/>
      <c r="BO84" s="6"/>
      <c r="BP84" s="6"/>
      <c r="BQ84" s="6"/>
      <c r="BR84" s="6"/>
      <c r="BS84" s="6"/>
      <c r="BT84" s="6"/>
      <c r="BU84" s="6"/>
      <c r="BV84" s="6"/>
      <c r="BW84" s="6"/>
      <c r="BX84" s="6"/>
      <c r="BY84" s="6"/>
      <c r="BZ84" s="6"/>
      <c r="CA84" s="6"/>
      <c r="CB84" s="6"/>
      <c r="CC84" s="6"/>
      <c r="CD84" s="6"/>
      <c r="CE84" s="6"/>
      <c r="CF84" s="6"/>
      <c r="CG84" s="6"/>
      <c r="CH84" s="6"/>
      <c r="CI84" s="6"/>
      <c r="CJ84" s="6"/>
      <c r="CK84" s="6"/>
      <c r="CL84" s="6"/>
      <c r="CM84" s="6"/>
      <c r="CN84" s="6"/>
      <c r="CO84" s="6"/>
      <c r="CP84" s="6"/>
      <c r="CQ84" s="6"/>
      <c r="CR84" s="6"/>
      <c r="CS84" s="6"/>
      <c r="CT84" s="6"/>
      <c r="CU84" s="6"/>
      <c r="CV84" s="6"/>
      <c r="CW84" s="6"/>
      <c r="CX84" s="6"/>
      <c r="CY84" s="6"/>
      <c r="CZ84" s="6"/>
      <c r="DA84" s="6"/>
      <c r="DB84" s="6"/>
      <c r="DC84" s="6"/>
      <c r="DD84" s="6"/>
      <c r="DE84" s="6"/>
      <c r="DF84" s="6"/>
      <c r="DG84" s="6"/>
      <c r="DH84" s="6"/>
      <c r="DI84" s="6"/>
      <c r="DJ84" s="6"/>
      <c r="DK84" s="6"/>
      <c r="DL84" s="6"/>
      <c r="DM84" s="6"/>
      <c r="DN84" s="6"/>
      <c r="DO84" s="6"/>
      <c r="DP84" s="6"/>
      <c r="DQ84" s="6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K84" s="6"/>
      <c r="EL84" s="6"/>
      <c r="EM84" s="6"/>
      <c r="EN84" s="6"/>
      <c r="EO84" s="6"/>
      <c r="EP84" s="6"/>
      <c r="EQ84" s="6"/>
      <c r="ER84" s="6"/>
    </row>
    <row r="85" spans="1:148" s="7" customFormat="1" ht="16.5" customHeight="1" thickBot="1" x14ac:dyDescent="0.3">
      <c r="A85" s="47"/>
      <c r="B85" s="422" t="s">
        <v>25</v>
      </c>
      <c r="C85" s="423"/>
      <c r="D85" s="424"/>
      <c r="E85" s="368" t="s">
        <v>7</v>
      </c>
      <c r="F85" s="362">
        <f>F79+F83</f>
        <v>125978670</v>
      </c>
      <c r="G85" s="300">
        <f t="shared" ref="G85:T85" si="101">G79+G83</f>
        <v>0</v>
      </c>
      <c r="H85" s="300">
        <f t="shared" si="101"/>
        <v>0</v>
      </c>
      <c r="I85" s="300">
        <f t="shared" si="101"/>
        <v>0</v>
      </c>
      <c r="J85" s="11">
        <f t="shared" si="101"/>
        <v>125978670</v>
      </c>
      <c r="K85" s="362">
        <f>K79+K83</f>
        <v>96576575</v>
      </c>
      <c r="L85" s="300">
        <f t="shared" si="101"/>
        <v>0</v>
      </c>
      <c r="M85" s="300">
        <f t="shared" si="101"/>
        <v>0</v>
      </c>
      <c r="N85" s="300">
        <f t="shared" si="101"/>
        <v>0</v>
      </c>
      <c r="O85" s="11">
        <f t="shared" si="101"/>
        <v>96576575</v>
      </c>
      <c r="P85" s="362">
        <f>P79+P83</f>
        <v>84206356.830000013</v>
      </c>
      <c r="Q85" s="300">
        <f t="shared" si="101"/>
        <v>0</v>
      </c>
      <c r="R85" s="300">
        <f t="shared" si="101"/>
        <v>0</v>
      </c>
      <c r="S85" s="300">
        <f t="shared" si="101"/>
        <v>0</v>
      </c>
      <c r="T85" s="11">
        <f t="shared" si="101"/>
        <v>84206356.830000013</v>
      </c>
      <c r="U85" s="363">
        <f>P85/K85*100</f>
        <v>87.191285081294311</v>
      </c>
      <c r="V85" s="300">
        <v>0</v>
      </c>
      <c r="W85" s="73">
        <v>0</v>
      </c>
      <c r="X85" s="73">
        <v>0</v>
      </c>
      <c r="Y85" s="301">
        <f>T85/O85*100</f>
        <v>87.191285081294311</v>
      </c>
      <c r="Z85" s="12">
        <f>P85/F85*100</f>
        <v>66.841757283197239</v>
      </c>
      <c r="AA85" s="10">
        <v>0</v>
      </c>
      <c r="AB85" s="46">
        <v>0</v>
      </c>
      <c r="AC85" s="10">
        <v>0</v>
      </c>
      <c r="AD85" s="11">
        <f>T85/J85*100</f>
        <v>66.841757283197239</v>
      </c>
      <c r="AE85" s="8"/>
      <c r="AF85" s="8"/>
      <c r="AG85" s="333"/>
      <c r="AH85" s="8"/>
      <c r="AI85" s="8"/>
      <c r="AJ85" s="8"/>
      <c r="AK85" s="8"/>
      <c r="AL85" s="8"/>
      <c r="AM85" s="8"/>
      <c r="AN85" s="8"/>
      <c r="AO85" s="8"/>
      <c r="AP85" s="8"/>
      <c r="AQ85" s="8"/>
      <c r="AR85" s="8"/>
      <c r="AS85" s="8"/>
      <c r="AT85" s="8"/>
      <c r="AU85" s="8"/>
      <c r="AV85" s="8"/>
      <c r="AW85" s="8"/>
      <c r="AX85" s="8"/>
      <c r="AY85" s="8"/>
      <c r="AZ85" s="8"/>
      <c r="BA85" s="8"/>
      <c r="BB85" s="8"/>
      <c r="BC85" s="8"/>
      <c r="BD85" s="8"/>
      <c r="BE85" s="8"/>
      <c r="BF85" s="8"/>
      <c r="BG85" s="8"/>
      <c r="BH85" s="8"/>
      <c r="BI85" s="8"/>
      <c r="BJ85" s="8"/>
      <c r="BK85" s="8"/>
      <c r="BL85" s="8"/>
      <c r="BM85" s="8"/>
      <c r="BN85" s="8"/>
      <c r="BO85" s="8"/>
      <c r="BP85" s="8"/>
      <c r="BQ85" s="8"/>
      <c r="BR85" s="8"/>
      <c r="BS85" s="8"/>
      <c r="BT85" s="8"/>
      <c r="BU85" s="8"/>
      <c r="BV85" s="8"/>
      <c r="BW85" s="8"/>
      <c r="BX85" s="8"/>
      <c r="BY85" s="8"/>
      <c r="BZ85" s="8"/>
      <c r="CA85" s="8"/>
      <c r="CB85" s="8"/>
      <c r="CC85" s="8"/>
      <c r="CD85" s="8"/>
      <c r="CE85" s="8"/>
      <c r="CF85" s="8"/>
      <c r="CG85" s="8"/>
      <c r="CH85" s="8"/>
      <c r="CI85" s="8"/>
      <c r="CJ85" s="8"/>
      <c r="CK85" s="8"/>
      <c r="CL85" s="8"/>
      <c r="CM85" s="8"/>
      <c r="CN85" s="8"/>
      <c r="CO85" s="8"/>
      <c r="CP85" s="8"/>
      <c r="CQ85" s="8"/>
      <c r="CR85" s="8"/>
      <c r="CS85" s="8"/>
      <c r="CT85" s="8"/>
      <c r="CU85" s="8"/>
      <c r="CV85" s="8"/>
      <c r="CW85" s="8"/>
      <c r="CX85" s="8"/>
      <c r="CY85" s="8"/>
      <c r="CZ85" s="8"/>
      <c r="DA85" s="8"/>
      <c r="DB85" s="8"/>
      <c r="DC85" s="8"/>
      <c r="DD85" s="8"/>
      <c r="DE85" s="8"/>
      <c r="DF85" s="8"/>
      <c r="DG85" s="8"/>
      <c r="DH85" s="8"/>
      <c r="DI85" s="8"/>
      <c r="DJ85" s="8"/>
      <c r="DK85" s="8"/>
      <c r="DL85" s="8"/>
      <c r="DM85" s="8"/>
      <c r="DN85" s="8"/>
      <c r="DO85" s="8"/>
      <c r="DP85" s="8"/>
      <c r="DQ85" s="8"/>
      <c r="DR85" s="8"/>
      <c r="DS85" s="8"/>
      <c r="DT85" s="8"/>
      <c r="DU85" s="8"/>
      <c r="DV85" s="8"/>
      <c r="DW85" s="8"/>
      <c r="DX85" s="8"/>
      <c r="DY85" s="8"/>
      <c r="DZ85" s="8"/>
      <c r="EA85" s="8"/>
      <c r="EB85" s="8"/>
      <c r="EC85" s="8"/>
      <c r="ED85" s="8"/>
      <c r="EE85" s="8"/>
      <c r="EF85" s="8"/>
      <c r="EG85" s="8"/>
      <c r="EH85" s="8"/>
      <c r="EI85" s="8"/>
      <c r="EJ85" s="8"/>
      <c r="EK85" s="8"/>
      <c r="EL85" s="8"/>
      <c r="EM85" s="8"/>
      <c r="EN85" s="8"/>
      <c r="EO85" s="8"/>
      <c r="EP85" s="8"/>
      <c r="EQ85" s="8"/>
      <c r="ER85" s="8"/>
    </row>
    <row r="86" spans="1:148" s="146" customFormat="1" ht="24" customHeight="1" thickBot="1" x14ac:dyDescent="0.3">
      <c r="A86" s="425" t="s">
        <v>87</v>
      </c>
      <c r="B86" s="426"/>
      <c r="C86" s="426"/>
      <c r="D86" s="426"/>
      <c r="E86" s="426"/>
      <c r="F86" s="426"/>
      <c r="G86" s="426"/>
      <c r="H86" s="426"/>
      <c r="I86" s="426"/>
      <c r="J86" s="426"/>
      <c r="K86" s="426"/>
      <c r="L86" s="426"/>
      <c r="M86" s="426"/>
      <c r="N86" s="426"/>
      <c r="O86" s="426"/>
      <c r="P86" s="426"/>
      <c r="Q86" s="426"/>
      <c r="R86" s="426"/>
      <c r="S86" s="426"/>
      <c r="T86" s="426"/>
      <c r="U86" s="426"/>
      <c r="V86" s="426"/>
      <c r="W86" s="426"/>
      <c r="X86" s="426"/>
      <c r="Y86" s="426"/>
      <c r="Z86" s="426"/>
      <c r="AA86" s="426"/>
      <c r="AB86" s="426"/>
      <c r="AC86" s="426"/>
      <c r="AD86" s="427"/>
      <c r="AE86" s="147"/>
      <c r="AF86" s="147"/>
      <c r="AG86" s="336"/>
      <c r="AH86" s="147"/>
      <c r="AI86" s="147"/>
      <c r="AJ86" s="147"/>
      <c r="AK86" s="147"/>
      <c r="AL86" s="147"/>
      <c r="AM86" s="147"/>
      <c r="AN86" s="147"/>
      <c r="AO86" s="147"/>
      <c r="AP86" s="147"/>
      <c r="AQ86" s="147"/>
      <c r="AR86" s="147"/>
      <c r="AS86" s="147"/>
      <c r="AT86" s="147"/>
      <c r="AU86" s="147"/>
      <c r="AV86" s="147"/>
      <c r="AW86" s="147"/>
      <c r="AX86" s="147"/>
      <c r="AY86" s="147"/>
      <c r="AZ86" s="147"/>
      <c r="BA86" s="147"/>
      <c r="BB86" s="147"/>
      <c r="BC86" s="147"/>
      <c r="BD86" s="147"/>
      <c r="BE86" s="147"/>
      <c r="BF86" s="147"/>
      <c r="BG86" s="147"/>
      <c r="BH86" s="147"/>
      <c r="BI86" s="147"/>
      <c r="BJ86" s="147"/>
      <c r="BK86" s="147"/>
      <c r="BL86" s="147"/>
      <c r="BM86" s="147"/>
      <c r="BN86" s="147"/>
      <c r="BO86" s="147"/>
      <c r="BP86" s="147"/>
      <c r="BQ86" s="147"/>
      <c r="BR86" s="147"/>
      <c r="BS86" s="147"/>
      <c r="BT86" s="147"/>
      <c r="BU86" s="147"/>
      <c r="BV86" s="147"/>
      <c r="BW86" s="147"/>
      <c r="BX86" s="147"/>
      <c r="BY86" s="147"/>
      <c r="BZ86" s="147"/>
      <c r="CA86" s="147"/>
      <c r="CB86" s="147"/>
      <c r="CC86" s="147"/>
      <c r="CD86" s="147"/>
      <c r="CE86" s="147"/>
      <c r="CF86" s="147"/>
      <c r="CG86" s="147"/>
      <c r="CH86" s="147"/>
      <c r="CI86" s="147"/>
      <c r="CJ86" s="147"/>
      <c r="CK86" s="147"/>
      <c r="CL86" s="147"/>
      <c r="CM86" s="147"/>
      <c r="CN86" s="147"/>
      <c r="CO86" s="147"/>
      <c r="CP86" s="147"/>
      <c r="CQ86" s="147"/>
      <c r="CR86" s="147"/>
      <c r="CS86" s="147"/>
      <c r="CT86" s="147"/>
      <c r="CU86" s="147"/>
      <c r="CV86" s="147"/>
      <c r="CW86" s="147"/>
      <c r="CX86" s="147"/>
      <c r="CY86" s="147"/>
      <c r="CZ86" s="147"/>
      <c r="DA86" s="147"/>
      <c r="DB86" s="147"/>
      <c r="DC86" s="147"/>
      <c r="DD86" s="147"/>
      <c r="DE86" s="147"/>
      <c r="DF86" s="147"/>
      <c r="DG86" s="147"/>
      <c r="DH86" s="147"/>
      <c r="DI86" s="147"/>
      <c r="DJ86" s="147"/>
      <c r="DK86" s="147"/>
      <c r="DL86" s="147"/>
      <c r="DM86" s="147"/>
      <c r="DN86" s="147"/>
      <c r="DO86" s="147"/>
      <c r="DP86" s="147"/>
      <c r="DQ86" s="147"/>
      <c r="DR86" s="147"/>
      <c r="DS86" s="147"/>
      <c r="DT86" s="147"/>
      <c r="DU86" s="147"/>
      <c r="DV86" s="147"/>
      <c r="DW86" s="147"/>
      <c r="DX86" s="147"/>
      <c r="DY86" s="147"/>
      <c r="DZ86" s="147"/>
      <c r="EA86" s="147"/>
      <c r="EB86" s="147"/>
      <c r="EC86" s="147"/>
      <c r="ED86" s="147"/>
      <c r="EE86" s="147"/>
      <c r="EF86" s="147"/>
      <c r="EG86" s="147"/>
      <c r="EH86" s="147"/>
      <c r="EI86" s="147"/>
      <c r="EJ86" s="147"/>
      <c r="EK86" s="147"/>
      <c r="EL86" s="147"/>
      <c r="EM86" s="147"/>
      <c r="EN86" s="147"/>
      <c r="EO86" s="147"/>
      <c r="EP86" s="147"/>
      <c r="EQ86" s="147"/>
      <c r="ER86" s="147"/>
    </row>
    <row r="87" spans="1:148" s="27" customFormat="1" ht="31.5" customHeight="1" thickBot="1" x14ac:dyDescent="0.3">
      <c r="A87" s="431" t="s">
        <v>26</v>
      </c>
      <c r="B87" s="413" t="s">
        <v>139</v>
      </c>
      <c r="C87" s="414"/>
      <c r="D87" s="415"/>
      <c r="E87" s="367" t="s">
        <v>7</v>
      </c>
      <c r="F87" s="428"/>
      <c r="G87" s="429"/>
      <c r="H87" s="429"/>
      <c r="I87" s="429"/>
      <c r="J87" s="429"/>
      <c r="K87" s="429"/>
      <c r="L87" s="429"/>
      <c r="M87" s="429"/>
      <c r="N87" s="429"/>
      <c r="O87" s="429"/>
      <c r="P87" s="429"/>
      <c r="Q87" s="429"/>
      <c r="R87" s="429"/>
      <c r="S87" s="429"/>
      <c r="T87" s="429"/>
      <c r="U87" s="429"/>
      <c r="V87" s="429"/>
      <c r="W87" s="429"/>
      <c r="X87" s="429"/>
      <c r="Y87" s="429"/>
      <c r="Z87" s="429"/>
      <c r="AA87" s="429"/>
      <c r="AB87" s="429"/>
      <c r="AC87" s="429"/>
      <c r="AD87" s="430"/>
      <c r="AE87" s="28"/>
      <c r="AF87" s="28"/>
      <c r="AG87" s="122"/>
      <c r="AH87" s="28"/>
      <c r="AI87" s="28"/>
      <c r="AJ87" s="28"/>
      <c r="AK87" s="28"/>
      <c r="AL87" s="28"/>
      <c r="AM87" s="28"/>
      <c r="AN87" s="28"/>
      <c r="AO87" s="28"/>
      <c r="AP87" s="28"/>
      <c r="AQ87" s="28"/>
      <c r="AR87" s="28"/>
      <c r="AS87" s="28"/>
      <c r="AT87" s="28"/>
      <c r="AU87" s="28"/>
      <c r="AV87" s="28"/>
      <c r="AW87" s="28"/>
      <c r="AX87" s="28"/>
      <c r="AY87" s="28"/>
      <c r="AZ87" s="28"/>
      <c r="BA87" s="28"/>
      <c r="BB87" s="28"/>
      <c r="BC87" s="28"/>
      <c r="BD87" s="28"/>
      <c r="BE87" s="28"/>
      <c r="BF87" s="28"/>
      <c r="BG87" s="28"/>
      <c r="BH87" s="28"/>
      <c r="BI87" s="28"/>
      <c r="BJ87" s="28"/>
      <c r="BK87" s="28"/>
      <c r="BL87" s="28"/>
      <c r="BM87" s="28"/>
      <c r="BN87" s="28"/>
      <c r="BO87" s="28"/>
      <c r="BP87" s="28"/>
      <c r="BQ87" s="28"/>
      <c r="BR87" s="28"/>
      <c r="BS87" s="28"/>
      <c r="BT87" s="28"/>
      <c r="BU87" s="28"/>
      <c r="BV87" s="28"/>
      <c r="BW87" s="28"/>
      <c r="BX87" s="28"/>
      <c r="BY87" s="28"/>
      <c r="BZ87" s="28"/>
      <c r="CA87" s="28"/>
      <c r="CB87" s="28"/>
      <c r="CC87" s="28"/>
      <c r="CD87" s="28"/>
      <c r="CE87" s="28"/>
      <c r="CF87" s="28"/>
      <c r="CG87" s="28"/>
      <c r="CH87" s="28"/>
      <c r="CI87" s="28"/>
      <c r="CJ87" s="28"/>
      <c r="CK87" s="28"/>
      <c r="CL87" s="28"/>
      <c r="CM87" s="28"/>
      <c r="CN87" s="28"/>
      <c r="CO87" s="28"/>
      <c r="CP87" s="28"/>
      <c r="CQ87" s="28"/>
      <c r="CR87" s="28"/>
      <c r="CS87" s="28"/>
      <c r="CT87" s="28"/>
      <c r="CU87" s="28"/>
      <c r="CV87" s="28"/>
      <c r="CW87" s="28"/>
      <c r="CX87" s="28"/>
      <c r="CY87" s="28"/>
      <c r="CZ87" s="28"/>
      <c r="DA87" s="28"/>
      <c r="DB87" s="28"/>
      <c r="DC87" s="28"/>
      <c r="DD87" s="28"/>
      <c r="DE87" s="28"/>
      <c r="DF87" s="28"/>
      <c r="DG87" s="28"/>
      <c r="DH87" s="28"/>
      <c r="DI87" s="28"/>
      <c r="DJ87" s="28"/>
      <c r="DK87" s="28"/>
      <c r="DL87" s="28"/>
      <c r="DM87" s="28"/>
      <c r="DN87" s="28"/>
      <c r="DO87" s="28"/>
      <c r="DP87" s="28"/>
      <c r="DQ87" s="28"/>
      <c r="DR87" s="28"/>
      <c r="DS87" s="28"/>
      <c r="DT87" s="28"/>
      <c r="DU87" s="28"/>
      <c r="DV87" s="28"/>
      <c r="DW87" s="28"/>
      <c r="DX87" s="28"/>
      <c r="DY87" s="28"/>
      <c r="DZ87" s="28"/>
      <c r="EA87" s="28"/>
      <c r="EB87" s="28"/>
      <c r="EC87" s="28"/>
      <c r="ED87" s="28"/>
      <c r="EE87" s="28"/>
      <c r="EF87" s="28"/>
      <c r="EG87" s="28"/>
      <c r="EH87" s="28"/>
      <c r="EI87" s="28"/>
      <c r="EJ87" s="28"/>
      <c r="EK87" s="28"/>
      <c r="EL87" s="28"/>
      <c r="EM87" s="28"/>
      <c r="EN87" s="28"/>
      <c r="EO87" s="28"/>
      <c r="EP87" s="28"/>
      <c r="EQ87" s="28"/>
      <c r="ER87" s="28"/>
    </row>
    <row r="88" spans="1:148" s="5" customFormat="1" ht="28.9" customHeight="1" thickBot="1" x14ac:dyDescent="0.3">
      <c r="A88" s="432"/>
      <c r="B88" s="657" t="s">
        <v>0</v>
      </c>
      <c r="C88" s="658" t="s">
        <v>131</v>
      </c>
      <c r="D88" s="644" t="s">
        <v>9</v>
      </c>
      <c r="E88" s="659" t="s">
        <v>5</v>
      </c>
      <c r="F88" s="660">
        <f>G88+H88+I88+J88</f>
        <v>30000</v>
      </c>
      <c r="G88" s="661">
        <v>0</v>
      </c>
      <c r="H88" s="661">
        <v>0</v>
      </c>
      <c r="I88" s="661">
        <v>0</v>
      </c>
      <c r="J88" s="662">
        <v>30000</v>
      </c>
      <c r="K88" s="660">
        <f>L88+M88+N88+O88</f>
        <v>30000</v>
      </c>
      <c r="L88" s="661">
        <v>0</v>
      </c>
      <c r="M88" s="661">
        <v>0</v>
      </c>
      <c r="N88" s="661">
        <v>0</v>
      </c>
      <c r="O88" s="663">
        <v>30000</v>
      </c>
      <c r="P88" s="660">
        <f>Q88+R88+T88</f>
        <v>30000</v>
      </c>
      <c r="Q88" s="661">
        <v>0</v>
      </c>
      <c r="R88" s="661">
        <v>0</v>
      </c>
      <c r="S88" s="661">
        <v>0</v>
      </c>
      <c r="T88" s="662">
        <v>30000</v>
      </c>
      <c r="U88" s="213">
        <f>V88+W88+X88+Y88</f>
        <v>0</v>
      </c>
      <c r="V88" s="214">
        <v>0</v>
      </c>
      <c r="W88" s="214">
        <v>0</v>
      </c>
      <c r="X88" s="214">
        <v>0</v>
      </c>
      <c r="Y88" s="17">
        <v>0</v>
      </c>
      <c r="Z88" s="664">
        <f>P88/F88*100</f>
        <v>100</v>
      </c>
      <c r="AA88" s="21">
        <v>0</v>
      </c>
      <c r="AB88" s="21">
        <v>0</v>
      </c>
      <c r="AC88" s="21">
        <v>0</v>
      </c>
      <c r="AD88" s="665">
        <f>T88/J88*100</f>
        <v>100</v>
      </c>
      <c r="AE88" s="6"/>
      <c r="AF88" s="6"/>
      <c r="AG88" s="117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K88" s="6"/>
      <c r="EL88" s="6"/>
      <c r="EM88" s="6"/>
      <c r="EN88" s="6"/>
      <c r="EO88" s="6"/>
      <c r="EP88" s="6"/>
      <c r="EQ88" s="6"/>
      <c r="ER88" s="6"/>
    </row>
    <row r="89" spans="1:148" s="34" customFormat="1" ht="15" customHeight="1" thickBot="1" x14ac:dyDescent="0.3">
      <c r="A89" s="278"/>
      <c r="B89" s="419" t="s">
        <v>27</v>
      </c>
      <c r="C89" s="420"/>
      <c r="D89" s="421"/>
      <c r="E89" s="367" t="s">
        <v>7</v>
      </c>
      <c r="F89" s="376">
        <f>F88</f>
        <v>30000</v>
      </c>
      <c r="G89" s="77">
        <f t="shared" ref="G89:J89" si="102">G88</f>
        <v>0</v>
      </c>
      <c r="H89" s="77">
        <f t="shared" si="102"/>
        <v>0</v>
      </c>
      <c r="I89" s="62">
        <f t="shared" si="102"/>
        <v>0</v>
      </c>
      <c r="J89" s="62">
        <f t="shared" si="102"/>
        <v>30000</v>
      </c>
      <c r="K89" s="376">
        <f>K88</f>
        <v>30000</v>
      </c>
      <c r="L89" s="77">
        <f t="shared" ref="L89" si="103">L88</f>
        <v>0</v>
      </c>
      <c r="M89" s="77">
        <f t="shared" ref="M89" si="104">M88</f>
        <v>0</v>
      </c>
      <c r="N89" s="62">
        <f t="shared" ref="N89" si="105">N88</f>
        <v>0</v>
      </c>
      <c r="O89" s="62">
        <f t="shared" ref="O89" si="106">O88</f>
        <v>30000</v>
      </c>
      <c r="P89" s="376">
        <f>P88</f>
        <v>30000</v>
      </c>
      <c r="Q89" s="77">
        <f t="shared" ref="Q89" si="107">Q88</f>
        <v>0</v>
      </c>
      <c r="R89" s="77">
        <f t="shared" ref="R89" si="108">R88</f>
        <v>0</v>
      </c>
      <c r="S89" s="62">
        <f t="shared" ref="S89" si="109">S88</f>
        <v>0</v>
      </c>
      <c r="T89" s="62">
        <f t="shared" ref="T89" si="110">T88</f>
        <v>30000</v>
      </c>
      <c r="U89" s="215">
        <v>0</v>
      </c>
      <c r="V89" s="62">
        <v>0</v>
      </c>
      <c r="W89" s="62">
        <v>0</v>
      </c>
      <c r="X89" s="62">
        <v>0</v>
      </c>
      <c r="Y89" s="50">
        <v>0</v>
      </c>
      <c r="Z89" s="70">
        <f>P89/F89*100</f>
        <v>100</v>
      </c>
      <c r="AA89" s="39">
        <v>0</v>
      </c>
      <c r="AB89" s="39">
        <v>0</v>
      </c>
      <c r="AC89" s="39">
        <v>0</v>
      </c>
      <c r="AD89" s="69">
        <f>T89/J89*100</f>
        <v>100</v>
      </c>
      <c r="AE89" s="35"/>
      <c r="AF89" s="35"/>
      <c r="AG89" s="333"/>
      <c r="AH89" s="35"/>
      <c r="AI89" s="35"/>
      <c r="AJ89" s="35"/>
      <c r="AK89" s="35"/>
      <c r="AL89" s="35"/>
      <c r="AM89" s="35"/>
      <c r="AN89" s="35"/>
      <c r="AO89" s="35"/>
      <c r="AP89" s="35"/>
      <c r="AQ89" s="35"/>
      <c r="AR89" s="35"/>
      <c r="AS89" s="35"/>
      <c r="AT89" s="35"/>
      <c r="AU89" s="35"/>
      <c r="AV89" s="35"/>
      <c r="AW89" s="35"/>
      <c r="AX89" s="35"/>
      <c r="AY89" s="35"/>
      <c r="AZ89" s="35"/>
      <c r="BA89" s="35"/>
      <c r="BB89" s="35"/>
      <c r="BC89" s="35"/>
      <c r="BD89" s="35"/>
      <c r="BE89" s="35"/>
      <c r="BF89" s="35"/>
      <c r="BG89" s="35"/>
      <c r="BH89" s="35"/>
      <c r="BI89" s="35"/>
      <c r="BJ89" s="35"/>
      <c r="BK89" s="35"/>
      <c r="BL89" s="35"/>
      <c r="BM89" s="35"/>
      <c r="BN89" s="35"/>
      <c r="BO89" s="35"/>
      <c r="BP89" s="35"/>
      <c r="BQ89" s="35"/>
      <c r="BR89" s="35"/>
      <c r="BS89" s="35"/>
      <c r="BT89" s="35"/>
      <c r="BU89" s="35"/>
      <c r="BV89" s="35"/>
      <c r="BW89" s="35"/>
      <c r="BX89" s="35"/>
      <c r="BY89" s="35"/>
      <c r="BZ89" s="35"/>
      <c r="CA89" s="35"/>
      <c r="CB89" s="35"/>
      <c r="CC89" s="35"/>
      <c r="CD89" s="35"/>
      <c r="CE89" s="35"/>
      <c r="CF89" s="35"/>
      <c r="CG89" s="35"/>
      <c r="CH89" s="35"/>
      <c r="CI89" s="35"/>
      <c r="CJ89" s="35"/>
      <c r="CK89" s="35"/>
      <c r="CL89" s="35"/>
      <c r="CM89" s="35"/>
      <c r="CN89" s="35"/>
      <c r="CO89" s="35"/>
      <c r="CP89" s="35"/>
      <c r="CQ89" s="35"/>
      <c r="CR89" s="35"/>
      <c r="CS89" s="35"/>
      <c r="CT89" s="35"/>
      <c r="CU89" s="35"/>
      <c r="CV89" s="35"/>
      <c r="CW89" s="35"/>
      <c r="CX89" s="35"/>
      <c r="CY89" s="35"/>
      <c r="CZ89" s="35"/>
      <c r="DA89" s="35"/>
      <c r="DB89" s="35"/>
      <c r="DC89" s="35"/>
      <c r="DD89" s="35"/>
      <c r="DE89" s="35"/>
      <c r="DF89" s="35"/>
      <c r="DG89" s="35"/>
      <c r="DH89" s="35"/>
      <c r="DI89" s="35"/>
      <c r="DJ89" s="35"/>
      <c r="DK89" s="35"/>
      <c r="DL89" s="35"/>
      <c r="DM89" s="35"/>
      <c r="DN89" s="35"/>
      <c r="DO89" s="35"/>
      <c r="DP89" s="35"/>
      <c r="DQ89" s="35"/>
      <c r="DR89" s="35"/>
      <c r="DS89" s="35"/>
      <c r="DT89" s="35"/>
      <c r="DU89" s="35"/>
      <c r="DV89" s="35"/>
      <c r="DW89" s="35"/>
      <c r="DX89" s="35"/>
      <c r="DY89" s="35"/>
      <c r="DZ89" s="35"/>
      <c r="EA89" s="35"/>
      <c r="EB89" s="35"/>
      <c r="EC89" s="35"/>
      <c r="ED89" s="35"/>
      <c r="EE89" s="35"/>
      <c r="EF89" s="35"/>
      <c r="EG89" s="35"/>
      <c r="EH89" s="35"/>
      <c r="EI89" s="35"/>
      <c r="EJ89" s="35"/>
      <c r="EK89" s="35"/>
      <c r="EL89" s="35"/>
      <c r="EM89" s="35"/>
      <c r="EN89" s="35"/>
      <c r="EO89" s="35"/>
      <c r="EP89" s="35"/>
      <c r="EQ89" s="35"/>
      <c r="ER89" s="35"/>
    </row>
    <row r="90" spans="1:148" s="7" customFormat="1" ht="27.75" customHeight="1" x14ac:dyDescent="0.25">
      <c r="A90" s="411" t="s">
        <v>28</v>
      </c>
      <c r="B90" s="412"/>
      <c r="C90" s="412"/>
      <c r="D90" s="181" t="s">
        <v>9</v>
      </c>
      <c r="E90" s="142" t="s">
        <v>7</v>
      </c>
      <c r="F90" s="51">
        <f>F89+F85+F73+F60+F53+F41+F27</f>
        <v>4791942096.75</v>
      </c>
      <c r="G90" s="52">
        <f t="shared" ref="G90:J90" si="111">G89+G85+G73+G60+G53+G41+G27+G47</f>
        <v>3523823514</v>
      </c>
      <c r="H90" s="52">
        <f t="shared" si="111"/>
        <v>40959212.82</v>
      </c>
      <c r="I90" s="52">
        <f t="shared" si="111"/>
        <v>341302194.93000001</v>
      </c>
      <c r="J90" s="49">
        <f t="shared" si="111"/>
        <v>885857175</v>
      </c>
      <c r="K90" s="51">
        <f>K89+K85+K73+K60+K53+K41+K27</f>
        <v>2682296104.1100001</v>
      </c>
      <c r="L90" s="52">
        <f t="shared" ref="L90:O90" si="112">L89+L85+L73+L60+L53+L41+L27+L47</f>
        <v>1844476528</v>
      </c>
      <c r="M90" s="52">
        <f t="shared" si="112"/>
        <v>0</v>
      </c>
      <c r="N90" s="52">
        <f t="shared" si="112"/>
        <v>341302194.93000001</v>
      </c>
      <c r="O90" s="49">
        <f t="shared" si="112"/>
        <v>496517381.18000001</v>
      </c>
      <c r="P90" s="51">
        <f>P89+P85+P73+P60+P53+P41+P27</f>
        <v>2793532440.3000002</v>
      </c>
      <c r="Q90" s="52">
        <f t="shared" ref="Q90:T90" si="113">Q89+Q85+Q73+Q60+Q53+Q41+Q27+Q47</f>
        <v>1988089506.9400001</v>
      </c>
      <c r="R90" s="52">
        <f t="shared" si="113"/>
        <v>0</v>
      </c>
      <c r="S90" s="52">
        <f t="shared" si="113"/>
        <v>332363789.63999999</v>
      </c>
      <c r="T90" s="49">
        <f t="shared" si="113"/>
        <v>473079143.72000003</v>
      </c>
      <c r="U90" s="51">
        <f>P90/K90*100</f>
        <v>104.14705654679794</v>
      </c>
      <c r="V90" s="52">
        <f>Q90/L90*100</f>
        <v>107.78611040909922</v>
      </c>
      <c r="W90" s="52">
        <v>0</v>
      </c>
      <c r="X90" s="52">
        <f>S90/N90*100</f>
        <v>97.381087662845744</v>
      </c>
      <c r="Y90" s="49">
        <f>T90/O90*100</f>
        <v>95.279472915067387</v>
      </c>
      <c r="Z90" s="51">
        <f>P90/F90*100</f>
        <v>58.296456507574149</v>
      </c>
      <c r="AA90" s="52">
        <f>Q90/G90*100</f>
        <v>56.418532285780074</v>
      </c>
      <c r="AB90" s="53">
        <v>0</v>
      </c>
      <c r="AC90" s="52">
        <f>S90/N90*100</f>
        <v>97.381087662845744</v>
      </c>
      <c r="AD90" s="49">
        <f>T90/J90*100</f>
        <v>53.403545974552848</v>
      </c>
      <c r="AE90" s="331"/>
      <c r="AF90" s="331"/>
      <c r="AG90" s="331"/>
      <c r="AH90" s="331"/>
      <c r="AI90" s="143"/>
      <c r="AJ90" s="8"/>
      <c r="AK90" s="8"/>
      <c r="AL90" s="8"/>
      <c r="AM90" s="8"/>
      <c r="AN90" s="8"/>
      <c r="AO90" s="8"/>
      <c r="AP90" s="8"/>
      <c r="AQ90" s="8"/>
      <c r="AR90" s="8"/>
      <c r="AS90" s="8"/>
      <c r="AT90" s="8"/>
      <c r="AU90" s="8"/>
      <c r="AV90" s="8"/>
      <c r="AW90" s="8"/>
      <c r="AX90" s="8"/>
      <c r="AY90" s="8"/>
      <c r="AZ90" s="8"/>
      <c r="BA90" s="8"/>
      <c r="BB90" s="8"/>
      <c r="BC90" s="8"/>
      <c r="BD90" s="8"/>
      <c r="BE90" s="8"/>
      <c r="BF90" s="8"/>
      <c r="BG90" s="8"/>
      <c r="BH90" s="8"/>
      <c r="BI90" s="8"/>
      <c r="BJ90" s="8"/>
      <c r="BK90" s="8"/>
      <c r="BL90" s="8"/>
      <c r="BM90" s="8"/>
      <c r="BN90" s="8"/>
      <c r="BO90" s="8"/>
      <c r="BP90" s="8"/>
      <c r="BQ90" s="8"/>
      <c r="BR90" s="8"/>
      <c r="BS90" s="8"/>
      <c r="BT90" s="8"/>
      <c r="BU90" s="8"/>
      <c r="BV90" s="8"/>
      <c r="BW90" s="8"/>
      <c r="BX90" s="8"/>
      <c r="BY90" s="8"/>
      <c r="BZ90" s="8"/>
      <c r="CA90" s="8"/>
      <c r="CB90" s="8"/>
      <c r="CC90" s="8"/>
      <c r="CD90" s="8"/>
      <c r="CE90" s="8"/>
      <c r="CF90" s="8"/>
      <c r="CG90" s="8"/>
      <c r="CH90" s="8"/>
      <c r="CI90" s="8"/>
      <c r="CJ90" s="8"/>
      <c r="CK90" s="8"/>
      <c r="CL90" s="8"/>
      <c r="CM90" s="8"/>
      <c r="CN90" s="8"/>
      <c r="CO90" s="8"/>
      <c r="CP90" s="8"/>
      <c r="CQ90" s="8"/>
      <c r="CR90" s="8"/>
      <c r="CS90" s="8"/>
      <c r="CT90" s="8"/>
      <c r="CU90" s="8"/>
      <c r="CV90" s="8"/>
      <c r="CW90" s="8"/>
      <c r="CX90" s="8"/>
      <c r="CY90" s="8"/>
      <c r="CZ90" s="8"/>
      <c r="DA90" s="8"/>
      <c r="DB90" s="8"/>
      <c r="DC90" s="8"/>
      <c r="DD90" s="8"/>
      <c r="DE90" s="8"/>
      <c r="DF90" s="8"/>
      <c r="DG90" s="8"/>
      <c r="DH90" s="8"/>
      <c r="DI90" s="8"/>
      <c r="DJ90" s="8"/>
      <c r="DK90" s="8"/>
      <c r="DL90" s="8"/>
      <c r="DM90" s="8"/>
      <c r="DN90" s="8"/>
      <c r="DO90" s="8"/>
      <c r="DP90" s="8"/>
      <c r="DQ90" s="8"/>
      <c r="DR90" s="8"/>
      <c r="DS90" s="8"/>
      <c r="DT90" s="8"/>
      <c r="DU90" s="8"/>
      <c r="DV90" s="8"/>
      <c r="DW90" s="8"/>
      <c r="DX90" s="8"/>
      <c r="DY90" s="8"/>
      <c r="DZ90" s="8"/>
      <c r="EA90" s="8"/>
      <c r="EB90" s="8"/>
      <c r="EC90" s="8"/>
      <c r="ED90" s="8"/>
      <c r="EE90" s="8"/>
      <c r="EF90" s="8"/>
      <c r="EG90" s="8"/>
      <c r="EH90" s="8"/>
      <c r="EI90" s="8"/>
      <c r="EJ90" s="8"/>
      <c r="EK90" s="8"/>
      <c r="EL90" s="8"/>
      <c r="EM90" s="8"/>
      <c r="EN90" s="8"/>
      <c r="EO90" s="8"/>
      <c r="EP90" s="8"/>
      <c r="EQ90" s="8"/>
      <c r="ER90" s="8"/>
    </row>
    <row r="91" spans="1:148" s="7" customFormat="1" ht="15" customHeight="1" x14ac:dyDescent="0.25">
      <c r="A91" s="416"/>
      <c r="B91" s="417"/>
      <c r="C91" s="417"/>
      <c r="D91" s="182"/>
      <c r="E91" s="371"/>
      <c r="F91" s="82"/>
      <c r="G91" s="140"/>
      <c r="H91" s="140"/>
      <c r="I91" s="140"/>
      <c r="J91" s="141"/>
      <c r="K91" s="82"/>
      <c r="L91" s="140"/>
      <c r="M91" s="140"/>
      <c r="N91" s="140"/>
      <c r="O91" s="141"/>
      <c r="P91" s="82"/>
      <c r="Q91" s="140"/>
      <c r="R91" s="140"/>
      <c r="S91" s="140"/>
      <c r="T91" s="141"/>
      <c r="U91" s="78"/>
      <c r="V91" s="140"/>
      <c r="W91" s="140"/>
      <c r="X91" s="140"/>
      <c r="Y91" s="141"/>
      <c r="Z91" s="82"/>
      <c r="AA91" s="140"/>
      <c r="AB91" s="355"/>
      <c r="AC91" s="140"/>
      <c r="AD91" s="141"/>
      <c r="AE91" s="8"/>
      <c r="AF91" s="8"/>
      <c r="AG91" s="333"/>
      <c r="AH91" s="8"/>
      <c r="AI91" s="8"/>
      <c r="AJ91" s="8"/>
      <c r="AK91" s="8"/>
      <c r="AL91" s="8"/>
      <c r="AM91" s="8"/>
      <c r="AN91" s="8"/>
      <c r="AO91" s="8"/>
      <c r="AP91" s="8"/>
      <c r="AQ91" s="8"/>
      <c r="AR91" s="8"/>
      <c r="AS91" s="8"/>
      <c r="AT91" s="8"/>
      <c r="AU91" s="8"/>
      <c r="AV91" s="8"/>
      <c r="AW91" s="8"/>
      <c r="AX91" s="8"/>
      <c r="AY91" s="8"/>
      <c r="AZ91" s="8"/>
      <c r="BA91" s="8"/>
      <c r="BB91" s="8"/>
      <c r="BC91" s="8"/>
      <c r="BD91" s="8"/>
      <c r="BE91" s="8"/>
      <c r="BF91" s="8"/>
      <c r="BG91" s="8"/>
      <c r="BH91" s="8"/>
      <c r="BI91" s="8"/>
      <c r="BJ91" s="8"/>
      <c r="BK91" s="8"/>
      <c r="BL91" s="8"/>
      <c r="BM91" s="8"/>
      <c r="BN91" s="8"/>
      <c r="BO91" s="8"/>
      <c r="BP91" s="8"/>
      <c r="BQ91" s="8"/>
      <c r="BR91" s="8"/>
      <c r="BS91" s="8"/>
      <c r="BT91" s="8"/>
      <c r="BU91" s="8"/>
      <c r="BV91" s="8"/>
      <c r="BW91" s="8"/>
      <c r="BX91" s="8"/>
      <c r="BY91" s="8"/>
      <c r="BZ91" s="8"/>
      <c r="CA91" s="8"/>
      <c r="CB91" s="8"/>
      <c r="CC91" s="8"/>
      <c r="CD91" s="8"/>
      <c r="CE91" s="8"/>
      <c r="CF91" s="8"/>
      <c r="CG91" s="8"/>
      <c r="CH91" s="8"/>
      <c r="CI91" s="8"/>
      <c r="CJ91" s="8"/>
      <c r="CK91" s="8"/>
      <c r="CL91" s="8"/>
      <c r="CM91" s="8"/>
      <c r="CN91" s="8"/>
      <c r="CO91" s="8"/>
      <c r="CP91" s="8"/>
      <c r="CQ91" s="8"/>
      <c r="CR91" s="8"/>
      <c r="CS91" s="8"/>
      <c r="CT91" s="8"/>
      <c r="CU91" s="8"/>
      <c r="CV91" s="8"/>
      <c r="CW91" s="8"/>
      <c r="CX91" s="8"/>
      <c r="CY91" s="8"/>
      <c r="CZ91" s="8"/>
      <c r="DA91" s="8"/>
      <c r="DB91" s="8"/>
      <c r="DC91" s="8"/>
      <c r="DD91" s="8"/>
      <c r="DE91" s="8"/>
      <c r="DF91" s="8"/>
      <c r="DG91" s="8"/>
      <c r="DH91" s="8"/>
      <c r="DI91" s="8"/>
      <c r="DJ91" s="8"/>
      <c r="DK91" s="8"/>
      <c r="DL91" s="8"/>
      <c r="DM91" s="8"/>
      <c r="DN91" s="8"/>
      <c r="DO91" s="8"/>
      <c r="DP91" s="8"/>
      <c r="DQ91" s="8"/>
      <c r="DR91" s="8"/>
      <c r="DS91" s="8"/>
      <c r="DT91" s="8"/>
      <c r="DU91" s="8"/>
      <c r="DV91" s="8"/>
      <c r="DW91" s="8"/>
      <c r="DX91" s="8"/>
      <c r="DY91" s="8"/>
      <c r="DZ91" s="8"/>
      <c r="EA91" s="8"/>
      <c r="EB91" s="8"/>
      <c r="EC91" s="8"/>
      <c r="ED91" s="8"/>
      <c r="EE91" s="8"/>
      <c r="EF91" s="8"/>
      <c r="EG91" s="8"/>
      <c r="EH91" s="8"/>
      <c r="EI91" s="8"/>
      <c r="EJ91" s="8"/>
      <c r="EK91" s="8"/>
      <c r="EL91" s="8"/>
      <c r="EM91" s="8"/>
      <c r="EN91" s="8"/>
      <c r="EO91" s="8"/>
      <c r="EP91" s="8"/>
      <c r="EQ91" s="8"/>
      <c r="ER91" s="8"/>
    </row>
    <row r="92" spans="1:148" s="7" customFormat="1" ht="17.45" customHeight="1" x14ac:dyDescent="0.25">
      <c r="A92" s="407" t="s">
        <v>28</v>
      </c>
      <c r="B92" s="408"/>
      <c r="C92" s="408"/>
      <c r="D92" s="183" t="s">
        <v>14</v>
      </c>
      <c r="E92" s="196" t="s">
        <v>7</v>
      </c>
      <c r="F92" s="54">
        <f>F38+F45</f>
        <v>124192590</v>
      </c>
      <c r="G92" s="75">
        <f t="shared" ref="G92:J92" si="114">G38+G45</f>
        <v>0</v>
      </c>
      <c r="H92" s="75">
        <f t="shared" si="114"/>
        <v>0</v>
      </c>
      <c r="I92" s="75">
        <f t="shared" si="114"/>
        <v>0</v>
      </c>
      <c r="J92" s="56">
        <f t="shared" si="114"/>
        <v>124192590</v>
      </c>
      <c r="K92" s="54">
        <f>K38+K45</f>
        <v>503497</v>
      </c>
      <c r="L92" s="75">
        <f t="shared" ref="L92:O92" si="115">L38+L45</f>
        <v>0</v>
      </c>
      <c r="M92" s="75">
        <f t="shared" si="115"/>
        <v>0</v>
      </c>
      <c r="N92" s="75">
        <f t="shared" si="115"/>
        <v>0</v>
      </c>
      <c r="O92" s="56">
        <f t="shared" si="115"/>
        <v>503497</v>
      </c>
      <c r="P92" s="54">
        <f>P38+P45</f>
        <v>3863089.36</v>
      </c>
      <c r="Q92" s="75">
        <f t="shared" ref="Q92:T92" si="116">Q38+Q45</f>
        <v>0</v>
      </c>
      <c r="R92" s="75">
        <f t="shared" si="116"/>
        <v>0</v>
      </c>
      <c r="S92" s="75">
        <f t="shared" si="116"/>
        <v>0</v>
      </c>
      <c r="T92" s="56">
        <f t="shared" si="116"/>
        <v>3863089.36</v>
      </c>
      <c r="U92" s="323">
        <f>P92/K92*100</f>
        <v>767.25171351567133</v>
      </c>
      <c r="V92" s="324">
        <v>0</v>
      </c>
      <c r="W92" s="324">
        <v>0</v>
      </c>
      <c r="X92" s="324">
        <v>0</v>
      </c>
      <c r="Y92" s="325">
        <f>T92/O92*100</f>
        <v>767.25171351567133</v>
      </c>
      <c r="Z92" s="352">
        <f>P92/F92*100</f>
        <v>3.1105634885301932</v>
      </c>
      <c r="AA92" s="324">
        <v>0</v>
      </c>
      <c r="AB92" s="353">
        <v>0</v>
      </c>
      <c r="AC92" s="324">
        <v>0</v>
      </c>
      <c r="AD92" s="354">
        <f>T92/J92*100</f>
        <v>3.1105634885301932</v>
      </c>
      <c r="AE92" s="347"/>
      <c r="AF92" s="347"/>
      <c r="AG92" s="347"/>
      <c r="AH92" s="347"/>
      <c r="AI92" s="8"/>
      <c r="AJ92" s="8"/>
      <c r="AK92" s="8"/>
      <c r="AL92" s="8"/>
      <c r="AM92" s="8"/>
      <c r="AN92" s="8"/>
      <c r="AO92" s="8"/>
      <c r="AP92" s="8"/>
      <c r="AQ92" s="8"/>
      <c r="AR92" s="8"/>
      <c r="AS92" s="8"/>
      <c r="AT92" s="8"/>
      <c r="AU92" s="8"/>
      <c r="AV92" s="8"/>
      <c r="AW92" s="8"/>
      <c r="AX92" s="8"/>
      <c r="AY92" s="8"/>
      <c r="AZ92" s="8"/>
      <c r="BA92" s="8"/>
      <c r="BB92" s="8"/>
      <c r="BC92" s="8"/>
      <c r="BD92" s="8"/>
      <c r="BE92" s="8"/>
      <c r="BF92" s="8"/>
      <c r="BG92" s="8"/>
      <c r="BH92" s="8"/>
      <c r="BI92" s="8"/>
      <c r="BJ92" s="8"/>
      <c r="BK92" s="8"/>
      <c r="BL92" s="8"/>
      <c r="BM92" s="8"/>
      <c r="BN92" s="8"/>
      <c r="BO92" s="8"/>
      <c r="BP92" s="8"/>
      <c r="BQ92" s="8"/>
      <c r="BR92" s="8"/>
      <c r="BS92" s="8"/>
      <c r="BT92" s="8"/>
      <c r="BU92" s="8"/>
      <c r="BV92" s="8"/>
      <c r="BW92" s="8"/>
      <c r="BX92" s="8"/>
      <c r="BY92" s="8"/>
      <c r="BZ92" s="8"/>
      <c r="CA92" s="8"/>
      <c r="CB92" s="8"/>
      <c r="CC92" s="8"/>
      <c r="CD92" s="8"/>
      <c r="CE92" s="8"/>
      <c r="CF92" s="8"/>
      <c r="CG92" s="8"/>
      <c r="CH92" s="8"/>
      <c r="CI92" s="8"/>
      <c r="CJ92" s="8"/>
      <c r="CK92" s="8"/>
      <c r="CL92" s="8"/>
      <c r="CM92" s="8"/>
      <c r="CN92" s="8"/>
      <c r="CO92" s="8"/>
      <c r="CP92" s="8"/>
      <c r="CQ92" s="8"/>
      <c r="CR92" s="8"/>
      <c r="CS92" s="8"/>
      <c r="CT92" s="8"/>
      <c r="CU92" s="8"/>
      <c r="CV92" s="8"/>
      <c r="CW92" s="8"/>
      <c r="CX92" s="8"/>
      <c r="CY92" s="8"/>
      <c r="CZ92" s="8"/>
      <c r="DA92" s="8"/>
      <c r="DB92" s="8"/>
      <c r="DC92" s="8"/>
      <c r="DD92" s="8"/>
      <c r="DE92" s="8"/>
      <c r="DF92" s="8"/>
      <c r="DG92" s="8"/>
      <c r="DH92" s="8"/>
      <c r="DI92" s="8"/>
      <c r="DJ92" s="8"/>
      <c r="DK92" s="8"/>
      <c r="DL92" s="8"/>
      <c r="DM92" s="8"/>
      <c r="DN92" s="8"/>
      <c r="DO92" s="8"/>
      <c r="DP92" s="8"/>
      <c r="DQ92" s="8"/>
      <c r="DR92" s="8"/>
      <c r="DS92" s="8"/>
      <c r="DT92" s="8"/>
      <c r="DU92" s="8"/>
      <c r="DV92" s="8"/>
      <c r="DW92" s="8"/>
      <c r="DX92" s="8"/>
      <c r="DY92" s="8"/>
      <c r="DZ92" s="8"/>
      <c r="EA92" s="8"/>
      <c r="EB92" s="8"/>
      <c r="EC92" s="8"/>
      <c r="ED92" s="8"/>
      <c r="EE92" s="8"/>
      <c r="EF92" s="8"/>
      <c r="EG92" s="8"/>
      <c r="EH92" s="8"/>
      <c r="EI92" s="8"/>
      <c r="EJ92" s="8"/>
      <c r="EK92" s="8"/>
      <c r="EL92" s="8"/>
      <c r="EM92" s="8"/>
      <c r="EN92" s="8"/>
      <c r="EO92" s="8"/>
      <c r="EP92" s="8"/>
      <c r="EQ92" s="8"/>
      <c r="ER92" s="8"/>
    </row>
    <row r="93" spans="1:148" s="7" customFormat="1" ht="13.5" hidden="1" customHeight="1" x14ac:dyDescent="0.25">
      <c r="A93" s="407"/>
      <c r="B93" s="408"/>
      <c r="C93" s="408"/>
      <c r="D93" s="183"/>
      <c r="E93" s="196"/>
      <c r="F93" s="54"/>
      <c r="G93" s="75"/>
      <c r="H93" s="75"/>
      <c r="I93" s="75"/>
      <c r="J93" s="56"/>
      <c r="K93" s="54"/>
      <c r="L93" s="75"/>
      <c r="M93" s="75"/>
      <c r="N93" s="75"/>
      <c r="O93" s="56"/>
      <c r="P93" s="54"/>
      <c r="Q93" s="75"/>
      <c r="R93" s="75"/>
      <c r="S93" s="75"/>
      <c r="T93" s="56"/>
      <c r="U93" s="216"/>
      <c r="V93" s="75"/>
      <c r="W93" s="75"/>
      <c r="X93" s="75"/>
      <c r="Y93" s="217"/>
      <c r="Z93" s="54"/>
      <c r="AA93" s="75"/>
      <c r="AB93" s="55"/>
      <c r="AC93" s="75"/>
      <c r="AD93" s="102"/>
      <c r="AE93" s="8"/>
      <c r="AF93" s="8"/>
      <c r="AG93" s="333"/>
      <c r="AH93" s="8"/>
      <c r="AI93" s="8"/>
      <c r="AJ93" s="8"/>
      <c r="AK93" s="8"/>
      <c r="AL93" s="8"/>
      <c r="AM93" s="8"/>
      <c r="AN93" s="8"/>
      <c r="AO93" s="8"/>
      <c r="AP93" s="8"/>
      <c r="AQ93" s="8"/>
      <c r="AR93" s="8"/>
      <c r="AS93" s="8"/>
      <c r="AT93" s="8"/>
      <c r="AU93" s="8"/>
      <c r="AV93" s="8"/>
      <c r="AW93" s="8"/>
      <c r="AX93" s="8"/>
      <c r="AY93" s="8"/>
      <c r="AZ93" s="8"/>
      <c r="BA93" s="8"/>
      <c r="BB93" s="8"/>
      <c r="BC93" s="8"/>
      <c r="BD93" s="8"/>
      <c r="BE93" s="8"/>
      <c r="BF93" s="8"/>
      <c r="BG93" s="8"/>
      <c r="BH93" s="8"/>
      <c r="BI93" s="8"/>
      <c r="BJ93" s="8"/>
      <c r="BK93" s="8"/>
      <c r="BL93" s="8"/>
      <c r="BM93" s="8"/>
      <c r="BN93" s="8"/>
      <c r="BO93" s="8"/>
      <c r="BP93" s="8"/>
      <c r="BQ93" s="8"/>
      <c r="BR93" s="8"/>
      <c r="BS93" s="8"/>
      <c r="BT93" s="8"/>
      <c r="BU93" s="8"/>
      <c r="BV93" s="8"/>
      <c r="BW93" s="8"/>
      <c r="BX93" s="8"/>
      <c r="BY93" s="8"/>
      <c r="BZ93" s="8"/>
      <c r="CA93" s="8"/>
      <c r="CB93" s="8"/>
      <c r="CC93" s="8"/>
      <c r="CD93" s="8"/>
      <c r="CE93" s="8"/>
      <c r="CF93" s="8"/>
      <c r="CG93" s="8"/>
      <c r="CH93" s="8"/>
      <c r="CI93" s="8"/>
      <c r="CJ93" s="8"/>
      <c r="CK93" s="8"/>
      <c r="CL93" s="8"/>
      <c r="CM93" s="8"/>
      <c r="CN93" s="8"/>
      <c r="CO93" s="8"/>
      <c r="CP93" s="8"/>
      <c r="CQ93" s="8"/>
      <c r="CR93" s="8"/>
      <c r="CS93" s="8"/>
      <c r="CT93" s="8"/>
      <c r="CU93" s="8"/>
      <c r="CV93" s="8"/>
      <c r="CW93" s="8"/>
      <c r="CX93" s="8"/>
      <c r="CY93" s="8"/>
      <c r="CZ93" s="8"/>
      <c r="DA93" s="8"/>
      <c r="DB93" s="8"/>
      <c r="DC93" s="8"/>
      <c r="DD93" s="8"/>
      <c r="DE93" s="8"/>
      <c r="DF93" s="8"/>
      <c r="DG93" s="8"/>
      <c r="DH93" s="8"/>
      <c r="DI93" s="8"/>
      <c r="DJ93" s="8"/>
      <c r="DK93" s="8"/>
      <c r="DL93" s="8"/>
      <c r="DM93" s="8"/>
      <c r="DN93" s="8"/>
      <c r="DO93" s="8"/>
      <c r="DP93" s="8"/>
      <c r="DQ93" s="8"/>
      <c r="DR93" s="8"/>
      <c r="DS93" s="8"/>
      <c r="DT93" s="8"/>
      <c r="DU93" s="8"/>
      <c r="DV93" s="8"/>
      <c r="DW93" s="8"/>
      <c r="DX93" s="8"/>
      <c r="DY93" s="8"/>
      <c r="DZ93" s="8"/>
      <c r="EA93" s="8"/>
      <c r="EB93" s="8"/>
      <c r="EC93" s="8"/>
      <c r="ED93" s="8"/>
      <c r="EE93" s="8"/>
      <c r="EF93" s="8"/>
      <c r="EG93" s="8"/>
      <c r="EH93" s="8"/>
      <c r="EI93" s="8"/>
      <c r="EJ93" s="8"/>
      <c r="EK93" s="8"/>
      <c r="EL93" s="8"/>
      <c r="EM93" s="8"/>
      <c r="EN93" s="8"/>
      <c r="EO93" s="8"/>
      <c r="EP93" s="8"/>
      <c r="EQ93" s="8"/>
      <c r="ER93" s="8"/>
    </row>
    <row r="94" spans="1:148" s="7" customFormat="1" ht="19.5" hidden="1" customHeight="1" x14ac:dyDescent="0.25">
      <c r="A94" s="407" t="s">
        <v>28</v>
      </c>
      <c r="B94" s="408"/>
      <c r="C94" s="408"/>
      <c r="D94" s="183" t="s">
        <v>37</v>
      </c>
      <c r="E94" s="196" t="s">
        <v>7</v>
      </c>
      <c r="F94" s="54">
        <v>0</v>
      </c>
      <c r="G94" s="75">
        <f>G29</f>
        <v>0</v>
      </c>
      <c r="H94" s="75">
        <f>H29</f>
        <v>0</v>
      </c>
      <c r="I94" s="75">
        <f>I29</f>
        <v>0</v>
      </c>
      <c r="J94" s="56">
        <v>0</v>
      </c>
      <c r="K94" s="54">
        <v>0</v>
      </c>
      <c r="L94" s="75">
        <f>L29</f>
        <v>0</v>
      </c>
      <c r="M94" s="75">
        <f>M29</f>
        <v>0</v>
      </c>
      <c r="N94" s="75">
        <f>N29</f>
        <v>0</v>
      </c>
      <c r="O94" s="56">
        <v>0</v>
      </c>
      <c r="P94" s="54">
        <v>0</v>
      </c>
      <c r="Q94" s="75">
        <f>Q29</f>
        <v>0</v>
      </c>
      <c r="R94" s="75">
        <f>R29</f>
        <v>0</v>
      </c>
      <c r="S94" s="75">
        <f>S29</f>
        <v>0</v>
      </c>
      <c r="T94" s="56">
        <v>0</v>
      </c>
      <c r="U94" s="218">
        <v>0</v>
      </c>
      <c r="V94" s="55">
        <v>0</v>
      </c>
      <c r="W94" s="55">
        <v>0</v>
      </c>
      <c r="X94" s="55">
        <v>0</v>
      </c>
      <c r="Y94" s="208">
        <v>0</v>
      </c>
      <c r="Z94" s="57">
        <v>0</v>
      </c>
      <c r="AA94" s="55">
        <v>0</v>
      </c>
      <c r="AB94" s="55">
        <v>0</v>
      </c>
      <c r="AC94" s="55">
        <v>0</v>
      </c>
      <c r="AD94" s="58">
        <v>0</v>
      </c>
      <c r="AE94" s="8"/>
      <c r="AF94" s="8"/>
      <c r="AG94" s="344"/>
      <c r="AH94" s="344"/>
      <c r="AI94" s="8"/>
      <c r="AJ94" s="8"/>
      <c r="AK94" s="8"/>
      <c r="AL94" s="8"/>
      <c r="AM94" s="8"/>
      <c r="AN94" s="8"/>
      <c r="AO94" s="8"/>
      <c r="AP94" s="8"/>
      <c r="AQ94" s="8"/>
      <c r="AR94" s="8"/>
      <c r="AS94" s="8"/>
      <c r="AT94" s="8"/>
      <c r="AU94" s="8"/>
      <c r="AV94" s="8"/>
      <c r="AW94" s="8"/>
      <c r="AX94" s="8"/>
      <c r="AY94" s="8"/>
      <c r="AZ94" s="8"/>
      <c r="BA94" s="8"/>
      <c r="BB94" s="8"/>
      <c r="BC94" s="8"/>
      <c r="BD94" s="8"/>
      <c r="BE94" s="8"/>
      <c r="BF94" s="8"/>
      <c r="BG94" s="8"/>
      <c r="BH94" s="8"/>
      <c r="BI94" s="8"/>
      <c r="BJ94" s="8"/>
      <c r="BK94" s="8"/>
      <c r="BL94" s="8"/>
      <c r="BM94" s="8"/>
      <c r="BN94" s="8"/>
      <c r="BO94" s="8"/>
      <c r="BP94" s="8"/>
      <c r="BQ94" s="8"/>
      <c r="BR94" s="8"/>
      <c r="BS94" s="8"/>
      <c r="BT94" s="8"/>
      <c r="BU94" s="8"/>
      <c r="BV94" s="8"/>
      <c r="BW94" s="8"/>
      <c r="BX94" s="8"/>
      <c r="BY94" s="8"/>
      <c r="BZ94" s="8"/>
      <c r="CA94" s="8"/>
      <c r="CB94" s="8"/>
      <c r="CC94" s="8"/>
      <c r="CD94" s="8"/>
      <c r="CE94" s="8"/>
      <c r="CF94" s="8"/>
      <c r="CG94" s="8"/>
      <c r="CH94" s="8"/>
      <c r="CI94" s="8"/>
      <c r="CJ94" s="8"/>
      <c r="CK94" s="8"/>
      <c r="CL94" s="8"/>
      <c r="CM94" s="8"/>
      <c r="CN94" s="8"/>
      <c r="CO94" s="8"/>
      <c r="CP94" s="8"/>
      <c r="CQ94" s="8"/>
      <c r="CR94" s="8"/>
      <c r="CS94" s="8"/>
      <c r="CT94" s="8"/>
      <c r="CU94" s="8"/>
      <c r="CV94" s="8"/>
      <c r="CW94" s="8"/>
      <c r="CX94" s="8"/>
      <c r="CY94" s="8"/>
      <c r="CZ94" s="8"/>
      <c r="DA94" s="8"/>
      <c r="DB94" s="8"/>
      <c r="DC94" s="8"/>
      <c r="DD94" s="8"/>
      <c r="DE94" s="8"/>
      <c r="DF94" s="8"/>
      <c r="DG94" s="8"/>
      <c r="DH94" s="8"/>
      <c r="DI94" s="8"/>
      <c r="DJ94" s="8"/>
      <c r="DK94" s="8"/>
      <c r="DL94" s="8"/>
      <c r="DM94" s="8"/>
      <c r="DN94" s="8"/>
      <c r="DO94" s="8"/>
      <c r="DP94" s="8"/>
      <c r="DQ94" s="8"/>
      <c r="DR94" s="8"/>
      <c r="DS94" s="8"/>
      <c r="DT94" s="8"/>
      <c r="DU94" s="8"/>
      <c r="DV94" s="8"/>
      <c r="DW94" s="8"/>
      <c r="DX94" s="8"/>
      <c r="DY94" s="8"/>
      <c r="DZ94" s="8"/>
      <c r="EA94" s="8"/>
      <c r="EB94" s="8"/>
      <c r="EC94" s="8"/>
      <c r="ED94" s="8"/>
      <c r="EE94" s="8"/>
      <c r="EF94" s="8"/>
      <c r="EG94" s="8"/>
      <c r="EH94" s="8"/>
      <c r="EI94" s="8"/>
      <c r="EJ94" s="8"/>
      <c r="EK94" s="8"/>
      <c r="EL94" s="8"/>
      <c r="EM94" s="8"/>
      <c r="EN94" s="8"/>
      <c r="EO94" s="8"/>
      <c r="EP94" s="8"/>
      <c r="EQ94" s="8"/>
      <c r="ER94" s="8"/>
    </row>
    <row r="95" spans="1:148" s="34" customFormat="1" ht="17.25" customHeight="1" thickBot="1" x14ac:dyDescent="0.3">
      <c r="A95" s="409" t="s">
        <v>117</v>
      </c>
      <c r="B95" s="410"/>
      <c r="C95" s="410"/>
      <c r="D95" s="184"/>
      <c r="E95" s="375"/>
      <c r="F95" s="144">
        <f>F90+F92+F94</f>
        <v>4916134686.75</v>
      </c>
      <c r="G95" s="145">
        <f t="shared" ref="G95:J95" si="117">G90+G92+G94</f>
        <v>3523823514</v>
      </c>
      <c r="H95" s="145">
        <f t="shared" si="117"/>
        <v>40959212.82</v>
      </c>
      <c r="I95" s="145">
        <f t="shared" si="117"/>
        <v>341302194.93000001</v>
      </c>
      <c r="J95" s="167">
        <f t="shared" si="117"/>
        <v>1010049765</v>
      </c>
      <c r="K95" s="144">
        <f>K90+K92+K94</f>
        <v>2682799601.1100001</v>
      </c>
      <c r="L95" s="145">
        <f t="shared" ref="L95:O95" si="118">L90+L92+L94</f>
        <v>1844476528</v>
      </c>
      <c r="M95" s="145">
        <f t="shared" si="118"/>
        <v>0</v>
      </c>
      <c r="N95" s="145">
        <f t="shared" si="118"/>
        <v>341302194.93000001</v>
      </c>
      <c r="O95" s="167">
        <f t="shared" si="118"/>
        <v>497020878.18000001</v>
      </c>
      <c r="P95" s="144">
        <f>P90+P92+P94</f>
        <v>2797395529.6600003</v>
      </c>
      <c r="Q95" s="145">
        <f t="shared" ref="Q95:T95" si="119">Q90+Q92+Q94</f>
        <v>1988089506.9400001</v>
      </c>
      <c r="R95" s="145">
        <f t="shared" si="119"/>
        <v>0</v>
      </c>
      <c r="S95" s="145">
        <f t="shared" si="119"/>
        <v>332363789.63999999</v>
      </c>
      <c r="T95" s="167">
        <f t="shared" si="119"/>
        <v>476942233.08000004</v>
      </c>
      <c r="U95" s="219">
        <f>P95/K95*100</f>
        <v>104.27150535219202</v>
      </c>
      <c r="V95" s="13">
        <f>Q95/L95*100</f>
        <v>107.78611040909922</v>
      </c>
      <c r="W95" s="14">
        <v>0</v>
      </c>
      <c r="X95" s="13">
        <f>S95/N95*100</f>
        <v>97.381087662845744</v>
      </c>
      <c r="Y95" s="220">
        <f>T95/O95*100</f>
        <v>95.960200872541961</v>
      </c>
      <c r="Z95" s="12">
        <f>P95/F95*100</f>
        <v>56.902337057598515</v>
      </c>
      <c r="AA95" s="13">
        <f>Q95/G95*100</f>
        <v>56.418532285780074</v>
      </c>
      <c r="AB95" s="14">
        <v>0</v>
      </c>
      <c r="AC95" s="13">
        <f>S95/N95*100</f>
        <v>97.381087662845744</v>
      </c>
      <c r="AD95" s="15">
        <f>T95/J95*100</f>
        <v>47.219676654248815</v>
      </c>
      <c r="AE95" s="35"/>
      <c r="AF95" s="35"/>
      <c r="AG95" s="344"/>
      <c r="AH95" s="344"/>
      <c r="AI95" s="35"/>
      <c r="AJ95" s="35"/>
      <c r="AK95" s="35"/>
      <c r="AL95" s="35"/>
      <c r="AM95" s="35"/>
      <c r="AN95" s="35"/>
      <c r="AO95" s="35"/>
      <c r="AP95" s="35"/>
      <c r="AQ95" s="35"/>
      <c r="AR95" s="35"/>
      <c r="AS95" s="35"/>
      <c r="AT95" s="35"/>
      <c r="AU95" s="35"/>
      <c r="AV95" s="35"/>
      <c r="AW95" s="35"/>
      <c r="AX95" s="35"/>
      <c r="AY95" s="35"/>
      <c r="AZ95" s="35"/>
      <c r="BA95" s="35"/>
      <c r="BB95" s="35"/>
      <c r="BC95" s="35"/>
      <c r="BD95" s="35"/>
      <c r="BE95" s="35"/>
      <c r="BF95" s="35"/>
      <c r="BG95" s="35"/>
      <c r="BH95" s="35"/>
      <c r="BI95" s="35"/>
      <c r="BJ95" s="35"/>
      <c r="BK95" s="35"/>
      <c r="BL95" s="35"/>
      <c r="BM95" s="35"/>
      <c r="BN95" s="35"/>
      <c r="BO95" s="35"/>
      <c r="BP95" s="35"/>
      <c r="BQ95" s="35"/>
      <c r="BR95" s="35"/>
      <c r="BS95" s="35"/>
      <c r="BT95" s="35"/>
      <c r="BU95" s="35"/>
      <c r="BV95" s="35"/>
      <c r="BW95" s="35"/>
      <c r="BX95" s="35"/>
      <c r="BY95" s="35"/>
      <c r="BZ95" s="35"/>
      <c r="CA95" s="35"/>
      <c r="CB95" s="35"/>
      <c r="CC95" s="35"/>
      <c r="CD95" s="35"/>
      <c r="CE95" s="35"/>
      <c r="CF95" s="35"/>
      <c r="CG95" s="35"/>
      <c r="CH95" s="35"/>
      <c r="CI95" s="35"/>
      <c r="CJ95" s="35"/>
      <c r="CK95" s="35"/>
      <c r="CL95" s="35"/>
      <c r="CM95" s="35"/>
      <c r="CN95" s="35"/>
      <c r="CO95" s="35"/>
      <c r="CP95" s="35"/>
      <c r="CQ95" s="35"/>
      <c r="CR95" s="35"/>
      <c r="CS95" s="35"/>
      <c r="CT95" s="35"/>
      <c r="CU95" s="35"/>
      <c r="CV95" s="35"/>
      <c r="CW95" s="35"/>
      <c r="CX95" s="35"/>
      <c r="CY95" s="35"/>
      <c r="CZ95" s="35"/>
      <c r="DA95" s="35"/>
      <c r="DB95" s="35"/>
      <c r="DC95" s="35"/>
      <c r="DD95" s="35"/>
      <c r="DE95" s="35"/>
      <c r="DF95" s="35"/>
      <c r="DG95" s="35"/>
      <c r="DH95" s="35"/>
      <c r="DI95" s="35"/>
      <c r="DJ95" s="35"/>
      <c r="DK95" s="35"/>
      <c r="DL95" s="35"/>
      <c r="DM95" s="35"/>
      <c r="DN95" s="35"/>
      <c r="DO95" s="35"/>
      <c r="DP95" s="35"/>
      <c r="DQ95" s="35"/>
      <c r="DR95" s="35"/>
      <c r="DS95" s="35"/>
      <c r="DT95" s="35"/>
      <c r="DU95" s="35"/>
      <c r="DV95" s="35"/>
      <c r="DW95" s="35"/>
      <c r="DX95" s="35"/>
      <c r="DY95" s="35"/>
      <c r="DZ95" s="35"/>
      <c r="EA95" s="35"/>
      <c r="EB95" s="35"/>
      <c r="EC95" s="35"/>
      <c r="ED95" s="35"/>
      <c r="EE95" s="35"/>
      <c r="EF95" s="35"/>
      <c r="EG95" s="35"/>
      <c r="EH95" s="35"/>
      <c r="EI95" s="35"/>
      <c r="EJ95" s="35"/>
      <c r="EK95" s="35"/>
      <c r="EL95" s="35"/>
      <c r="EM95" s="35"/>
      <c r="EN95" s="35"/>
      <c r="EO95" s="35"/>
      <c r="EP95" s="35"/>
      <c r="EQ95" s="35"/>
      <c r="ER95" s="35"/>
    </row>
    <row r="96" spans="1:148" s="1" customFormat="1" x14ac:dyDescent="0.25">
      <c r="A96" s="34"/>
      <c r="B96" s="59"/>
      <c r="C96" s="60"/>
      <c r="D96" s="185"/>
      <c r="E96" s="197"/>
      <c r="AE96" s="2"/>
      <c r="AF96" s="2"/>
      <c r="AG96" s="333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"/>
      <c r="CW96" s="2"/>
      <c r="CX96" s="2"/>
      <c r="CY96" s="2"/>
      <c r="CZ96" s="2"/>
      <c r="DA96" s="2"/>
      <c r="DB96" s="2"/>
      <c r="DC96" s="2"/>
      <c r="DD96" s="2"/>
      <c r="DE96" s="2"/>
      <c r="DF96" s="2"/>
      <c r="DG96" s="2"/>
      <c r="DH96" s="2"/>
      <c r="DI96" s="2"/>
      <c r="DJ96" s="2"/>
      <c r="DK96" s="2"/>
      <c r="DL96" s="2"/>
      <c r="DM96" s="2"/>
      <c r="DN96" s="2"/>
      <c r="DO96" s="2"/>
      <c r="DP96" s="2"/>
      <c r="DQ96" s="2"/>
      <c r="DR96" s="2"/>
      <c r="DS96" s="2"/>
      <c r="DT96" s="2"/>
      <c r="DU96" s="2"/>
      <c r="DV96" s="2"/>
      <c r="DW96" s="2"/>
      <c r="DX96" s="2"/>
      <c r="DY96" s="2"/>
      <c r="DZ96" s="2"/>
      <c r="EA96" s="2"/>
      <c r="EB96" s="2"/>
      <c r="EC96" s="2"/>
      <c r="ED96" s="2"/>
      <c r="EE96" s="2"/>
      <c r="EF96" s="2"/>
      <c r="EG96" s="2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</row>
    <row r="97" spans="1:148" s="1" customFormat="1" hidden="1" x14ac:dyDescent="0.25">
      <c r="A97" s="34"/>
      <c r="B97" s="59"/>
      <c r="C97" s="60"/>
      <c r="D97" s="185"/>
      <c r="E97" s="197"/>
      <c r="AE97" s="2"/>
      <c r="AF97" s="2"/>
      <c r="AG97" s="333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2"/>
      <c r="CW97" s="2"/>
      <c r="CX97" s="2"/>
      <c r="CY97" s="2"/>
      <c r="CZ97" s="2"/>
      <c r="DA97" s="2"/>
      <c r="DB97" s="2"/>
      <c r="DC97" s="2"/>
      <c r="DD97" s="2"/>
      <c r="DE97" s="2"/>
      <c r="DF97" s="2"/>
      <c r="DG97" s="2"/>
      <c r="DH97" s="2"/>
      <c r="DI97" s="2"/>
      <c r="DJ97" s="2"/>
      <c r="DK97" s="2"/>
      <c r="DL97" s="2"/>
      <c r="DM97" s="2"/>
      <c r="DN97" s="2"/>
      <c r="DO97" s="2"/>
      <c r="DP97" s="2"/>
      <c r="DQ97" s="2"/>
      <c r="DR97" s="2"/>
      <c r="DS97" s="2"/>
      <c r="DT97" s="2"/>
      <c r="DU97" s="2"/>
      <c r="DV97" s="2"/>
      <c r="DW97" s="2"/>
      <c r="DX97" s="2"/>
      <c r="DY97" s="2"/>
      <c r="DZ97" s="2"/>
      <c r="EA97" s="2"/>
      <c r="EB97" s="2"/>
      <c r="EC97" s="2"/>
      <c r="ED97" s="2"/>
      <c r="EE97" s="2"/>
      <c r="EF97" s="2"/>
      <c r="EG97" s="2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</row>
    <row r="98" spans="1:148" s="1" customFormat="1" hidden="1" x14ac:dyDescent="0.25">
      <c r="A98" s="34"/>
      <c r="B98" s="59" t="s">
        <v>146</v>
      </c>
      <c r="C98" s="60"/>
      <c r="D98" s="185" t="s">
        <v>144</v>
      </c>
      <c r="E98" s="197"/>
      <c r="F98" s="308">
        <f>F90-F83-F68-F17</f>
        <v>4383120401.8199997</v>
      </c>
      <c r="G98" s="308">
        <f t="shared" ref="G98:BM98" si="120">G90-G83-G68-G17</f>
        <v>3523823514</v>
      </c>
      <c r="H98" s="308">
        <f t="shared" si="120"/>
        <v>40959212.82</v>
      </c>
      <c r="I98" s="308">
        <f t="shared" si="120"/>
        <v>0</v>
      </c>
      <c r="J98" s="308">
        <f t="shared" si="120"/>
        <v>818337675</v>
      </c>
      <c r="K98" s="308">
        <f>K90-K83-K68-K17</f>
        <v>2273474409.1800003</v>
      </c>
      <c r="L98" s="308">
        <f t="shared" si="120"/>
        <v>1844476528</v>
      </c>
      <c r="M98" s="308">
        <f t="shared" si="120"/>
        <v>0</v>
      </c>
      <c r="N98" s="308">
        <f t="shared" si="120"/>
        <v>0</v>
      </c>
      <c r="O98" s="308">
        <f t="shared" si="120"/>
        <v>428997881.18000001</v>
      </c>
      <c r="P98" s="308">
        <f t="shared" si="120"/>
        <v>2414909590.7399998</v>
      </c>
      <c r="Q98" s="308">
        <f t="shared" si="120"/>
        <v>1988089506.9400001</v>
      </c>
      <c r="R98" s="308">
        <f t="shared" si="120"/>
        <v>0</v>
      </c>
      <c r="S98" s="308">
        <f t="shared" si="120"/>
        <v>0</v>
      </c>
      <c r="T98" s="308">
        <f t="shared" si="120"/>
        <v>426820083.80000001</v>
      </c>
      <c r="U98" s="308">
        <f t="shared" si="120"/>
        <v>-161.75306311590941</v>
      </c>
      <c r="V98" s="308">
        <f t="shared" si="120"/>
        <v>107.78611040909922</v>
      </c>
      <c r="W98" s="308">
        <f t="shared" si="120"/>
        <v>0</v>
      </c>
      <c r="X98" s="308">
        <f t="shared" si="120"/>
        <v>-100.00688377601514</v>
      </c>
      <c r="Y98" s="308">
        <f t="shared" si="120"/>
        <v>26.767324691220935</v>
      </c>
      <c r="Z98" s="308"/>
      <c r="AA98" s="308"/>
      <c r="AB98" s="308"/>
      <c r="AC98" s="308"/>
      <c r="AD98" s="308"/>
      <c r="AE98" s="348"/>
      <c r="AF98" s="348"/>
      <c r="AG98" s="348"/>
      <c r="AH98" s="348"/>
      <c r="AI98" s="308"/>
      <c r="AJ98" s="308">
        <f t="shared" si="120"/>
        <v>0</v>
      </c>
      <c r="AK98" s="308">
        <f t="shared" si="120"/>
        <v>0</v>
      </c>
      <c r="AL98" s="308">
        <f t="shared" si="120"/>
        <v>0</v>
      </c>
      <c r="AM98" s="308">
        <f t="shared" si="120"/>
        <v>0</v>
      </c>
      <c r="AN98" s="308">
        <f t="shared" si="120"/>
        <v>0</v>
      </c>
      <c r="AO98" s="308">
        <f t="shared" si="120"/>
        <v>0</v>
      </c>
      <c r="AP98" s="308">
        <f t="shared" si="120"/>
        <v>0</v>
      </c>
      <c r="AQ98" s="308">
        <f t="shared" si="120"/>
        <v>0</v>
      </c>
      <c r="AR98" s="308">
        <f t="shared" si="120"/>
        <v>0</v>
      </c>
      <c r="AS98" s="308">
        <f t="shared" si="120"/>
        <v>0</v>
      </c>
      <c r="AT98" s="308">
        <f t="shared" si="120"/>
        <v>0</v>
      </c>
      <c r="AU98" s="308">
        <f t="shared" si="120"/>
        <v>0</v>
      </c>
      <c r="AV98" s="308">
        <f t="shared" si="120"/>
        <v>0</v>
      </c>
      <c r="AW98" s="308">
        <f t="shared" si="120"/>
        <v>0</v>
      </c>
      <c r="AX98" s="308">
        <f t="shared" si="120"/>
        <v>0</v>
      </c>
      <c r="AY98" s="308">
        <f t="shared" si="120"/>
        <v>0</v>
      </c>
      <c r="AZ98" s="308">
        <f t="shared" si="120"/>
        <v>0</v>
      </c>
      <c r="BA98" s="308">
        <f t="shared" si="120"/>
        <v>0</v>
      </c>
      <c r="BB98" s="308">
        <f t="shared" si="120"/>
        <v>0</v>
      </c>
      <c r="BC98" s="308">
        <f t="shared" si="120"/>
        <v>0</v>
      </c>
      <c r="BD98" s="308">
        <f t="shared" si="120"/>
        <v>0</v>
      </c>
      <c r="BE98" s="308">
        <f t="shared" si="120"/>
        <v>0</v>
      </c>
      <c r="BF98" s="308">
        <f t="shared" si="120"/>
        <v>0</v>
      </c>
      <c r="BG98" s="308">
        <f t="shared" si="120"/>
        <v>0</v>
      </c>
      <c r="BH98" s="308">
        <f t="shared" si="120"/>
        <v>0</v>
      </c>
      <c r="BI98" s="308">
        <f t="shared" si="120"/>
        <v>0</v>
      </c>
      <c r="BJ98" s="308">
        <f t="shared" si="120"/>
        <v>0</v>
      </c>
      <c r="BK98" s="308">
        <f t="shared" si="120"/>
        <v>0</v>
      </c>
      <c r="BL98" s="308">
        <f t="shared" si="120"/>
        <v>0</v>
      </c>
      <c r="BM98" s="308">
        <f t="shared" si="120"/>
        <v>0</v>
      </c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"/>
      <c r="CW98" s="2"/>
      <c r="CX98" s="2"/>
      <c r="CY98" s="2"/>
      <c r="CZ98" s="2"/>
      <c r="DA98" s="2"/>
      <c r="DB98" s="2"/>
      <c r="DC98" s="2"/>
      <c r="DD98" s="2"/>
      <c r="DE98" s="2"/>
      <c r="DF98" s="2"/>
      <c r="DG98" s="2"/>
      <c r="DH98" s="2"/>
      <c r="DI98" s="2"/>
      <c r="DJ98" s="2"/>
      <c r="DK98" s="2"/>
      <c r="DL98" s="2"/>
      <c r="DM98" s="2"/>
      <c r="DN98" s="2"/>
      <c r="DO98" s="2"/>
      <c r="DP98" s="2"/>
      <c r="DQ98" s="2"/>
      <c r="DR98" s="2"/>
      <c r="DS98" s="2"/>
      <c r="DT98" s="2"/>
      <c r="DU98" s="2"/>
      <c r="DV98" s="2"/>
      <c r="DW98" s="2"/>
      <c r="DX98" s="2"/>
      <c r="DY98" s="2"/>
      <c r="DZ98" s="2"/>
      <c r="EA98" s="2"/>
      <c r="EB98" s="2"/>
      <c r="EC98" s="2"/>
      <c r="ED98" s="2"/>
      <c r="EE98" s="2"/>
      <c r="EF98" s="2"/>
      <c r="EG98" s="2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</row>
    <row r="99" spans="1:148" s="1" customFormat="1" hidden="1" x14ac:dyDescent="0.25">
      <c r="A99" s="34"/>
      <c r="B99" s="59"/>
      <c r="C99" s="60"/>
      <c r="D99" s="185" t="s">
        <v>145</v>
      </c>
      <c r="E99" s="197"/>
      <c r="F99" s="308">
        <f>F48-F45-F38-F17</f>
        <v>4197389106.8199997</v>
      </c>
      <c r="G99" s="308">
        <f t="shared" ref="G99:Y99" si="121">G48-G45-G38-G17</f>
        <v>3471452064</v>
      </c>
      <c r="H99" s="308">
        <f t="shared" si="121"/>
        <v>40959212.82</v>
      </c>
      <c r="I99" s="308">
        <f t="shared" si="121"/>
        <v>0</v>
      </c>
      <c r="J99" s="308">
        <f t="shared" si="121"/>
        <v>684977830</v>
      </c>
      <c r="K99" s="308">
        <f t="shared" si="121"/>
        <v>2183123155.1800003</v>
      </c>
      <c r="L99" s="308">
        <f t="shared" si="121"/>
        <v>1822189285</v>
      </c>
      <c r="M99" s="308">
        <f t="shared" si="121"/>
        <v>0</v>
      </c>
      <c r="N99" s="308">
        <f t="shared" si="121"/>
        <v>0</v>
      </c>
      <c r="O99" s="308">
        <f t="shared" si="121"/>
        <v>360933870.18000001</v>
      </c>
      <c r="P99" s="308">
        <f t="shared" si="121"/>
        <v>2344196925.0099998</v>
      </c>
      <c r="Q99" s="308">
        <f t="shared" si="121"/>
        <v>1984875906.1800001</v>
      </c>
      <c r="R99" s="308">
        <f t="shared" si="121"/>
        <v>0</v>
      </c>
      <c r="S99" s="308">
        <f t="shared" si="121"/>
        <v>0</v>
      </c>
      <c r="T99" s="308">
        <f t="shared" si="121"/>
        <v>359321018.82999998</v>
      </c>
      <c r="U99" s="308">
        <f t="shared" si="121"/>
        <v>-758.4720345881791</v>
      </c>
      <c r="V99" s="308">
        <f t="shared" si="121"/>
        <v>108.92808571091999</v>
      </c>
      <c r="W99" s="308">
        <f t="shared" si="121"/>
        <v>0</v>
      </c>
      <c r="X99" s="308">
        <f t="shared" si="121"/>
        <v>0</v>
      </c>
      <c r="Y99" s="308">
        <f t="shared" si="121"/>
        <v>-666.76843725023468</v>
      </c>
      <c r="Z99" s="308"/>
      <c r="AA99" s="308"/>
      <c r="AB99" s="308"/>
      <c r="AC99" s="308"/>
      <c r="AD99" s="308"/>
      <c r="AE99" s="2"/>
      <c r="AF99" s="2"/>
      <c r="AG99" s="333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2"/>
      <c r="CW99" s="2"/>
      <c r="CX99" s="2"/>
      <c r="CY99" s="2"/>
      <c r="CZ99" s="2"/>
      <c r="DA99" s="2"/>
      <c r="DB99" s="2"/>
      <c r="DC99" s="2"/>
      <c r="DD99" s="2"/>
      <c r="DE99" s="2"/>
      <c r="DF99" s="2"/>
      <c r="DG99" s="2"/>
      <c r="DH99" s="2"/>
      <c r="DI99" s="2"/>
      <c r="DJ99" s="2"/>
      <c r="DK99" s="2"/>
      <c r="DL99" s="2"/>
      <c r="DM99" s="2"/>
      <c r="DN99" s="2"/>
      <c r="DO99" s="2"/>
      <c r="DP99" s="2"/>
      <c r="DQ99" s="2"/>
      <c r="DR99" s="2"/>
      <c r="DS99" s="2"/>
      <c r="DT99" s="2"/>
      <c r="DU99" s="2"/>
      <c r="DV99" s="2"/>
      <c r="DW99" s="2"/>
      <c r="DX99" s="2"/>
      <c r="DY99" s="2"/>
      <c r="DZ99" s="2"/>
      <c r="EA99" s="2"/>
      <c r="EB99" s="2"/>
      <c r="EC99" s="2"/>
      <c r="ED99" s="2"/>
      <c r="EE99" s="2"/>
      <c r="EF99" s="2"/>
      <c r="EG99" s="2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</row>
    <row r="100" spans="1:148" s="1" customFormat="1" x14ac:dyDescent="0.25">
      <c r="A100" s="34"/>
      <c r="B100" s="59"/>
      <c r="C100" s="60"/>
      <c r="D100" s="185"/>
      <c r="E100" s="197"/>
      <c r="AE100" s="2"/>
      <c r="AF100" s="2"/>
      <c r="AG100" s="333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  <c r="CM100" s="2"/>
      <c r="CN100" s="2"/>
      <c r="CO100" s="2"/>
      <c r="CP100" s="2"/>
      <c r="CQ100" s="2"/>
      <c r="CR100" s="2"/>
      <c r="CS100" s="2"/>
      <c r="CT100" s="2"/>
      <c r="CU100" s="2"/>
      <c r="CV100" s="2"/>
      <c r="CW100" s="2"/>
      <c r="CX100" s="2"/>
      <c r="CY100" s="2"/>
      <c r="CZ100" s="2"/>
      <c r="DA100" s="2"/>
      <c r="DB100" s="2"/>
      <c r="DC100" s="2"/>
      <c r="DD100" s="2"/>
      <c r="DE100" s="2"/>
      <c r="DF100" s="2"/>
      <c r="DG100" s="2"/>
      <c r="DH100" s="2"/>
      <c r="DI100" s="2"/>
      <c r="DJ100" s="2"/>
      <c r="DK100" s="2"/>
      <c r="DL100" s="2"/>
      <c r="DM100" s="2"/>
      <c r="DN100" s="2"/>
      <c r="DO100" s="2"/>
      <c r="DP100" s="2"/>
      <c r="DQ100" s="2"/>
      <c r="DR100" s="2"/>
      <c r="DS100" s="2"/>
      <c r="DT100" s="2"/>
      <c r="DU100" s="2"/>
      <c r="DV100" s="2"/>
      <c r="DW100" s="2"/>
      <c r="DX100" s="2"/>
      <c r="DY100" s="2"/>
      <c r="DZ100" s="2"/>
      <c r="EA100" s="2"/>
      <c r="EB100" s="2"/>
      <c r="EC100" s="2"/>
      <c r="ED100" s="2"/>
      <c r="EE100" s="2"/>
      <c r="EF100" s="2"/>
      <c r="EG100" s="2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</row>
    <row r="101" spans="1:148" s="1" customFormat="1" x14ac:dyDescent="0.25">
      <c r="A101" s="34"/>
      <c r="B101" s="59"/>
      <c r="C101" s="60"/>
      <c r="D101" s="185"/>
      <c r="E101" s="197"/>
      <c r="K101" s="308"/>
      <c r="AE101" s="2"/>
      <c r="AF101" s="2"/>
      <c r="AG101" s="333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  <c r="CM101" s="2"/>
      <c r="CN101" s="2"/>
      <c r="CO101" s="2"/>
      <c r="CP101" s="2"/>
      <c r="CQ101" s="2"/>
      <c r="CR101" s="2"/>
      <c r="CS101" s="2"/>
      <c r="CT101" s="2"/>
      <c r="CU101" s="2"/>
      <c r="CV101" s="2"/>
      <c r="CW101" s="2"/>
      <c r="CX101" s="2"/>
      <c r="CY101" s="2"/>
      <c r="CZ101" s="2"/>
      <c r="DA101" s="2"/>
      <c r="DB101" s="2"/>
      <c r="DC101" s="2"/>
      <c r="DD101" s="2"/>
      <c r="DE101" s="2"/>
      <c r="DF101" s="2"/>
      <c r="DG101" s="2"/>
      <c r="DH101" s="2"/>
      <c r="DI101" s="2"/>
      <c r="DJ101" s="2"/>
      <c r="DK101" s="2"/>
      <c r="DL101" s="2"/>
      <c r="DM101" s="2"/>
      <c r="DN101" s="2"/>
      <c r="DO101" s="2"/>
      <c r="DP101" s="2"/>
      <c r="DQ101" s="2"/>
      <c r="DR101" s="2"/>
      <c r="DS101" s="2"/>
      <c r="DT101" s="2"/>
      <c r="DU101" s="2"/>
      <c r="DV101" s="2"/>
      <c r="DW101" s="2"/>
      <c r="DX101" s="2"/>
      <c r="DY101" s="2"/>
      <c r="DZ101" s="2"/>
      <c r="EA101" s="2"/>
      <c r="EB101" s="2"/>
      <c r="EC101" s="2"/>
      <c r="ED101" s="2"/>
      <c r="EE101" s="2"/>
      <c r="EF101" s="2"/>
      <c r="EG101" s="2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</row>
    <row r="102" spans="1:148" s="1" customFormat="1" x14ac:dyDescent="0.25">
      <c r="A102" s="34"/>
      <c r="B102" s="59"/>
      <c r="C102" s="60"/>
      <c r="D102" s="185"/>
      <c r="E102" s="197"/>
      <c r="AE102" s="2"/>
      <c r="AF102" s="2"/>
      <c r="AG102" s="333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  <c r="CM102" s="2"/>
      <c r="CN102" s="2"/>
      <c r="CO102" s="2"/>
      <c r="CP102" s="2"/>
      <c r="CQ102" s="2"/>
      <c r="CR102" s="2"/>
      <c r="CS102" s="2"/>
      <c r="CT102" s="2"/>
      <c r="CU102" s="2"/>
      <c r="CV102" s="2"/>
      <c r="CW102" s="2"/>
      <c r="CX102" s="2"/>
      <c r="CY102" s="2"/>
      <c r="CZ102" s="2"/>
      <c r="DA102" s="2"/>
      <c r="DB102" s="2"/>
      <c r="DC102" s="2"/>
      <c r="DD102" s="2"/>
      <c r="DE102" s="2"/>
      <c r="DF102" s="2"/>
      <c r="DG102" s="2"/>
      <c r="DH102" s="2"/>
      <c r="DI102" s="2"/>
      <c r="DJ102" s="2"/>
      <c r="DK102" s="2"/>
      <c r="DL102" s="2"/>
      <c r="DM102" s="2"/>
      <c r="DN102" s="2"/>
      <c r="DO102" s="2"/>
      <c r="DP102" s="2"/>
      <c r="DQ102" s="2"/>
      <c r="DR102" s="2"/>
      <c r="DS102" s="2"/>
      <c r="DT102" s="2"/>
      <c r="DU102" s="2"/>
      <c r="DV102" s="2"/>
      <c r="DW102" s="2"/>
      <c r="DX102" s="2"/>
      <c r="DY102" s="2"/>
      <c r="DZ102" s="2"/>
      <c r="EA102" s="2"/>
      <c r="EB102" s="2"/>
      <c r="EC102" s="2"/>
      <c r="ED102" s="2"/>
      <c r="EE102" s="2"/>
      <c r="EF102" s="2"/>
      <c r="EG102" s="2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</row>
  </sheetData>
  <mergeCells count="80">
    <mergeCell ref="A80:A81"/>
    <mergeCell ref="E29:E35"/>
    <mergeCell ref="AE19:AF19"/>
    <mergeCell ref="AE17:AG17"/>
    <mergeCell ref="A49:AD49"/>
    <mergeCell ref="A42:A44"/>
    <mergeCell ref="D76:D78"/>
    <mergeCell ref="F75:AD75"/>
    <mergeCell ref="B75:D75"/>
    <mergeCell ref="B73:D73"/>
    <mergeCell ref="B70:D70"/>
    <mergeCell ref="B39:D39"/>
    <mergeCell ref="B42:D42"/>
    <mergeCell ref="D28:D35"/>
    <mergeCell ref="B45:D45"/>
    <mergeCell ref="F62:AD62"/>
    <mergeCell ref="B72:D72"/>
    <mergeCell ref="F70:AD70"/>
    <mergeCell ref="A5:AD5"/>
    <mergeCell ref="B41:D41"/>
    <mergeCell ref="F80:AD80"/>
    <mergeCell ref="B80:D80"/>
    <mergeCell ref="A74:AD74"/>
    <mergeCell ref="B28:C28"/>
    <mergeCell ref="B7:C7"/>
    <mergeCell ref="B47:D47"/>
    <mergeCell ref="F28:AD28"/>
    <mergeCell ref="F39:AD39"/>
    <mergeCell ref="F42:AD42"/>
    <mergeCell ref="B29:C29"/>
    <mergeCell ref="B33:C33"/>
    <mergeCell ref="B43:C43"/>
    <mergeCell ref="A28:A35"/>
    <mergeCell ref="B69:D69"/>
    <mergeCell ref="AE68:AG68"/>
    <mergeCell ref="B27:D27"/>
    <mergeCell ref="B38:D38"/>
    <mergeCell ref="B36:C36"/>
    <mergeCell ref="AG51:AG52"/>
    <mergeCell ref="B48:D48"/>
    <mergeCell ref="B55:D55"/>
    <mergeCell ref="B50:D50"/>
    <mergeCell ref="B60:D60"/>
    <mergeCell ref="A61:AD61"/>
    <mergeCell ref="B62:D62"/>
    <mergeCell ref="A50:A52"/>
    <mergeCell ref="A55:A59"/>
    <mergeCell ref="A62:A68"/>
    <mergeCell ref="F7:AD7"/>
    <mergeCell ref="A94:C94"/>
    <mergeCell ref="A95:C95"/>
    <mergeCell ref="A93:C93"/>
    <mergeCell ref="A90:C90"/>
    <mergeCell ref="A92:C92"/>
    <mergeCell ref="B87:D87"/>
    <mergeCell ref="A91:C91"/>
    <mergeCell ref="B79:D79"/>
    <mergeCell ref="B89:D89"/>
    <mergeCell ref="B85:D85"/>
    <mergeCell ref="A86:AD86"/>
    <mergeCell ref="F87:AD87"/>
    <mergeCell ref="A87:A88"/>
    <mergeCell ref="A70:A71"/>
    <mergeCell ref="A75:A77"/>
    <mergeCell ref="A8:A26"/>
    <mergeCell ref="AI17:AM17"/>
    <mergeCell ref="B83:D83"/>
    <mergeCell ref="A1:AD1"/>
    <mergeCell ref="A6:AD6"/>
    <mergeCell ref="Z2:AD2"/>
    <mergeCell ref="B53:D53"/>
    <mergeCell ref="A54:AD54"/>
    <mergeCell ref="A2:A3"/>
    <mergeCell ref="D2:D3"/>
    <mergeCell ref="E2:E3"/>
    <mergeCell ref="K2:O2"/>
    <mergeCell ref="P2:T2"/>
    <mergeCell ref="U2:Y2"/>
    <mergeCell ref="F2:J2"/>
    <mergeCell ref="C2:C3"/>
  </mergeCells>
  <pageMargins left="0.25" right="0.25" top="0.75" bottom="0.75" header="0.3" footer="0.3"/>
  <pageSetup paperSize="9" scale="39" fitToHeight="0" orientation="landscape" r:id="rId1"/>
  <rowBreaks count="1" manualBreakCount="1">
    <brk id="41" max="2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на 31.08.2020 г</vt:lpstr>
      <vt:lpstr>'на 31.08.2020 г'!Область_печати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2020-09-09T03:37:11Z</dcterms:modified>
</cp:coreProperties>
</file>