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9.06.2020\"/>
    </mc:Choice>
  </mc:AlternateContent>
  <bookViews>
    <workbookView xWindow="0" yWindow="0" windowWidth="23040" windowHeight="106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69" i="1" l="1"/>
  <c r="C68" i="1" l="1"/>
  <c r="C70" i="1"/>
  <c r="C71" i="1"/>
  <c r="C65" i="1" l="1"/>
  <c r="C51" i="1"/>
  <c r="C49" i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<sst xmlns="http://schemas.openxmlformats.org/spreadsheetml/2006/main" count="143" uniqueCount="143">
  <si>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</si>
  <si>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</si>
  <si>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</si>
  <si>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</si>
  <si>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</si>
  <si>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</si>
  <si>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</si>
  <si>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</si>
  <si>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</si>
  <si>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</si>
  <si>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</si>
  <si>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</si>
  <si>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</si>
  <si>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</si>
  <si>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</si>
  <si>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</si>
  <si>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</si>
  <si>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</si>
  <si>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</si>
  <si>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</si>
  <si>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</si>
  <si>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</si>
  <si>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</si>
  <si>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</si>
  <si>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</si>
  <si>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</si>
  <si>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</si>
  <si>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</si>
  <si>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</si>
  <si>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</si>
  <si>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</si>
  <si>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</si>
  <si>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</si>
  <si>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</si>
  <si>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</si>
  <si>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</si>
  <si>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</si>
  <si>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</si>
  <si>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</si>
  <si>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</si>
  <si>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</si>
  <si>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</si>
  <si>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</si>
  <si>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</si>
  <si>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</si>
  <si>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</si>
  <si>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</si>
  <si>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</si>
  <si>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</si>
  <si>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</si>
  <si>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</si>
  <si>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</si>
  <si>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</si>
  <si>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</si>
  <si>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</si>
  <si>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</si>
  <si>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</si>
  <si>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</si>
  <si>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</si>
  <si>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</si>
  <si>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</si>
  <si>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</si>
  <si>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</si>
  <si>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</si>
  <si>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</si>
  <si>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</si>
  <si>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</si>
  <si>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</si>
  <si>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</si>
  <si>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</si>
  <si>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</si>
  <si>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</si>
  <si>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</si>
  <si>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</si>
  <si>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</si>
  <si>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</si>
  <si>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</si>
  <si>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</si>
  <si>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</si>
  <si>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</si>
  <si>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</si>
  <si>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</si>
  <si>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</si>
  <si>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</si>
  <si>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</si>
  <si>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</si>
  <si>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</si>
  <si>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</si>
  <si>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</si>
  <si>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</si>
  <si>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</si>
  <si>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</si>
  <si>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</si>
  <si>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</si>
  <si>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</si>
  <si>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</si>
  <si>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</si>
  <si>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</si>
  <si>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</si>
  <si>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</si>
  <si>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</si>
  <si>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</si>
  <si>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</si>
  <si>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</si>
  <si>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</si>
  <si>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</si>
  <si>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</si>
  <si>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</si>
  <si>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</si>
  <si>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</si>
  <si>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</si>
  <si>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</si>
  <si>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</si>
  <si>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</si>
  <si>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</si>
  <si>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</si>
  <si>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</si>
  <si>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</si>
  <si>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</si>
  <si>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</si>
  <si>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</si>
  <si>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</si>
  <si>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</si>
  <si>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</si>
  <si>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</si>
  <si>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</si>
  <si>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</si>
  <si>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</si>
  <si>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</si>
  <si>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</si>
  <si>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</si>
  <si>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</si>
  <si>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</si>
  <si>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</si>
  <si>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</si>
  <si>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</si>
  <si>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</si>
  <si>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</si>
  <si>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</si>
  <si>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</si>
  <si>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</si>
  <si>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24.12.2019 № 700-VI</t>
  </si>
  <si>
    <t>(в ред. Решений Думы от 19.02.2020 №713-VI, от 25.03.2020 №744-VI, от 16.04.2020 №762-VI, от 28.05.2020 №766-VI,  от 18.06.2020 №785-VI)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</si>
</sst>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70" zoomScaleNormal="100" zoomScaleSheetLayoutView="75" workbookViewId="0">
      <selection activeCell="A4" sqref="A4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3" x14ac:dyDescent="0.35">
      <c r="C1" s="3" t="s">
        <v>0</v>
      </c>
    </row>
    <row r="2" spans="1:3" x14ac:dyDescent="0.35">
      <c r="C2" s="4" t="s">
        <v>1</v>
      </c>
    </row>
    <row r="3" spans="1:3" x14ac:dyDescent="0.35">
      <c r="A3" s="1" t="s">
        <v>2</v>
      </c>
      <c r="B3" s="6"/>
      <c r="C3" s="39" t="s">
        <v>141</v>
      </c>
    </row>
    <row r="4" spans="1:3" ht="19.5" customHeight="1" x14ac:dyDescent="0.35">
      <c r="A4" s="3"/>
      <c r="B4" s="7"/>
    </row>
    <row r="5" spans="1:3" ht="41.25" customHeight="1" x14ac:dyDescent="0.35">
      <c r="A5" s="38" t="s">
        <v>3</v>
      </c>
      <c r="B5" s="38"/>
      <c r="C5" s="38"/>
    </row>
    <row r="6" spans="1:3" ht="28.2" customHeight="1" x14ac:dyDescent="0.35">
      <c r="A6" s="40" t="s">
        <v>142</v>
      </c>
      <c r="B6" s="40"/>
      <c r="C6" s="40"/>
    </row>
    <row r="7" spans="1:3" x14ac:dyDescent="0.35">
      <c r="A7" s="3"/>
      <c r="B7" s="7"/>
      <c r="C7" s="4" t="s">
        <v>4</v>
      </c>
    </row>
    <row r="8" spans="1:3" ht="36" x14ac:dyDescent="0.35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3008925490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5">
      <c r="A11" s="14" t="s">
        <v>11</v>
      </c>
      <c r="B11" s="15" t="s">
        <v>12</v>
      </c>
      <c r="C11" s="16">
        <v>1962962000</v>
      </c>
    </row>
    <row r="12" spans="1:3" x14ac:dyDescent="0.35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5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5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5">
      <c r="A15" s="19" t="s">
        <v>19</v>
      </c>
      <c r="B15" s="20" t="s">
        <v>20</v>
      </c>
      <c r="C15" s="16">
        <v>23800</v>
      </c>
    </row>
    <row r="16" spans="1:3" ht="56.25" hidden="1" customHeight="1" x14ac:dyDescent="0.35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5">
      <c r="A17" s="17" t="s">
        <v>23</v>
      </c>
      <c r="B17" s="18" t="s">
        <v>24</v>
      </c>
      <c r="C17" s="16"/>
    </row>
    <row r="18" spans="1:3" x14ac:dyDescent="0.35">
      <c r="A18" s="14" t="s">
        <v>25</v>
      </c>
      <c r="B18" s="15" t="s">
        <v>26</v>
      </c>
      <c r="C18" s="16">
        <f>C23+C24+C25+C19</f>
        <v>456960800</v>
      </c>
    </row>
    <row r="19" spans="1:3" x14ac:dyDescent="0.35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5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5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5">
      <c r="A22" s="14" t="s">
        <v>33</v>
      </c>
      <c r="B22" s="21" t="s">
        <v>34</v>
      </c>
      <c r="C22" s="16">
        <v>0</v>
      </c>
    </row>
    <row r="23" spans="1:3" x14ac:dyDescent="0.35">
      <c r="A23" s="14" t="s">
        <v>35</v>
      </c>
      <c r="B23" s="21" t="s">
        <v>36</v>
      </c>
      <c r="C23" s="16">
        <v>75887200</v>
      </c>
    </row>
    <row r="24" spans="1:3" x14ac:dyDescent="0.35">
      <c r="A24" s="14" t="s">
        <v>37</v>
      </c>
      <c r="B24" s="21" t="s">
        <v>38</v>
      </c>
      <c r="C24" s="16">
        <v>1243600</v>
      </c>
    </row>
    <row r="25" spans="1:3" x14ac:dyDescent="0.35">
      <c r="A25" s="14" t="s">
        <v>39</v>
      </c>
      <c r="B25" s="21" t="s">
        <v>40</v>
      </c>
      <c r="C25" s="16">
        <v>26000000</v>
      </c>
    </row>
    <row r="26" spans="1:3" x14ac:dyDescent="0.35">
      <c r="A26" s="14" t="s">
        <v>41</v>
      </c>
      <c r="B26" s="21" t="s">
        <v>42</v>
      </c>
      <c r="C26" s="16">
        <f>C27+C29+C28</f>
        <v>164387700</v>
      </c>
    </row>
    <row r="27" spans="1:3" x14ac:dyDescent="0.35">
      <c r="A27" s="14" t="s">
        <v>43</v>
      </c>
      <c r="B27" s="22" t="s">
        <v>44</v>
      </c>
      <c r="C27" s="16">
        <v>51000000</v>
      </c>
    </row>
    <row r="28" spans="1:3" x14ac:dyDescent="0.35">
      <c r="A28" s="14" t="s">
        <v>45</v>
      </c>
      <c r="B28" s="22" t="s">
        <v>46</v>
      </c>
      <c r="C28" s="16">
        <v>44943000</v>
      </c>
    </row>
    <row r="29" spans="1:3" x14ac:dyDescent="0.35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5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5">
      <c r="A31" s="14" t="s">
        <v>51</v>
      </c>
      <c r="B31" s="22" t="s">
        <v>52</v>
      </c>
      <c r="C31" s="16">
        <v>14700000</v>
      </c>
    </row>
    <row r="32" spans="1:3" x14ac:dyDescent="0.35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5">
      <c r="A33" s="24" t="s">
        <v>55</v>
      </c>
      <c r="B33" s="25" t="s">
        <v>56</v>
      </c>
      <c r="C33" s="16">
        <v>21700000</v>
      </c>
    </row>
    <row r="34" spans="1:3" ht="36" x14ac:dyDescent="0.35">
      <c r="A34" s="26" t="s">
        <v>57</v>
      </c>
      <c r="B34" s="25" t="s">
        <v>58</v>
      </c>
      <c r="C34" s="16">
        <f>115000</f>
        <v>115000</v>
      </c>
    </row>
    <row r="35" spans="1:3" s="5" customFormat="1" ht="17.399999999999999" x14ac:dyDescent="0.3">
      <c r="A35" s="27"/>
      <c r="B35" s="28" t="s">
        <v>59</v>
      </c>
      <c r="C35" s="12">
        <f>C36+C45+C47+C50+C54</f>
        <v>394607590</v>
      </c>
    </row>
    <row r="36" spans="1:3" ht="42.75" customHeight="1" x14ac:dyDescent="0.35">
      <c r="A36" s="14" t="s">
        <v>60</v>
      </c>
      <c r="B36" s="21" t="s">
        <v>61</v>
      </c>
      <c r="C36" s="16">
        <f>C37+C38+C43+C44</f>
        <v>336561912</v>
      </c>
    </row>
    <row r="37" spans="1:3" ht="59.25" customHeight="1" x14ac:dyDescent="0.35">
      <c r="A37" s="14" t="s">
        <v>62</v>
      </c>
      <c r="B37" s="21" t="s">
        <v>63</v>
      </c>
      <c r="C37" s="16">
        <v>2666900</v>
      </c>
    </row>
    <row r="38" spans="1:3" ht="72" x14ac:dyDescent="0.35">
      <c r="A38" s="14" t="s">
        <v>64</v>
      </c>
      <c r="B38" s="21" t="s">
        <v>65</v>
      </c>
      <c r="C38" s="16">
        <f>300151900+540800+19768+26999100+2413444</f>
        <v>330125012</v>
      </c>
    </row>
    <row r="39" spans="1:3" ht="56.25" hidden="1" customHeight="1" x14ac:dyDescent="0.35">
      <c r="A39" s="14" t="s">
        <v>66</v>
      </c>
      <c r="B39" s="29" t="s">
        <v>67</v>
      </c>
      <c r="C39" s="16"/>
    </row>
    <row r="40" spans="1:3" ht="56.25" hidden="1" customHeight="1" x14ac:dyDescent="0.35">
      <c r="A40" s="14" t="s">
        <v>68</v>
      </c>
      <c r="B40" s="29" t="s">
        <v>69</v>
      </c>
      <c r="C40" s="16"/>
    </row>
    <row r="41" spans="1:3" ht="56.25" hidden="1" customHeight="1" x14ac:dyDescent="0.35">
      <c r="A41" s="14" t="s">
        <v>70</v>
      </c>
      <c r="B41" s="21" t="s">
        <v>71</v>
      </c>
      <c r="C41" s="16"/>
    </row>
    <row r="42" spans="1:3" ht="37.5" hidden="1" customHeight="1" x14ac:dyDescent="0.35">
      <c r="A42" s="14" t="s">
        <v>72</v>
      </c>
      <c r="B42" s="21" t="s">
        <v>73</v>
      </c>
      <c r="C42" s="16"/>
    </row>
    <row r="43" spans="1:3" ht="21.75" customHeight="1" x14ac:dyDescent="0.35">
      <c r="A43" s="14" t="s">
        <v>74</v>
      </c>
      <c r="B43" s="21" t="s">
        <v>75</v>
      </c>
      <c r="C43" s="16">
        <v>770000</v>
      </c>
    </row>
    <row r="44" spans="1:3" ht="57.75" customHeight="1" x14ac:dyDescent="0.35">
      <c r="A44" s="14" t="s">
        <v>76</v>
      </c>
      <c r="B44" s="21" t="s">
        <v>77</v>
      </c>
      <c r="C44" s="16">
        <f>3000000</f>
        <v>3000000</v>
      </c>
    </row>
    <row r="45" spans="1:3" x14ac:dyDescent="0.35">
      <c r="A45" s="14" t="s">
        <v>78</v>
      </c>
      <c r="B45" s="21" t="s">
        <v>79</v>
      </c>
      <c r="C45" s="16">
        <f>C46</f>
        <v>13821206</v>
      </c>
    </row>
    <row r="46" spans="1:3" x14ac:dyDescent="0.35">
      <c r="A46" s="14" t="s">
        <v>80</v>
      </c>
      <c r="B46" s="21" t="s">
        <v>81</v>
      </c>
      <c r="C46" s="16">
        <v>13821206</v>
      </c>
    </row>
    <row r="47" spans="1:3" x14ac:dyDescent="0.35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5">
      <c r="A48" s="14" t="s">
        <v>84</v>
      </c>
      <c r="B48" s="21" t="s">
        <v>85</v>
      </c>
      <c r="C48" s="16">
        <v>5624900</v>
      </c>
    </row>
    <row r="49" spans="1:3" x14ac:dyDescent="0.35">
      <c r="A49" s="14" t="s">
        <v>86</v>
      </c>
      <c r="B49" s="21" t="s">
        <v>87</v>
      </c>
      <c r="C49" s="16">
        <f>2964318+812414</f>
        <v>3776732</v>
      </c>
    </row>
    <row r="50" spans="1:3" x14ac:dyDescent="0.35">
      <c r="A50" s="14" t="s">
        <v>88</v>
      </c>
      <c r="B50" s="21" t="s">
        <v>89</v>
      </c>
      <c r="C50" s="16">
        <f>C52+C53+C51</f>
        <v>22700140</v>
      </c>
    </row>
    <row r="51" spans="1:3" x14ac:dyDescent="0.35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5">
      <c r="A52" s="14" t="s">
        <v>122</v>
      </c>
      <c r="B52" s="29" t="s">
        <v>92</v>
      </c>
      <c r="C52" s="16">
        <f>2317000+295040</f>
        <v>2612040</v>
      </c>
    </row>
    <row r="53" spans="1:3" x14ac:dyDescent="0.35">
      <c r="A53" s="14" t="s">
        <v>93</v>
      </c>
      <c r="B53" s="30" t="s">
        <v>94</v>
      </c>
      <c r="C53" s="16">
        <f>7500000</f>
        <v>7500000</v>
      </c>
    </row>
    <row r="54" spans="1:3" x14ac:dyDescent="0.35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5">
      <c r="A55" s="14" t="s">
        <v>132</v>
      </c>
      <c r="B55" s="21" t="s">
        <v>131</v>
      </c>
      <c r="C55" s="16">
        <v>500</v>
      </c>
    </row>
    <row r="56" spans="1:3" ht="72" x14ac:dyDescent="0.35">
      <c r="A56" s="31" t="s">
        <v>133</v>
      </c>
      <c r="B56" s="21" t="s">
        <v>134</v>
      </c>
      <c r="C56" s="16">
        <v>4000</v>
      </c>
    </row>
    <row r="57" spans="1:3" ht="72" x14ac:dyDescent="0.35">
      <c r="A57" s="31" t="s">
        <v>125</v>
      </c>
      <c r="B57" s="21" t="s">
        <v>126</v>
      </c>
      <c r="C57" s="16">
        <v>15300</v>
      </c>
    </row>
    <row r="58" spans="1:3" ht="90" x14ac:dyDescent="0.35">
      <c r="A58" s="31" t="s">
        <v>135</v>
      </c>
      <c r="B58" s="21" t="s">
        <v>136</v>
      </c>
      <c r="C58" s="16">
        <v>300</v>
      </c>
    </row>
    <row r="59" spans="1:3" ht="90" x14ac:dyDescent="0.35">
      <c r="A59" s="31" t="s">
        <v>124</v>
      </c>
      <c r="B59" s="21" t="s">
        <v>123</v>
      </c>
      <c r="C59" s="16">
        <v>100000</v>
      </c>
    </row>
    <row r="60" spans="1:3" ht="72" x14ac:dyDescent="0.35">
      <c r="A60" s="31" t="s">
        <v>127</v>
      </c>
      <c r="B60" s="21" t="s">
        <v>128</v>
      </c>
      <c r="C60" s="16">
        <v>51500</v>
      </c>
    </row>
    <row r="61" spans="1:3" ht="54" x14ac:dyDescent="0.35">
      <c r="A61" s="14" t="s">
        <v>97</v>
      </c>
      <c r="B61" s="22" t="s">
        <v>98</v>
      </c>
      <c r="C61" s="16">
        <v>9000000</v>
      </c>
    </row>
    <row r="62" spans="1:3" ht="72" x14ac:dyDescent="0.35">
      <c r="A62" s="14" t="s">
        <v>137</v>
      </c>
      <c r="B62" s="22" t="s">
        <v>138</v>
      </c>
      <c r="C62" s="16">
        <v>16400</v>
      </c>
    </row>
    <row r="63" spans="1:3" ht="54" x14ac:dyDescent="0.35">
      <c r="A63" s="14" t="s">
        <v>99</v>
      </c>
      <c r="B63" s="22" t="s">
        <v>100</v>
      </c>
      <c r="C63" s="16">
        <v>400000</v>
      </c>
    </row>
    <row r="64" spans="1:3" ht="54" x14ac:dyDescent="0.35">
      <c r="A64" s="14" t="s">
        <v>101</v>
      </c>
      <c r="B64" s="22" t="s">
        <v>102</v>
      </c>
      <c r="C64" s="16">
        <v>974700</v>
      </c>
    </row>
    <row r="65" spans="1:3" ht="54" x14ac:dyDescent="0.35">
      <c r="A65" s="31" t="s">
        <v>103</v>
      </c>
      <c r="B65" s="22" t="s">
        <v>104</v>
      </c>
      <c r="C65" s="16">
        <f>1540000+20000</f>
        <v>1560000</v>
      </c>
    </row>
    <row r="66" spans="1:3" s="5" customFormat="1" ht="17.399999999999999" x14ac:dyDescent="0.3">
      <c r="A66" s="10" t="s">
        <v>105</v>
      </c>
      <c r="B66" s="13" t="s">
        <v>106</v>
      </c>
      <c r="C66" s="35">
        <f>C67+C72+C73+C75+C74</f>
        <v>6779376419.4099998</v>
      </c>
    </row>
    <row r="67" spans="1:3" s="5" customFormat="1" ht="17.399999999999999" x14ac:dyDescent="0.3">
      <c r="A67" s="10" t="s">
        <v>107</v>
      </c>
      <c r="B67" s="13" t="s">
        <v>108</v>
      </c>
      <c r="C67" s="35">
        <f>C69+C70+C71+C68</f>
        <v>6910312504.4099998</v>
      </c>
    </row>
    <row r="68" spans="1:3" s="5" customFormat="1" x14ac:dyDescent="0.35">
      <c r="A68" s="32" t="s">
        <v>109</v>
      </c>
      <c r="B68" s="22" t="s">
        <v>110</v>
      </c>
      <c r="C68" s="36">
        <f>1019462600+2657000</f>
        <v>1022119600</v>
      </c>
    </row>
    <row r="69" spans="1:3" x14ac:dyDescent="0.35">
      <c r="A69" s="14" t="s">
        <v>111</v>
      </c>
      <c r="B69" s="22" t="s">
        <v>112</v>
      </c>
      <c r="C69" s="37">
        <f>2106710371.18-762900+192000-23.77+2608000</f>
        <v>2108747447.4100001</v>
      </c>
    </row>
    <row r="70" spans="1:3" x14ac:dyDescent="0.35">
      <c r="A70" s="14" t="s">
        <v>113</v>
      </c>
      <c r="B70" s="22" t="s">
        <v>114</v>
      </c>
      <c r="C70" s="16">
        <f>3734822667-191200-5922300-945036</f>
        <v>3727764131</v>
      </c>
    </row>
    <row r="71" spans="1:3" x14ac:dyDescent="0.35">
      <c r="A71" s="14" t="s">
        <v>115</v>
      </c>
      <c r="B71" s="22" t="s">
        <v>116</v>
      </c>
      <c r="C71" s="16">
        <f>43828300+7853026</f>
        <v>51681326</v>
      </c>
    </row>
    <row r="72" spans="1:3" ht="20.25" customHeight="1" x14ac:dyDescent="0.35">
      <c r="A72" s="14" t="s">
        <v>117</v>
      </c>
      <c r="B72" s="22" t="s">
        <v>118</v>
      </c>
      <c r="C72" s="16">
        <f>200000+60951</f>
        <v>260951</v>
      </c>
    </row>
    <row r="73" spans="1:3" ht="36" x14ac:dyDescent="0.35">
      <c r="A73" s="14" t="s">
        <v>119</v>
      </c>
      <c r="B73" s="22" t="s">
        <v>120</v>
      </c>
      <c r="C73" s="16">
        <v>1500</v>
      </c>
    </row>
    <row r="74" spans="1:3" x14ac:dyDescent="0.35">
      <c r="A74" s="33" t="s">
        <v>139</v>
      </c>
      <c r="B74" s="34" t="s">
        <v>140</v>
      </c>
      <c r="C74" s="16">
        <f>39600</f>
        <v>39600</v>
      </c>
    </row>
    <row r="75" spans="1:3" ht="36" x14ac:dyDescent="0.35">
      <c r="A75" s="14" t="s">
        <v>129</v>
      </c>
      <c r="B75" s="22" t="s">
        <v>130</v>
      </c>
      <c r="C75" s="16">
        <f>-150653-131087483</f>
        <v>-131238136</v>
      </c>
    </row>
    <row r="76" spans="1:3" x14ac:dyDescent="0.35">
      <c r="A76" s="27"/>
      <c r="B76" s="28" t="s">
        <v>121</v>
      </c>
      <c r="C76" s="35">
        <f>C9+C66</f>
        <v>9788301909.4099998</v>
      </c>
    </row>
    <row r="77" spans="1:3" x14ac:dyDescent="0.35">
      <c r="B77" s="4"/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A82" s="3"/>
      <c r="B82" s="3"/>
    </row>
  </sheetData>
  <sheetProtection selectLockedCells="1" selectUnlockedCells="1"/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2020-05-07T03:53:01Z</cp:lastPrinted>
  <dcterms:created xsi:type="dcterms:W3CDTF">2019-11-01T04:08:00Z</dcterms:created>
  <dcterms:modified xsi:type="dcterms:W3CDTF">2020-06-18T05:22:44Z</dcterms:modified>
</cp:coreProperties>
</file>