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'!$A$7:$F$63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'!$31:$31,'Приложение №1  '!$34:$36,'Приложение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'!$A$4:$B$70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'!$A$4:$B$70</definedName>
    <definedName name="Z_D98D50BE_849C_46DA_8784_1BBDD0B23E96_.wvu.Rows" localSheetId="0" hidden="1">'Приложение №1  '!#REF!,'Приложение №1  '!#REF!,'Приложение №1  '!#REF!,'Приложение №1  '!$31:$31,'Приложение №1  '!$34:$36,'Приложение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'!$A$1:$F$63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C53" i="1"/>
  <c r="C41" i="1"/>
  <c r="C37" i="1"/>
  <c r="C34" i="1"/>
  <c r="C32" i="1"/>
  <c r="C26" i="1" s="1"/>
  <c r="C27" i="1"/>
  <c r="C23" i="1"/>
  <c r="C19" i="1"/>
  <c r="C10" i="1" s="1"/>
  <c r="C9" i="1" s="1"/>
  <c r="C63" i="1" s="1"/>
  <c r="C14" i="1"/>
  <c r="C12" i="1"/>
  <c r="D61" i="1" l="1"/>
  <c r="F41" i="1"/>
  <c r="D49" i="1"/>
  <c r="E44" i="1"/>
  <c r="D45" i="1"/>
  <c r="D43" i="1"/>
  <c r="D42" i="1"/>
  <c r="D62" i="1" l="1"/>
  <c r="D47" i="1"/>
  <c r="D44" i="1"/>
  <c r="D59" i="1" l="1"/>
  <c r="E59" i="1"/>
  <c r="D60" i="1"/>
  <c r="E60" i="1"/>
  <c r="F54" i="1"/>
  <c r="F53" i="1" s="1"/>
  <c r="F37" i="1"/>
  <c r="F34" i="1"/>
  <c r="F32" i="1"/>
  <c r="F26" i="1" s="1"/>
  <c r="F27" i="1"/>
  <c r="F23" i="1"/>
  <c r="F19" i="1"/>
  <c r="F14" i="1"/>
  <c r="F12" i="1"/>
  <c r="F10" i="1" l="1"/>
  <c r="F9" i="1"/>
  <c r="D21" i="1" l="1"/>
  <c r="E21" i="1"/>
  <c r="D22" i="1"/>
  <c r="E22" i="1"/>
  <c r="E50" i="1" l="1"/>
  <c r="E51" i="1"/>
  <c r="E52" i="1"/>
  <c r="E48" i="1"/>
  <c r="E58" i="1" l="1"/>
  <c r="D58" i="1"/>
  <c r="E57" i="1"/>
  <c r="D57" i="1"/>
  <c r="E56" i="1"/>
  <c r="D56" i="1"/>
  <c r="E55" i="1"/>
  <c r="D55" i="1"/>
  <c r="D52" i="1"/>
  <c r="D51" i="1"/>
  <c r="D50" i="1"/>
  <c r="E46" i="1"/>
  <c r="D46" i="1"/>
  <c r="E40" i="1"/>
  <c r="D40" i="1"/>
  <c r="E39" i="1"/>
  <c r="D39" i="1"/>
  <c r="E38" i="1"/>
  <c r="D38" i="1"/>
  <c r="E36" i="1"/>
  <c r="D36" i="1"/>
  <c r="E35" i="1"/>
  <c r="D35" i="1"/>
  <c r="E33" i="1"/>
  <c r="D33" i="1"/>
  <c r="E32" i="1"/>
  <c r="E31" i="1"/>
  <c r="D31" i="1"/>
  <c r="E30" i="1"/>
  <c r="D30" i="1"/>
  <c r="E29" i="1"/>
  <c r="D29" i="1"/>
  <c r="E28" i="1"/>
  <c r="D28" i="1"/>
  <c r="E27" i="1"/>
  <c r="E25" i="1"/>
  <c r="D25" i="1"/>
  <c r="E24" i="1"/>
  <c r="D24" i="1"/>
  <c r="E23" i="1"/>
  <c r="E20" i="1"/>
  <c r="D20" i="1"/>
  <c r="E18" i="1"/>
  <c r="D18" i="1"/>
  <c r="E17" i="1"/>
  <c r="D17" i="1"/>
  <c r="E16" i="1"/>
  <c r="D16" i="1"/>
  <c r="E15" i="1"/>
  <c r="D15" i="1"/>
  <c r="D14" i="1"/>
  <c r="E13" i="1"/>
  <c r="D13" i="1"/>
  <c r="E11" i="1"/>
  <c r="D11" i="1"/>
  <c r="F63" i="1" l="1"/>
  <c r="E14" i="1"/>
  <c r="E12" i="1"/>
  <c r="D34" i="1"/>
  <c r="D48" i="1"/>
  <c r="D19" i="1"/>
  <c r="E53" i="1"/>
  <c r="D32" i="1"/>
  <c r="E54" i="1"/>
  <c r="E19" i="1"/>
  <c r="D23" i="1"/>
  <c r="D27" i="1"/>
  <c r="D37" i="1"/>
  <c r="D12" i="1"/>
  <c r="E34" i="1"/>
  <c r="E37" i="1"/>
  <c r="E41" i="1"/>
  <c r="D53" i="1"/>
  <c r="D54" i="1"/>
  <c r="E26" i="1" l="1"/>
  <c r="D41" i="1"/>
  <c r="E10" i="1"/>
  <c r="D10" i="1"/>
  <c r="D26" i="1"/>
  <c r="E9" i="1" l="1"/>
  <c r="D9" i="1"/>
  <c r="E63" i="1" l="1"/>
  <c r="D63" i="1"/>
</calcChain>
</file>

<file path=xl/sharedStrings.xml><?xml version="1.0" encoding="utf-8"?>
<sst xmlns="http://schemas.openxmlformats.org/spreadsheetml/2006/main" count="116" uniqueCount="116">
  <si>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</si>
  <si>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</si>
  <si>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</si>
  <si>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</si>
  <si>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</si>
  <si>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</si>
  <si>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</si>
  <si>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</si>
  <si>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</si>
  <si>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</si>
  <si>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</si>
  <si>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</si>
  <si>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</si>
  <si>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</si>
  <si>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</si>
  <si>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</si>
  <si>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</si>
  <si>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</si>
  <si>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</si>
  <si>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</si>
  <si>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</si>
  <si>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</si>
  <si>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</si>
  <si>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</si>
  <si>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</si>
  <si>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</si>
  <si>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</si>
  <si>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</si>
  <si>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</si>
  <si>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</si>
  <si>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</si>
  <si>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</si>
  <si>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</si>
  <si>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</si>
  <si>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</si>
  <si>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</si>
  <si>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</si>
  <si>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</si>
  <si>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</si>
  <si>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</si>
  <si>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</si>
  <si>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</si>
  <si>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</si>
  <si>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</si>
  <si>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</si>
  <si>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</si>
  <si>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</si>
  <si>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</si>
  <si>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</si>
  <si>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</si>
  <si>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</si>
  <si>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</si>
  <si>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</si>
  <si>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</si>
  <si>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</si>
  <si>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</si>
  <si>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</si>
  <si>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</si>
  <si>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</si>
  <si>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</si>
  <si>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</si>
  <si>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</si>
  <si>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</si>
  <si>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</si>
  <si>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</si>
  <si>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</si>
  <si>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</si>
  <si>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</si>
  <si>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</si>
  <si>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</si>
  <si>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</si>
  <si>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</si>
  <si>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</si>
  <si>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</si>
  <si>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</si>
  <si>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</si>
  <si>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</si>
  <si>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</si>
  <si>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</si>
  <si>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</si>
  <si>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</si>
  <si>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2020 год</t>
  </si>
  <si>
    <t>000 1 06 04000 02 0000 110</t>
  </si>
  <si>
    <t>Транспортный налог</t>
  </si>
  <si>
    <t>000 1 16 01154 01 0000 140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</si>
  <si>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</si>
  <si>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</si>
  <si>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</si>
  <si>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</si>
  <si>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</si>
  <si>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</si>
  <si>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</si>
  <si>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</si>
  <si>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</si>
  <si>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000 2 07 04020 04 0000 150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</si>
  <si>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</si>
  <si>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</si>
  <si>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</si>
  <si>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000 2 02 10000 00 0000 150</t>
  </si>
  <si>
    <t>000 2 02 20000 00 0000 150</t>
  </si>
  <si>
    <t>000 2 02 30000 00 0000 150</t>
  </si>
  <si>
    <t>000 2 02 40000 00 0000 150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</si>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</sst>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2" borderId="1" xfId="0" applyFont="1" applyFill="1" applyBorder="1" applyAlignment="1">
      <alignment horizontal="left"/>
    </xf>
    <xf numFmtId="0" fontId="2" fillId="2" borderId="1" xfId="2" applyNumberFormat="1" applyFont="1" applyFill="1" applyBorder="1" applyAlignment="1">
      <alignment horizontal="left" vertical="top" wrapText="1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2" fillId="2" borderId="1" xfId="2" applyNumberFormat="1" applyFont="1" applyFill="1" applyBorder="1" applyAlignment="1">
      <alignment horizontal="justify" wrapText="1"/>
    </xf>
    <xf numFmtId="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tabSelected="1" zoomScale="80" zoomScaleNormal="80" zoomScaleSheetLayoutView="75" workbookViewId="0">
      <pane ySplit="7" topLeftCell="A59" activePane="bottomLeft" state="frozen"/>
      <selection pane="bottomLeft" activeCell="F53" sqref="F53"/>
    </sheetView>
  </sheetViews>
  <sheetFormatPr defaultRowHeight="15" x14ac:dyDescent="0.25"/>
  <cols>
    <col min="1" max="1" width="27.42578125" style="38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49" t="s">
        <v>0</v>
      </c>
      <c r="F1" s="50"/>
    </row>
    <row r="2" spans="1:17" x14ac:dyDescent="0.25">
      <c r="A2" s="1"/>
      <c r="E2" s="49" t="s">
        <v>1</v>
      </c>
      <c r="F2" s="49"/>
    </row>
    <row r="3" spans="1:17" ht="19.5" customHeight="1" x14ac:dyDescent="0.25">
      <c r="A3" s="6"/>
      <c r="B3" s="7"/>
    </row>
    <row r="4" spans="1:17" s="11" customFormat="1" x14ac:dyDescent="0.25">
      <c r="A4" s="8"/>
      <c r="B4" s="51" t="s">
        <v>81</v>
      </c>
      <c r="C4" s="52"/>
      <c r="D4" s="52"/>
      <c r="E4" s="52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4</v>
      </c>
      <c r="D7" s="15" t="s">
        <v>5</v>
      </c>
      <c r="E7" s="15" t="s">
        <v>6</v>
      </c>
      <c r="F7" s="15" t="s">
        <v>7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19" t="s">
        <v>8</v>
      </c>
      <c r="B9" s="20" t="s">
        <v>9</v>
      </c>
      <c r="C9" s="21">
        <f>C10+C26</f>
        <v>3004156632</v>
      </c>
      <c r="D9" s="21">
        <f>F9-C9</f>
        <v>0</v>
      </c>
      <c r="E9" s="21">
        <f>(F9/C9)*100-100</f>
        <v>0</v>
      </c>
      <c r="F9" s="21">
        <f>F10+F26</f>
        <v>3004156632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9"/>
      <c r="B10" s="22" t="s">
        <v>10</v>
      </c>
      <c r="C10" s="21">
        <f>C11+C14+C19+C23+C12</f>
        <v>2614317900</v>
      </c>
      <c r="D10" s="21">
        <f t="shared" ref="D10:D63" si="0">F10-C10</f>
        <v>0</v>
      </c>
      <c r="E10" s="21">
        <f t="shared" ref="E10:E63" si="1">(F10/C10)*100-100</f>
        <v>0</v>
      </c>
      <c r="F10" s="21">
        <f>F11+F14+F19+F23+F12</f>
        <v>2614317900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3" t="s">
        <v>11</v>
      </c>
      <c r="B11" s="24" t="s">
        <v>12</v>
      </c>
      <c r="C11" s="25">
        <v>1962962000</v>
      </c>
      <c r="D11" s="26">
        <f t="shared" si="0"/>
        <v>0</v>
      </c>
      <c r="E11" s="25">
        <f t="shared" si="1"/>
        <v>0</v>
      </c>
      <c r="F11" s="25">
        <v>1962962000</v>
      </c>
    </row>
    <row r="12" spans="1:17" ht="30" x14ac:dyDescent="0.25">
      <c r="A12" s="27" t="s">
        <v>13</v>
      </c>
      <c r="B12" s="24" t="s">
        <v>14</v>
      </c>
      <c r="C12" s="25">
        <f>C13</f>
        <v>8192400</v>
      </c>
      <c r="D12" s="25">
        <f t="shared" si="0"/>
        <v>0</v>
      </c>
      <c r="E12" s="25">
        <f t="shared" si="1"/>
        <v>0</v>
      </c>
      <c r="F12" s="25">
        <f>F13</f>
        <v>8192400</v>
      </c>
    </row>
    <row r="13" spans="1:17" ht="30" x14ac:dyDescent="0.25">
      <c r="A13" s="27" t="s">
        <v>15</v>
      </c>
      <c r="B13" s="28" t="s">
        <v>16</v>
      </c>
      <c r="C13" s="25">
        <v>8192400</v>
      </c>
      <c r="D13" s="25">
        <f t="shared" si="0"/>
        <v>0</v>
      </c>
      <c r="E13" s="25">
        <f t="shared" si="1"/>
        <v>0</v>
      </c>
      <c r="F13" s="25">
        <v>8192400</v>
      </c>
    </row>
    <row r="14" spans="1:17" x14ac:dyDescent="0.25">
      <c r="A14" s="23" t="s">
        <v>17</v>
      </c>
      <c r="B14" s="24" t="s">
        <v>18</v>
      </c>
      <c r="C14" s="25">
        <f>C16+C17+C18+C15</f>
        <v>456960800</v>
      </c>
      <c r="D14" s="25">
        <f t="shared" si="0"/>
        <v>0</v>
      </c>
      <c r="E14" s="25">
        <f t="shared" si="1"/>
        <v>0</v>
      </c>
      <c r="F14" s="25">
        <f>F16+F17+F18+F15</f>
        <v>456960800</v>
      </c>
    </row>
    <row r="15" spans="1:17" ht="30" x14ac:dyDescent="0.25">
      <c r="A15" s="23" t="s">
        <v>19</v>
      </c>
      <c r="B15" s="29" t="s">
        <v>20</v>
      </c>
      <c r="C15" s="25">
        <v>353830000</v>
      </c>
      <c r="D15" s="25">
        <f t="shared" si="0"/>
        <v>0</v>
      </c>
      <c r="E15" s="25">
        <f t="shared" si="1"/>
        <v>0</v>
      </c>
      <c r="F15" s="25">
        <v>353830000</v>
      </c>
    </row>
    <row r="16" spans="1:17" ht="30" x14ac:dyDescent="0.25">
      <c r="A16" s="23" t="s">
        <v>21</v>
      </c>
      <c r="B16" s="29" t="s">
        <v>22</v>
      </c>
      <c r="C16" s="25">
        <v>75887200</v>
      </c>
      <c r="D16" s="25">
        <f t="shared" si="0"/>
        <v>0</v>
      </c>
      <c r="E16" s="25">
        <f t="shared" si="1"/>
        <v>0</v>
      </c>
      <c r="F16" s="25">
        <v>75887200</v>
      </c>
    </row>
    <row r="17" spans="1:17" x14ac:dyDescent="0.25">
      <c r="A17" s="23" t="s">
        <v>23</v>
      </c>
      <c r="B17" s="29" t="s">
        <v>24</v>
      </c>
      <c r="C17" s="25">
        <v>1243600</v>
      </c>
      <c r="D17" s="25">
        <f t="shared" si="0"/>
        <v>0</v>
      </c>
      <c r="E17" s="25">
        <f t="shared" si="1"/>
        <v>0</v>
      </c>
      <c r="F17" s="25">
        <v>1243600</v>
      </c>
    </row>
    <row r="18" spans="1:17" ht="30" x14ac:dyDescent="0.25">
      <c r="A18" s="23" t="s">
        <v>25</v>
      </c>
      <c r="B18" s="29" t="s">
        <v>26</v>
      </c>
      <c r="C18" s="25">
        <v>26000000</v>
      </c>
      <c r="D18" s="25">
        <f t="shared" si="0"/>
        <v>0</v>
      </c>
      <c r="E18" s="25">
        <f t="shared" si="1"/>
        <v>0</v>
      </c>
      <c r="F18" s="25">
        <v>26000000</v>
      </c>
    </row>
    <row r="19" spans="1:17" x14ac:dyDescent="0.25">
      <c r="A19" s="23" t="s">
        <v>27</v>
      </c>
      <c r="B19" s="29" t="s">
        <v>28</v>
      </c>
      <c r="C19" s="25">
        <f>C20+C22+C21</f>
        <v>164387700</v>
      </c>
      <c r="D19" s="25">
        <f t="shared" si="0"/>
        <v>0</v>
      </c>
      <c r="E19" s="25">
        <f t="shared" si="1"/>
        <v>0</v>
      </c>
      <c r="F19" s="25">
        <f>F20+F22+F21</f>
        <v>164387700</v>
      </c>
    </row>
    <row r="20" spans="1:17" x14ac:dyDescent="0.25">
      <c r="A20" s="23" t="s">
        <v>29</v>
      </c>
      <c r="B20" s="30" t="s">
        <v>30</v>
      </c>
      <c r="C20" s="25">
        <v>51000000</v>
      </c>
      <c r="D20" s="25">
        <f t="shared" si="0"/>
        <v>0</v>
      </c>
      <c r="E20" s="25">
        <f t="shared" si="1"/>
        <v>0</v>
      </c>
      <c r="F20" s="25">
        <v>51000000</v>
      </c>
    </row>
    <row r="21" spans="1:17" x14ac:dyDescent="0.25">
      <c r="A21" s="23" t="s">
        <v>82</v>
      </c>
      <c r="B21" s="30" t="s">
        <v>83</v>
      </c>
      <c r="C21" s="25">
        <v>44943000</v>
      </c>
      <c r="D21" s="25">
        <f t="shared" ref="D21:D22" si="2">F21-C21</f>
        <v>0</v>
      </c>
      <c r="E21" s="25">
        <f t="shared" ref="E21:E22" si="3">(F21/C21)*100-100</f>
        <v>0</v>
      </c>
      <c r="F21" s="25">
        <v>44943000</v>
      </c>
    </row>
    <row r="22" spans="1:17" x14ac:dyDescent="0.25">
      <c r="A22" s="23" t="s">
        <v>31</v>
      </c>
      <c r="B22" s="30" t="s">
        <v>32</v>
      </c>
      <c r="C22" s="25">
        <v>68444700</v>
      </c>
      <c r="D22" s="25">
        <f t="shared" si="2"/>
        <v>0</v>
      </c>
      <c r="E22" s="25">
        <f t="shared" si="3"/>
        <v>0</v>
      </c>
      <c r="F22" s="25">
        <v>68444700</v>
      </c>
    </row>
    <row r="23" spans="1:17" x14ac:dyDescent="0.25">
      <c r="A23" s="23" t="s">
        <v>33</v>
      </c>
      <c r="B23" s="31" t="s">
        <v>34</v>
      </c>
      <c r="C23" s="25">
        <f>SUM(C24:C25)</f>
        <v>21815000</v>
      </c>
      <c r="D23" s="25">
        <f t="shared" si="0"/>
        <v>0</v>
      </c>
      <c r="E23" s="25">
        <f t="shared" si="1"/>
        <v>0</v>
      </c>
      <c r="F23" s="25">
        <f>SUM(F24:F25)</f>
        <v>21815000</v>
      </c>
    </row>
    <row r="24" spans="1:17" ht="30" x14ac:dyDescent="0.25">
      <c r="A24" s="23" t="s">
        <v>35</v>
      </c>
      <c r="B24" s="32" t="s">
        <v>36</v>
      </c>
      <c r="C24" s="25">
        <v>21700000</v>
      </c>
      <c r="D24" s="25">
        <f t="shared" si="0"/>
        <v>0</v>
      </c>
      <c r="E24" s="25">
        <f t="shared" si="1"/>
        <v>0</v>
      </c>
      <c r="F24" s="25">
        <v>21700000</v>
      </c>
    </row>
    <row r="25" spans="1:17" ht="30" x14ac:dyDescent="0.25">
      <c r="A25" s="23" t="s">
        <v>37</v>
      </c>
      <c r="B25" s="32" t="s">
        <v>38</v>
      </c>
      <c r="C25" s="25">
        <v>115000</v>
      </c>
      <c r="D25" s="25">
        <f t="shared" si="0"/>
        <v>0</v>
      </c>
      <c r="E25" s="25">
        <f t="shared" si="1"/>
        <v>0</v>
      </c>
      <c r="F25" s="25">
        <v>115000</v>
      </c>
    </row>
    <row r="26" spans="1:17" s="11" customFormat="1" ht="14.25" x14ac:dyDescent="0.2">
      <c r="A26" s="33"/>
      <c r="B26" s="34" t="s">
        <v>39</v>
      </c>
      <c r="C26" s="21">
        <f>C27+C32+C34+C37+C41</f>
        <v>389838732</v>
      </c>
      <c r="D26" s="21">
        <f t="shared" si="0"/>
        <v>0</v>
      </c>
      <c r="E26" s="21">
        <f t="shared" si="1"/>
        <v>0</v>
      </c>
      <c r="F26" s="21">
        <f>F27+F32+F34+F37+F41</f>
        <v>389838732</v>
      </c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ht="30" x14ac:dyDescent="0.25">
      <c r="A27" s="23" t="s">
        <v>40</v>
      </c>
      <c r="B27" s="29" t="s">
        <v>41</v>
      </c>
      <c r="C27" s="25">
        <f>C28+C29+C30+C31</f>
        <v>334148468</v>
      </c>
      <c r="D27" s="25">
        <f t="shared" si="0"/>
        <v>0</v>
      </c>
      <c r="E27" s="25">
        <f t="shared" si="1"/>
        <v>0</v>
      </c>
      <c r="F27" s="25">
        <f>F28+F29+F30+F31</f>
        <v>334148468</v>
      </c>
    </row>
    <row r="28" spans="1:17" ht="75" x14ac:dyDescent="0.25">
      <c r="A28" s="23" t="s">
        <v>42</v>
      </c>
      <c r="B28" s="29" t="s">
        <v>43</v>
      </c>
      <c r="C28" s="25">
        <v>2666900</v>
      </c>
      <c r="D28" s="25">
        <f t="shared" si="0"/>
        <v>0</v>
      </c>
      <c r="E28" s="25">
        <f t="shared" si="1"/>
        <v>0</v>
      </c>
      <c r="F28" s="25">
        <v>2666900</v>
      </c>
    </row>
    <row r="29" spans="1:17" ht="90" customHeight="1" x14ac:dyDescent="0.25">
      <c r="A29" s="23" t="s">
        <v>44</v>
      </c>
      <c r="B29" s="29" t="s">
        <v>45</v>
      </c>
      <c r="C29" s="25">
        <v>327711568</v>
      </c>
      <c r="D29" s="25">
        <f t="shared" si="0"/>
        <v>0</v>
      </c>
      <c r="E29" s="25">
        <f t="shared" si="1"/>
        <v>0</v>
      </c>
      <c r="F29" s="25">
        <v>327711568</v>
      </c>
    </row>
    <row r="30" spans="1:17" ht="30" x14ac:dyDescent="0.25">
      <c r="A30" s="23" t="s">
        <v>46</v>
      </c>
      <c r="B30" s="29" t="s">
        <v>47</v>
      </c>
      <c r="C30" s="25">
        <v>770000</v>
      </c>
      <c r="D30" s="25">
        <f t="shared" si="0"/>
        <v>0</v>
      </c>
      <c r="E30" s="25">
        <f t="shared" si="1"/>
        <v>0</v>
      </c>
      <c r="F30" s="25">
        <v>770000</v>
      </c>
    </row>
    <row r="31" spans="1:17" ht="75" x14ac:dyDescent="0.25">
      <c r="A31" s="23" t="s">
        <v>48</v>
      </c>
      <c r="B31" s="29" t="s">
        <v>49</v>
      </c>
      <c r="C31" s="25">
        <v>3000000</v>
      </c>
      <c r="D31" s="25">
        <f t="shared" si="0"/>
        <v>0</v>
      </c>
      <c r="E31" s="25">
        <f t="shared" si="1"/>
        <v>0</v>
      </c>
      <c r="F31" s="25">
        <v>3000000</v>
      </c>
    </row>
    <row r="32" spans="1:17" x14ac:dyDescent="0.25">
      <c r="A32" s="23" t="s">
        <v>50</v>
      </c>
      <c r="B32" s="29" t="s">
        <v>51</v>
      </c>
      <c r="C32" s="25">
        <f>C33</f>
        <v>13821206</v>
      </c>
      <c r="D32" s="25">
        <f t="shared" si="0"/>
        <v>0</v>
      </c>
      <c r="E32" s="25">
        <f t="shared" si="1"/>
        <v>0</v>
      </c>
      <c r="F32" s="25">
        <f>F33</f>
        <v>13821206</v>
      </c>
    </row>
    <row r="33" spans="1:17" x14ac:dyDescent="0.25">
      <c r="A33" s="23" t="s">
        <v>52</v>
      </c>
      <c r="B33" s="29" t="s">
        <v>53</v>
      </c>
      <c r="C33" s="25">
        <v>13821206</v>
      </c>
      <c r="D33" s="25">
        <f t="shared" si="0"/>
        <v>0</v>
      </c>
      <c r="E33" s="25">
        <f t="shared" si="1"/>
        <v>0</v>
      </c>
      <c r="F33" s="25">
        <v>13821206</v>
      </c>
    </row>
    <row r="34" spans="1:17" ht="30" x14ac:dyDescent="0.25">
      <c r="A34" s="23" t="s">
        <v>54</v>
      </c>
      <c r="B34" s="29" t="s">
        <v>55</v>
      </c>
      <c r="C34" s="25">
        <f>C35+C36</f>
        <v>8589218</v>
      </c>
      <c r="D34" s="25">
        <f t="shared" si="0"/>
        <v>0</v>
      </c>
      <c r="E34" s="25">
        <f t="shared" si="1"/>
        <v>0</v>
      </c>
      <c r="F34" s="25">
        <f>F35+F36</f>
        <v>8589218</v>
      </c>
    </row>
    <row r="35" spans="1:17" x14ac:dyDescent="0.25">
      <c r="A35" s="23" t="s">
        <v>56</v>
      </c>
      <c r="B35" s="29" t="s">
        <v>57</v>
      </c>
      <c r="C35" s="25">
        <v>5624900</v>
      </c>
      <c r="D35" s="25">
        <f t="shared" si="0"/>
        <v>0</v>
      </c>
      <c r="E35" s="25">
        <f t="shared" si="1"/>
        <v>0</v>
      </c>
      <c r="F35" s="25">
        <v>5624900</v>
      </c>
    </row>
    <row r="36" spans="1:17" x14ac:dyDescent="0.25">
      <c r="A36" s="23" t="s">
        <v>58</v>
      </c>
      <c r="B36" s="29" t="s">
        <v>59</v>
      </c>
      <c r="C36" s="25">
        <v>2964318</v>
      </c>
      <c r="D36" s="26">
        <f t="shared" si="0"/>
        <v>0</v>
      </c>
      <c r="E36" s="25">
        <f t="shared" si="1"/>
        <v>0</v>
      </c>
      <c r="F36" s="25">
        <v>2964318</v>
      </c>
    </row>
    <row r="37" spans="1:17" x14ac:dyDescent="0.25">
      <c r="A37" s="23" t="s">
        <v>60</v>
      </c>
      <c r="B37" s="29" t="s">
        <v>61</v>
      </c>
      <c r="C37" s="25">
        <f>C39+C40+C38</f>
        <v>21177140</v>
      </c>
      <c r="D37" s="26">
        <f t="shared" si="0"/>
        <v>0</v>
      </c>
      <c r="E37" s="25">
        <f t="shared" si="1"/>
        <v>0</v>
      </c>
      <c r="F37" s="25">
        <f>F39+F40+F38</f>
        <v>21177140</v>
      </c>
    </row>
    <row r="38" spans="1:17" x14ac:dyDescent="0.25">
      <c r="A38" s="23" t="s">
        <v>62</v>
      </c>
      <c r="B38" s="29" t="s">
        <v>63</v>
      </c>
      <c r="C38" s="25">
        <v>11065100</v>
      </c>
      <c r="D38" s="26">
        <f t="shared" si="0"/>
        <v>0</v>
      </c>
      <c r="E38" s="25">
        <f t="shared" si="1"/>
        <v>0</v>
      </c>
      <c r="F38" s="25">
        <v>11065100</v>
      </c>
    </row>
    <row r="39" spans="1:17" s="44" customFormat="1" ht="75" x14ac:dyDescent="0.25">
      <c r="A39" s="41" t="s">
        <v>64</v>
      </c>
      <c r="B39" s="42" t="s">
        <v>65</v>
      </c>
      <c r="C39" s="26">
        <v>2612040</v>
      </c>
      <c r="D39" s="26">
        <f t="shared" si="0"/>
        <v>0</v>
      </c>
      <c r="E39" s="26">
        <f t="shared" si="1"/>
        <v>0</v>
      </c>
      <c r="F39" s="26">
        <v>2612040</v>
      </c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</row>
    <row r="40" spans="1:17" s="44" customFormat="1" ht="30" x14ac:dyDescent="0.25">
      <c r="A40" s="41" t="s">
        <v>66</v>
      </c>
      <c r="B40" s="45" t="s">
        <v>67</v>
      </c>
      <c r="C40" s="26">
        <v>7500000</v>
      </c>
      <c r="D40" s="26">
        <f t="shared" si="0"/>
        <v>0</v>
      </c>
      <c r="E40" s="26">
        <f t="shared" si="1"/>
        <v>0</v>
      </c>
      <c r="F40" s="26">
        <v>7500000</v>
      </c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</row>
    <row r="41" spans="1:17" s="44" customFormat="1" x14ac:dyDescent="0.25">
      <c r="A41" s="41" t="s">
        <v>68</v>
      </c>
      <c r="B41" s="46" t="s">
        <v>69</v>
      </c>
      <c r="C41" s="26">
        <f>SUM(C42:C52)</f>
        <v>12102700</v>
      </c>
      <c r="D41" s="26">
        <f t="shared" si="0"/>
        <v>0</v>
      </c>
      <c r="E41" s="26">
        <f t="shared" si="1"/>
        <v>0</v>
      </c>
      <c r="F41" s="26">
        <f>SUM(F42:F52)</f>
        <v>12102700</v>
      </c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</row>
    <row r="42" spans="1:17" s="44" customFormat="1" ht="75" x14ac:dyDescent="0.25">
      <c r="A42" s="41" t="s">
        <v>107</v>
      </c>
      <c r="B42" s="46" t="s">
        <v>108</v>
      </c>
      <c r="C42" s="26">
        <v>500</v>
      </c>
      <c r="D42" s="26">
        <f t="shared" ref="D42:D43" si="4">F42-C42</f>
        <v>0</v>
      </c>
      <c r="E42" s="26">
        <v>0</v>
      </c>
      <c r="F42" s="26">
        <v>500</v>
      </c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</row>
    <row r="43" spans="1:17" s="44" customFormat="1" ht="90" x14ac:dyDescent="0.25">
      <c r="A43" s="41" t="s">
        <v>109</v>
      </c>
      <c r="B43" s="46" t="s">
        <v>110</v>
      </c>
      <c r="C43" s="26">
        <v>4000</v>
      </c>
      <c r="D43" s="26">
        <f t="shared" si="4"/>
        <v>0</v>
      </c>
      <c r="E43" s="26">
        <v>0</v>
      </c>
      <c r="F43" s="26">
        <v>4000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</row>
    <row r="44" spans="1:17" s="44" customFormat="1" ht="90" x14ac:dyDescent="0.25">
      <c r="A44" s="41" t="s">
        <v>102</v>
      </c>
      <c r="B44" s="46" t="s">
        <v>103</v>
      </c>
      <c r="C44" s="26">
        <v>15300</v>
      </c>
      <c r="D44" s="26">
        <f t="shared" ref="D44" si="5">F44-C44</f>
        <v>0</v>
      </c>
      <c r="E44" s="26">
        <f t="shared" si="1"/>
        <v>0</v>
      </c>
      <c r="F44" s="26">
        <v>15300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</row>
    <row r="45" spans="1:17" s="44" customFormat="1" ht="120" x14ac:dyDescent="0.25">
      <c r="A45" s="41" t="s">
        <v>111</v>
      </c>
      <c r="B45" s="46" t="s">
        <v>112</v>
      </c>
      <c r="C45" s="26">
        <v>300</v>
      </c>
      <c r="D45" s="26">
        <f t="shared" ref="D45" si="6">F45-C45</f>
        <v>0</v>
      </c>
      <c r="E45" s="26">
        <v>0</v>
      </c>
      <c r="F45" s="26">
        <v>300</v>
      </c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</row>
    <row r="46" spans="1:17" s="44" customFormat="1" ht="105" x14ac:dyDescent="0.25">
      <c r="A46" s="41" t="s">
        <v>84</v>
      </c>
      <c r="B46" s="47" t="s">
        <v>85</v>
      </c>
      <c r="C46" s="26">
        <v>100000</v>
      </c>
      <c r="D46" s="26">
        <f t="shared" si="0"/>
        <v>0</v>
      </c>
      <c r="E46" s="26">
        <f t="shared" si="1"/>
        <v>0</v>
      </c>
      <c r="F46" s="26">
        <v>100000</v>
      </c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</row>
    <row r="47" spans="1:17" s="44" customFormat="1" ht="90" x14ac:dyDescent="0.25">
      <c r="A47" s="41" t="s">
        <v>104</v>
      </c>
      <c r="B47" s="47" t="s">
        <v>105</v>
      </c>
      <c r="C47" s="26">
        <v>51500</v>
      </c>
      <c r="D47" s="26">
        <f t="shared" ref="D47" si="7">F47-C47</f>
        <v>0</v>
      </c>
      <c r="E47" s="26">
        <v>0</v>
      </c>
      <c r="F47" s="26">
        <v>51500</v>
      </c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</row>
    <row r="48" spans="1:17" s="44" customFormat="1" ht="59.25" customHeight="1" x14ac:dyDescent="0.25">
      <c r="A48" s="41" t="s">
        <v>86</v>
      </c>
      <c r="B48" s="48" t="s">
        <v>87</v>
      </c>
      <c r="C48" s="26">
        <v>9000000</v>
      </c>
      <c r="D48" s="26">
        <f t="shared" si="0"/>
        <v>0</v>
      </c>
      <c r="E48" s="26">
        <f t="shared" si="1"/>
        <v>0</v>
      </c>
      <c r="F48" s="26">
        <v>9000000</v>
      </c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</row>
    <row r="49" spans="1:17" s="44" customFormat="1" ht="59.25" customHeight="1" x14ac:dyDescent="0.25">
      <c r="A49" s="41" t="s">
        <v>113</v>
      </c>
      <c r="B49" s="48" t="s">
        <v>114</v>
      </c>
      <c r="C49" s="26">
        <v>16400</v>
      </c>
      <c r="D49" s="26">
        <f t="shared" ref="D49" si="8">F49-C49</f>
        <v>0</v>
      </c>
      <c r="E49" s="26">
        <v>0</v>
      </c>
      <c r="F49" s="26">
        <v>16400</v>
      </c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</row>
    <row r="50" spans="1:17" ht="60" x14ac:dyDescent="0.25">
      <c r="A50" s="40" t="s">
        <v>88</v>
      </c>
      <c r="B50" s="35" t="s">
        <v>89</v>
      </c>
      <c r="C50" s="25">
        <v>400000</v>
      </c>
      <c r="D50" s="26">
        <f>F50-C50</f>
        <v>0</v>
      </c>
      <c r="E50" s="25">
        <f t="shared" si="1"/>
        <v>0</v>
      </c>
      <c r="F50" s="25">
        <v>400000</v>
      </c>
    </row>
    <row r="51" spans="1:17" ht="75" x14ac:dyDescent="0.25">
      <c r="A51" s="23" t="s">
        <v>90</v>
      </c>
      <c r="B51" s="30" t="s">
        <v>91</v>
      </c>
      <c r="C51" s="25">
        <v>974700</v>
      </c>
      <c r="D51" s="26">
        <f t="shared" si="0"/>
        <v>0</v>
      </c>
      <c r="E51" s="25">
        <f t="shared" si="1"/>
        <v>0</v>
      </c>
      <c r="F51" s="25">
        <v>974700</v>
      </c>
    </row>
    <row r="52" spans="1:17" ht="85.5" customHeight="1" x14ac:dyDescent="0.25">
      <c r="A52" s="23" t="s">
        <v>92</v>
      </c>
      <c r="B52" s="30" t="s">
        <v>93</v>
      </c>
      <c r="C52" s="25">
        <v>1540000</v>
      </c>
      <c r="D52" s="26">
        <f t="shared" si="0"/>
        <v>0</v>
      </c>
      <c r="E52" s="25">
        <f t="shared" si="1"/>
        <v>0</v>
      </c>
      <c r="F52" s="25">
        <v>1540000</v>
      </c>
    </row>
    <row r="53" spans="1:17" s="11" customFormat="1" ht="14.25" x14ac:dyDescent="0.2">
      <c r="A53" s="19" t="s">
        <v>70</v>
      </c>
      <c r="B53" s="22" t="s">
        <v>71</v>
      </c>
      <c r="C53" s="21">
        <f>C54+C60+C59+C62+C61</f>
        <v>6564996999</v>
      </c>
      <c r="D53" s="36">
        <f t="shared" si="0"/>
        <v>159841787.18000031</v>
      </c>
      <c r="E53" s="21">
        <f t="shared" si="1"/>
        <v>2.4347579626364961</v>
      </c>
      <c r="F53" s="21">
        <f>F54+F60+F59+F62+F61</f>
        <v>6724838786.1800003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 ht="30" x14ac:dyDescent="0.25">
      <c r="A54" s="37" t="s">
        <v>72</v>
      </c>
      <c r="B54" s="30" t="s">
        <v>73</v>
      </c>
      <c r="C54" s="25">
        <f>C55+C56+C57+C58</f>
        <v>6695933084</v>
      </c>
      <c r="D54" s="26">
        <f t="shared" si="0"/>
        <v>159841787.18000031</v>
      </c>
      <c r="E54" s="25">
        <f t="shared" si="1"/>
        <v>2.3871473202434572</v>
      </c>
      <c r="F54" s="25">
        <f>F55+F56+F57+F58</f>
        <v>6855774871.1800003</v>
      </c>
    </row>
    <row r="55" spans="1:17" x14ac:dyDescent="0.25">
      <c r="A55" s="37" t="s">
        <v>98</v>
      </c>
      <c r="B55" s="30" t="s">
        <v>74</v>
      </c>
      <c r="C55" s="25">
        <v>976017400</v>
      </c>
      <c r="D55" s="26">
        <f t="shared" si="0"/>
        <v>0</v>
      </c>
      <c r="E55" s="25">
        <f t="shared" si="1"/>
        <v>0</v>
      </c>
      <c r="F55" s="25">
        <v>976017400</v>
      </c>
    </row>
    <row r="56" spans="1:17" ht="30" x14ac:dyDescent="0.25">
      <c r="A56" s="23" t="s">
        <v>99</v>
      </c>
      <c r="B56" s="30" t="s">
        <v>75</v>
      </c>
      <c r="C56" s="25">
        <v>2073713184</v>
      </c>
      <c r="D56" s="26">
        <f t="shared" si="0"/>
        <v>32997187.180000067</v>
      </c>
      <c r="E56" s="25">
        <f t="shared" si="1"/>
        <v>1.5912126823802879</v>
      </c>
      <c r="F56" s="25">
        <v>2106710371.1800001</v>
      </c>
    </row>
    <row r="57" spans="1:17" ht="20.25" customHeight="1" x14ac:dyDescent="0.25">
      <c r="A57" s="23" t="s">
        <v>100</v>
      </c>
      <c r="B57" s="30" t="s">
        <v>76</v>
      </c>
      <c r="C57" s="25">
        <v>3639251000</v>
      </c>
      <c r="D57" s="26">
        <f t="shared" si="0"/>
        <v>92758200</v>
      </c>
      <c r="E57" s="25">
        <f t="shared" si="1"/>
        <v>2.5488266679050184</v>
      </c>
      <c r="F57" s="25">
        <v>3732009200</v>
      </c>
    </row>
    <row r="58" spans="1:17" x14ac:dyDescent="0.25">
      <c r="A58" s="23" t="s">
        <v>101</v>
      </c>
      <c r="B58" s="30" t="s">
        <v>77</v>
      </c>
      <c r="C58" s="25">
        <v>6951500</v>
      </c>
      <c r="D58" s="26">
        <f t="shared" si="0"/>
        <v>34086400</v>
      </c>
      <c r="E58" s="25">
        <f t="shared" si="1"/>
        <v>490.34596849600803</v>
      </c>
      <c r="F58" s="25">
        <v>41037900</v>
      </c>
    </row>
    <row r="59" spans="1:17" ht="30" x14ac:dyDescent="0.25">
      <c r="A59" s="23" t="s">
        <v>95</v>
      </c>
      <c r="B59" s="30" t="s">
        <v>96</v>
      </c>
      <c r="C59" s="25">
        <v>260951</v>
      </c>
      <c r="D59" s="26">
        <f t="shared" ref="D59:D60" si="9">F59-C59</f>
        <v>0</v>
      </c>
      <c r="E59" s="25">
        <f t="shared" ref="E59:E60" si="10">(F59/C59)*100-100</f>
        <v>0</v>
      </c>
      <c r="F59" s="25">
        <v>260951</v>
      </c>
    </row>
    <row r="60" spans="1:17" ht="51" customHeight="1" x14ac:dyDescent="0.25">
      <c r="A60" s="23" t="s">
        <v>94</v>
      </c>
      <c r="B60" s="30" t="s">
        <v>97</v>
      </c>
      <c r="C60" s="25">
        <v>1500</v>
      </c>
      <c r="D60" s="26">
        <f t="shared" si="9"/>
        <v>0</v>
      </c>
      <c r="E60" s="25">
        <f t="shared" si="10"/>
        <v>0</v>
      </c>
      <c r="F60" s="25">
        <v>1500</v>
      </c>
    </row>
    <row r="61" spans="1:17" s="44" customFormat="1" ht="30" x14ac:dyDescent="0.25">
      <c r="A61" s="41" t="s">
        <v>115</v>
      </c>
      <c r="B61" s="48" t="s">
        <v>78</v>
      </c>
      <c r="C61" s="26">
        <v>39600</v>
      </c>
      <c r="D61" s="26">
        <f t="shared" ref="D61" si="11">F61-C61</f>
        <v>0</v>
      </c>
      <c r="E61" s="26">
        <v>0</v>
      </c>
      <c r="F61" s="26">
        <v>39600</v>
      </c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</row>
    <row r="62" spans="1:17" ht="45" x14ac:dyDescent="0.25">
      <c r="A62" s="23" t="s">
        <v>106</v>
      </c>
      <c r="B62" s="30" t="s">
        <v>79</v>
      </c>
      <c r="C62" s="25">
        <v>-131238136</v>
      </c>
      <c r="D62" s="26">
        <f t="shared" ref="D62" si="12">F62-C62</f>
        <v>0</v>
      </c>
      <c r="E62" s="25">
        <v>0</v>
      </c>
      <c r="F62" s="25">
        <v>-131238136</v>
      </c>
    </row>
    <row r="63" spans="1:17" s="11" customFormat="1" ht="14.25" x14ac:dyDescent="0.2">
      <c r="A63" s="33"/>
      <c r="B63" s="34" t="s">
        <v>80</v>
      </c>
      <c r="C63" s="21">
        <f>C9+C53</f>
        <v>9569153631</v>
      </c>
      <c r="D63" s="21">
        <f t="shared" si="0"/>
        <v>159841787.18000031</v>
      </c>
      <c r="E63" s="21">
        <f t="shared" si="1"/>
        <v>1.6703858391632593</v>
      </c>
      <c r="F63" s="21">
        <f>F9+F53</f>
        <v>9728995418.1800003</v>
      </c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x14ac:dyDescent="0.25">
      <c r="B64" s="39"/>
    </row>
    <row r="65" spans="1:2" x14ac:dyDescent="0.25">
      <c r="B65" s="39"/>
    </row>
    <row r="66" spans="1:2" x14ac:dyDescent="0.25">
      <c r="B66" s="39"/>
    </row>
    <row r="67" spans="1:2" x14ac:dyDescent="0.25">
      <c r="B67" s="39"/>
    </row>
    <row r="68" spans="1:2" x14ac:dyDescent="0.25">
      <c r="B68" s="39"/>
    </row>
    <row r="69" spans="1:2" x14ac:dyDescent="0.25">
      <c r="A69" s="5"/>
      <c r="B69" s="5"/>
    </row>
  </sheetData>
  <sheetProtection selectLockedCells="1" selectUnlockedCells="1"/>
  <autoFilter ref="A7:F63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2020-03-17T12:14:39Z</cp:lastPrinted>
  <dcterms:created xsi:type="dcterms:W3CDTF">2019-01-29T04:49:08Z</dcterms:created>
  <dcterms:modified xsi:type="dcterms:W3CDTF">2020-04-09T08:24:16Z</dcterms:modified>
</cp:coreProperties>
</file>