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200" windowHeight="13035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2'!$40:$40,'Приложение № 2'!$48:$48,'Приложение № 2'!$51:$53,'Приложение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2'!$A$3:$B$75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2'!$40:$40,'Приложение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2'!$A$3:$B$75</definedName>
    <definedName name="Z_D98D50BE_849C_46DA_8784_1BBDD0B23E96_.wvu.Rows" localSheetId="0" hidden="1">'Приложение № 2'!#REF!,'Приложение № 2'!#REF!,'Приложение № 2'!$40:$40,'Приложение № 2'!$48:$48,'Приложение № 2'!$51:$53,'Приложение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45621"/>
</workbook>
</file>

<file path=xl/calcChain.xml><?xml version="1.0" encoding="utf-8"?>
<calcChain xmlns="http://schemas.openxmlformats.org/spreadsheetml/2006/main">
  <c r="F63" i="1" l="1"/>
  <c r="F62" i="1"/>
  <c r="F54" i="1"/>
  <c r="F50" i="1"/>
  <c r="F47" i="1"/>
  <c r="F45" i="1"/>
  <c r="F41" i="1"/>
  <c r="F36" i="1"/>
  <c r="F35" i="1" s="1"/>
  <c r="F32" i="1"/>
  <c r="F26" i="1"/>
  <c r="F19" i="1"/>
  <c r="F11" i="1" s="1"/>
  <c r="F13" i="1"/>
  <c r="C63" i="1"/>
  <c r="C62" i="1"/>
  <c r="C54" i="1"/>
  <c r="C50" i="1"/>
  <c r="C47" i="1"/>
  <c r="C45" i="1"/>
  <c r="C41" i="1"/>
  <c r="C36" i="1"/>
  <c r="C35" i="1" s="1"/>
  <c r="C32" i="1"/>
  <c r="C26" i="1"/>
  <c r="C19" i="1"/>
  <c r="C11" i="1" s="1"/>
  <c r="C13" i="1"/>
  <c r="F10" i="1" l="1"/>
  <c r="F68" i="1" s="1"/>
  <c r="C10" i="1"/>
  <c r="C68" i="1" s="1"/>
  <c r="H54" i="1"/>
  <c r="E54" i="1"/>
  <c r="G57" i="1"/>
  <c r="D57" i="1"/>
  <c r="D26" i="1"/>
  <c r="D27" i="1"/>
  <c r="D28" i="1"/>
  <c r="D29" i="1"/>
  <c r="D30" i="1"/>
  <c r="D31" i="1"/>
  <c r="D32" i="1"/>
  <c r="G26" i="1"/>
  <c r="G27" i="1"/>
  <c r="G28" i="1"/>
  <c r="G29" i="1"/>
  <c r="G30" i="1"/>
  <c r="G31" i="1"/>
  <c r="G32" i="1"/>
  <c r="G39" i="1"/>
  <c r="G40" i="1"/>
  <c r="G41" i="1"/>
  <c r="G42" i="1"/>
  <c r="G43" i="1"/>
  <c r="G44" i="1"/>
  <c r="G45" i="1"/>
  <c r="G46" i="1"/>
  <c r="G47" i="1"/>
  <c r="G55" i="1"/>
  <c r="D55" i="1"/>
  <c r="H63" i="1" l="1"/>
  <c r="H62" i="1" s="1"/>
  <c r="H50" i="1"/>
  <c r="H47" i="1"/>
  <c r="H45" i="1"/>
  <c r="H41" i="1"/>
  <c r="H36" i="1"/>
  <c r="H32" i="1"/>
  <c r="H26" i="1"/>
  <c r="H11" i="1" s="1"/>
  <c r="H19" i="1"/>
  <c r="H13" i="1"/>
  <c r="E63" i="1"/>
  <c r="E62" i="1"/>
  <c r="E50" i="1"/>
  <c r="E47" i="1"/>
  <c r="E45" i="1"/>
  <c r="E41" i="1"/>
  <c r="E36" i="1"/>
  <c r="E32" i="1"/>
  <c r="E26" i="1"/>
  <c r="E11" i="1" s="1"/>
  <c r="E19" i="1"/>
  <c r="E13" i="1"/>
  <c r="D45" i="1"/>
  <c r="D43" i="1"/>
  <c r="D44" i="1"/>
  <c r="H35" i="1" l="1"/>
  <c r="H10" i="1" s="1"/>
  <c r="H68" i="1" s="1"/>
  <c r="E35" i="1"/>
  <c r="E10" i="1" s="1"/>
  <c r="E68" i="1" s="1"/>
  <c r="G67" i="1" l="1"/>
  <c r="D67" i="1"/>
  <c r="G66" i="1"/>
  <c r="D66" i="1"/>
  <c r="G65" i="1"/>
  <c r="D65" i="1"/>
  <c r="G64" i="1"/>
  <c r="D64" i="1"/>
  <c r="G63" i="1"/>
  <c r="G58" i="1"/>
  <c r="G56" i="1"/>
  <c r="G53" i="1"/>
  <c r="G52" i="1"/>
  <c r="G50" i="1"/>
  <c r="D50" i="1"/>
  <c r="D49" i="1"/>
  <c r="G48" i="1"/>
  <c r="D48" i="1"/>
  <c r="D42" i="1"/>
  <c r="D41" i="1"/>
  <c r="D40" i="1"/>
  <c r="D39" i="1"/>
  <c r="G38" i="1"/>
  <c r="G37" i="1"/>
  <c r="G34" i="1"/>
  <c r="D34" i="1"/>
  <c r="G33" i="1"/>
  <c r="D33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G18" i="1"/>
  <c r="D18" i="1"/>
  <c r="G17" i="1"/>
  <c r="D17" i="1"/>
  <c r="G16" i="1"/>
  <c r="D16" i="1"/>
  <c r="G15" i="1"/>
  <c r="D15" i="1"/>
  <c r="G12" i="1"/>
  <c r="D12" i="1"/>
  <c r="D59" i="1" l="1"/>
  <c r="D62" i="1"/>
  <c r="D61" i="1"/>
  <c r="G36" i="1"/>
  <c r="G14" i="1"/>
  <c r="G13" i="1"/>
  <c r="D19" i="1"/>
  <c r="D37" i="1"/>
  <c r="D38" i="1"/>
  <c r="G49" i="1"/>
  <c r="D53" i="1"/>
  <c r="D56" i="1"/>
  <c r="G59" i="1"/>
  <c r="G60" i="1"/>
  <c r="G61" i="1"/>
  <c r="G62" i="1"/>
  <c r="D47" i="1"/>
  <c r="G51" i="1"/>
  <c r="D58" i="1"/>
  <c r="D51" i="1"/>
  <c r="D13" i="1"/>
  <c r="D14" i="1"/>
  <c r="D52" i="1"/>
  <c r="D63" i="1"/>
  <c r="D54" i="1"/>
  <c r="D60" i="1"/>
  <c r="D11" i="1" l="1"/>
  <c r="G54" i="1"/>
  <c r="D36" i="1"/>
  <c r="G35" i="1" l="1"/>
  <c r="G11" i="1"/>
  <c r="D35" i="1"/>
  <c r="G68" i="1" l="1"/>
  <c r="G10" i="1"/>
  <c r="D10" i="1"/>
  <c r="D68" i="1"/>
</calcChain>
</file>

<file path=xl/sharedStrings.xml><?xml version="1.0" encoding="utf-8"?>
<sst xmlns="http://schemas.openxmlformats.org/spreadsheetml/2006/main" count="129" uniqueCount="120">
  <si>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</si>
  <si>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</si>
  <si>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</si>
  <si>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</si>
  <si>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 xml:space="preserve">План на 2021 год </t>
  </si>
  <si>
    <t>Первоначальный бюджет, в рублях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</si>
  <si>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</si>
  <si>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</si>
  <si>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</si>
  <si>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</si>
  <si>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</si>
  <si>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</si>
  <si>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</si>
  <si>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</si>
  <si>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</si>
  <si>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</si>
  <si>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</si>
  <si>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</si>
  <si>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</si>
  <si>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</si>
  <si>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</si>
  <si>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</si>
  <si>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</si>
  <si>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</si>
  <si>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</si>
  <si>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</si>
  <si>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</si>
  <si>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</si>
  <si>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</si>
  <si>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</si>
  <si>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</si>
  <si>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</si>
  <si>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</si>
  <si>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</si>
  <si>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</si>
  <si>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</si>
  <si>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</si>
  <si>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</si>
  <si>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</si>
  <si>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</si>
  <si>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</si>
  <si>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</si>
  <si>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</si>
  <si>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</si>
  <si>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</si>
  <si>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</si>
  <si>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</si>
  <si>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</si>
  <si>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</si>
  <si>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</si>
  <si>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</si>
  <si>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</si>
  <si>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</si>
  <si>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</si>
  <si>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</si>
  <si>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</si>
  <si>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</si>
  <si>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</si>
  <si>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</si>
  <si>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</si>
  <si>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</si>
  <si>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</si>
  <si>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</si>
  <si>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</si>
  <si>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</si>
  <si>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</si>
  <si>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</si>
  <si>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</si>
  <si>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</si>
  <si>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</si>
  <si>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</si>
  <si>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</si>
  <si>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</si>
  <si>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</si>
  <si>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</si>
  <si>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</si>
  <si>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</si>
  <si>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</si>
  <si>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</si>
  <si>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</si>
  <si>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</si>
  <si>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</si>
  <si>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</si>
  <si>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</si>
  <si>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</si>
  <si>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</si>
  <si>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</si>
  <si>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</si>
  <si>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</si>
  <si>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</si>
  <si>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</si>
  <si>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</si>
  <si>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</si>
  <si>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</si>
  <si>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</si>
  <si>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</si>
  <si>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</si>
  <si>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</si>
  <si>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№ 2</t>
  </si>
  <si>
    <t xml:space="preserve">Поправки, вносимые в доходную часть бюджета города на 2021 и 2022 годы </t>
  </si>
  <si>
    <t xml:space="preserve">План на 2022 год </t>
  </si>
  <si>
    <t>000 1 06 04000 02 0000 110</t>
  </si>
  <si>
    <t>Транспортный налог</t>
  </si>
  <si>
    <t>Доходы от оказания платных услуг (работ) и компенсации затрат государства</t>
  </si>
  <si>
    <t>000 1 14 02000 00 0000 000</t>
  </si>
  <si>
    <t>000 1 16 01154 01 0000 140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</si>
  <si>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</si>
  <si>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</si>
  <si>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</si>
  <si>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</si>
  <si>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</si>
  <si>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</si>
  <si>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</si>
  <si>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</si>
  <si>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</si>
  <si>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000 1 12 00000 00 0000 100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</si>
  <si>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</si>
  <si>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000 1 16 01092 01 0000 140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</si>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</sst>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65">
    <xf numFmtId="0" fontId="0" fillId="0" borderId="0" xfId="0"/>
    <xf numFmtId="0" fontId="1" fillId="0" borderId="0" xfId="0" applyFont="1"/>
    <xf numFmtId="0" fontId="3" fillId="0" borderId="6" xfId="0" applyFont="1" applyFill="1" applyBorder="1" applyAlignment="1">
      <alignment horizontal="left"/>
    </xf>
    <xf numFmtId="0" fontId="3" fillId="0" borderId="6" xfId="0" applyFont="1" applyFill="1" applyBorder="1" applyAlignment="1">
      <alignment wrapText="1"/>
    </xf>
    <xf numFmtId="4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1" fontId="3" fillId="0" borderId="6" xfId="0" applyNumberFormat="1" applyFont="1" applyFill="1" applyBorder="1" applyAlignment="1">
      <alignment wrapText="1"/>
    </xf>
    <xf numFmtId="0" fontId="3" fillId="0" borderId="6" xfId="1" applyNumberFormat="1" applyFont="1" applyFill="1" applyBorder="1" applyAlignment="1">
      <alignment horizontal="left" vertical="top" wrapText="1"/>
    </xf>
    <xf numFmtId="0" fontId="3" fillId="0" borderId="6" xfId="1" applyNumberFormat="1" applyFont="1" applyFill="1" applyBorder="1" applyAlignment="1">
      <alignment horizontal="justify" wrapText="1"/>
    </xf>
    <xf numFmtId="0" fontId="3" fillId="0" borderId="6" xfId="0" applyNumberFormat="1" applyFont="1" applyFill="1" applyBorder="1" applyAlignment="1">
      <alignment wrapText="1"/>
    </xf>
    <xf numFmtId="0" fontId="3" fillId="0" borderId="6" xfId="0" applyFont="1" applyFill="1" applyBorder="1" applyAlignment="1"/>
    <xf numFmtId="0" fontId="3" fillId="0" borderId="6" xfId="0" applyFont="1" applyFill="1" applyBorder="1" applyAlignment="1">
      <alignment vertical="center" wrapText="1"/>
    </xf>
    <xf numFmtId="4" fontId="3" fillId="0" borderId="6" xfId="0" applyNumberFormat="1" applyFont="1" applyFill="1" applyBorder="1" applyAlignment="1">
      <alignment horizontal="center"/>
    </xf>
    <xf numFmtId="0" fontId="3" fillId="0" borderId="0" xfId="0" applyFont="1" applyFill="1"/>
    <xf numFmtId="1" fontId="3" fillId="0" borderId="0" xfId="0" applyNumberFormat="1" applyFont="1" applyFill="1" applyAlignment="1">
      <alignment wrapText="1"/>
    </xf>
    <xf numFmtId="3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5" fillId="0" borderId="6" xfId="0" applyFont="1" applyFill="1" applyBorder="1"/>
    <xf numFmtId="1" fontId="5" fillId="0" borderId="6" xfId="0" applyNumberFormat="1" applyFont="1" applyFill="1" applyBorder="1" applyAlignment="1">
      <alignment horizontal="left" wrapText="1"/>
    </xf>
    <xf numFmtId="4" fontId="5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wrapText="1"/>
    </xf>
    <xf numFmtId="49" fontId="3" fillId="0" borderId="6" xfId="0" applyNumberFormat="1" applyFont="1" applyFill="1" applyBorder="1" applyAlignment="1">
      <alignment horizontal="left" wrapText="1"/>
    </xf>
    <xf numFmtId="4" fontId="3" fillId="0" borderId="6" xfId="0" applyNumberFormat="1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left"/>
    </xf>
    <xf numFmtId="164" fontId="3" fillId="0" borderId="6" xfId="2" applyNumberFormat="1" applyFont="1" applyFill="1" applyBorder="1" applyAlignment="1">
      <alignment horizontal="left" wrapText="1"/>
    </xf>
    <xf numFmtId="0" fontId="3" fillId="2" borderId="6" xfId="2" applyFont="1" applyFill="1" applyBorder="1" applyAlignment="1">
      <alignment horizontal="left"/>
    </xf>
    <xf numFmtId="164" fontId="3" fillId="2" borderId="6" xfId="2" applyNumberFormat="1" applyFont="1" applyFill="1" applyBorder="1" applyAlignment="1">
      <alignment horizontal="left" wrapText="1"/>
    </xf>
    <xf numFmtId="4" fontId="3" fillId="0" borderId="6" xfId="2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justify" wrapText="1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/>
    </xf>
    <xf numFmtId="1" fontId="5" fillId="0" borderId="6" xfId="0" applyNumberFormat="1" applyFont="1" applyFill="1" applyBorder="1" applyAlignment="1">
      <alignment wrapText="1"/>
    </xf>
    <xf numFmtId="4" fontId="3" fillId="0" borderId="6" xfId="0" applyNumberFormat="1" applyFont="1" applyFill="1" applyBorder="1" applyAlignment="1">
      <alignment horizontal="center" wrapText="1"/>
    </xf>
    <xf numFmtId="4" fontId="5" fillId="0" borderId="6" xfId="0" applyNumberFormat="1" applyFont="1" applyFill="1" applyBorder="1" applyAlignment="1">
      <alignment horizontal="center" wrapText="1"/>
    </xf>
    <xf numFmtId="4" fontId="5" fillId="0" borderId="6" xfId="0" applyNumberFormat="1" applyFont="1" applyFill="1" applyBorder="1" applyAlignment="1">
      <alignment horizontal="center"/>
    </xf>
    <xf numFmtId="0" fontId="3" fillId="0" borderId="6" xfId="0" applyFont="1" applyFill="1" applyBorder="1"/>
    <xf numFmtId="0" fontId="3" fillId="0" borderId="0" xfId="0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" fontId="4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Уточненные Приложения 1,6,7,8,9,13июль 2008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tabSelected="1" topLeftCell="A46" zoomScale="75" zoomScaleNormal="75" workbookViewId="0">
      <selection activeCell="H62" sqref="H62"/>
    </sheetView>
  </sheetViews>
  <sheetFormatPr defaultColWidth="9.140625" defaultRowHeight="20.25" x14ac:dyDescent="0.3"/>
  <cols>
    <col min="1" max="1" width="33.28515625" style="13" customWidth="1"/>
    <col min="2" max="2" width="123.5703125" style="14" customWidth="1"/>
    <col min="3" max="3" width="23.5703125" style="15" customWidth="1"/>
    <col min="4" max="4" width="23.42578125" style="15" customWidth="1"/>
    <col min="5" max="5" width="22.42578125" style="15" customWidth="1"/>
    <col min="6" max="6" width="24.42578125" style="16" customWidth="1"/>
    <col min="7" max="7" width="23.42578125" style="16" customWidth="1"/>
    <col min="8" max="8" width="22.28515625" style="16" customWidth="1"/>
    <col min="9" max="16384" width="9.140625" style="5"/>
  </cols>
  <sheetData>
    <row r="1" spans="1:8" x14ac:dyDescent="0.3">
      <c r="H1" s="17" t="s">
        <v>98</v>
      </c>
    </row>
    <row r="2" spans="1:8" x14ac:dyDescent="0.3">
      <c r="G2" s="52" t="s">
        <v>0</v>
      </c>
      <c r="H2" s="52"/>
    </row>
    <row r="3" spans="1:8" ht="19.5" customHeight="1" x14ac:dyDescent="0.3">
      <c r="A3" s="5"/>
      <c r="B3" s="18"/>
      <c r="C3" s="19"/>
      <c r="D3" s="19"/>
      <c r="E3" s="19"/>
    </row>
    <row r="4" spans="1:8" ht="41.25" customHeight="1" x14ac:dyDescent="0.3">
      <c r="A4" s="53" t="s">
        <v>99</v>
      </c>
      <c r="B4" s="53"/>
      <c r="C4" s="54"/>
      <c r="D4" s="54"/>
      <c r="E4" s="54"/>
      <c r="F4" s="54"/>
    </row>
    <row r="5" spans="1:8" x14ac:dyDescent="0.3">
      <c r="A5" s="5"/>
      <c r="B5" s="18"/>
      <c r="C5" s="19"/>
      <c r="D5" s="19"/>
      <c r="E5" s="19"/>
    </row>
    <row r="6" spans="1:8" x14ac:dyDescent="0.3">
      <c r="A6" s="5"/>
      <c r="B6" s="18"/>
      <c r="C6" s="19"/>
      <c r="D6" s="19"/>
      <c r="E6" s="19"/>
      <c r="H6" s="17" t="s">
        <v>1</v>
      </c>
    </row>
    <row r="7" spans="1:8" s="20" customFormat="1" ht="18.75" x14ac:dyDescent="0.3">
      <c r="A7" s="61" t="s">
        <v>2</v>
      </c>
      <c r="B7" s="63" t="s">
        <v>3</v>
      </c>
      <c r="C7" s="55" t="s">
        <v>4</v>
      </c>
      <c r="D7" s="56"/>
      <c r="E7" s="57"/>
      <c r="F7" s="58" t="s">
        <v>100</v>
      </c>
      <c r="G7" s="59"/>
      <c r="H7" s="60"/>
    </row>
    <row r="8" spans="1:8" s="1" customFormat="1" ht="75" x14ac:dyDescent="0.25">
      <c r="A8" s="62"/>
      <c r="B8" s="64"/>
      <c r="C8" s="21" t="s">
        <v>5</v>
      </c>
      <c r="D8" s="21" t="s">
        <v>6</v>
      </c>
      <c r="E8" s="21" t="s">
        <v>7</v>
      </c>
      <c r="F8" s="21" t="s">
        <v>5</v>
      </c>
      <c r="G8" s="21" t="s">
        <v>8</v>
      </c>
      <c r="H8" s="21" t="s">
        <v>7</v>
      </c>
    </row>
    <row r="9" spans="1:8" s="27" customFormat="1" x14ac:dyDescent="0.2">
      <c r="A9" s="22">
        <v>1</v>
      </c>
      <c r="B9" s="23">
        <v>2</v>
      </c>
      <c r="C9" s="24">
        <v>3</v>
      </c>
      <c r="D9" s="24">
        <v>4</v>
      </c>
      <c r="E9" s="24">
        <v>5</v>
      </c>
      <c r="F9" s="25">
        <v>6</v>
      </c>
      <c r="G9" s="26">
        <v>7</v>
      </c>
      <c r="H9" s="26">
        <v>8</v>
      </c>
    </row>
    <row r="10" spans="1:8" s="20" customFormat="1" ht="27" customHeight="1" x14ac:dyDescent="0.3">
      <c r="A10" s="28" t="s">
        <v>9</v>
      </c>
      <c r="B10" s="29" t="s">
        <v>10</v>
      </c>
      <c r="C10" s="21">
        <f>C11+C35</f>
        <v>3079893524</v>
      </c>
      <c r="D10" s="21">
        <f>E10-C10</f>
        <v>0</v>
      </c>
      <c r="E10" s="21">
        <f>E11+E35</f>
        <v>3079893524</v>
      </c>
      <c r="F10" s="21">
        <f>F11+F35</f>
        <v>3145282924</v>
      </c>
      <c r="G10" s="30">
        <f>H10-F10</f>
        <v>0</v>
      </c>
      <c r="H10" s="21">
        <f>H11+H35</f>
        <v>3145282924</v>
      </c>
    </row>
    <row r="11" spans="1:8" s="20" customFormat="1" ht="21" customHeight="1" x14ac:dyDescent="0.3">
      <c r="A11" s="28"/>
      <c r="B11" s="31" t="s">
        <v>11</v>
      </c>
      <c r="C11" s="21">
        <f>C12+C19+C26+C32+C13</f>
        <v>2704006600</v>
      </c>
      <c r="D11" s="21">
        <f t="shared" ref="D11:D45" si="0">E11-C11</f>
        <v>0</v>
      </c>
      <c r="E11" s="21">
        <f>E12+E19+E26+E32+E13</f>
        <v>2704006600</v>
      </c>
      <c r="F11" s="21">
        <f>F12+F19+F26+F32+F13</f>
        <v>2778141200</v>
      </c>
      <c r="G11" s="30">
        <f t="shared" ref="G11:G47" si="1">H11-F11</f>
        <v>0</v>
      </c>
      <c r="H11" s="21">
        <f>H12+H19+H26+H32+H13</f>
        <v>2778141200</v>
      </c>
    </row>
    <row r="12" spans="1:8" ht="22.5" customHeight="1" x14ac:dyDescent="0.3">
      <c r="A12" s="2" t="s">
        <v>12</v>
      </c>
      <c r="B12" s="32" t="s">
        <v>13</v>
      </c>
      <c r="C12" s="4">
        <v>2051480000</v>
      </c>
      <c r="D12" s="4">
        <f t="shared" si="0"/>
        <v>0</v>
      </c>
      <c r="E12" s="4">
        <v>2051480000</v>
      </c>
      <c r="F12" s="4">
        <v>2123139000</v>
      </c>
      <c r="G12" s="33">
        <f t="shared" si="1"/>
        <v>0</v>
      </c>
      <c r="H12" s="4">
        <v>2123139000</v>
      </c>
    </row>
    <row r="13" spans="1:8" ht="18.75" x14ac:dyDescent="0.3">
      <c r="A13" s="34" t="s">
        <v>14</v>
      </c>
      <c r="B13" s="32" t="s">
        <v>15</v>
      </c>
      <c r="C13" s="4">
        <f>C14</f>
        <v>8192400</v>
      </c>
      <c r="D13" s="4">
        <f t="shared" si="0"/>
        <v>0</v>
      </c>
      <c r="E13" s="4">
        <f>E14</f>
        <v>8192400</v>
      </c>
      <c r="F13" s="4">
        <f>F14</f>
        <v>8192400</v>
      </c>
      <c r="G13" s="33">
        <f t="shared" si="1"/>
        <v>0</v>
      </c>
      <c r="H13" s="4">
        <f>H14</f>
        <v>8192400</v>
      </c>
    </row>
    <row r="14" spans="1:8" ht="23.25" customHeight="1" x14ac:dyDescent="0.3">
      <c r="A14" s="34" t="s">
        <v>16</v>
      </c>
      <c r="B14" s="35" t="s">
        <v>17</v>
      </c>
      <c r="C14" s="4">
        <v>8192400</v>
      </c>
      <c r="D14" s="4">
        <f t="shared" si="0"/>
        <v>0</v>
      </c>
      <c r="E14" s="4">
        <v>8192400</v>
      </c>
      <c r="F14" s="4">
        <v>8192400</v>
      </c>
      <c r="G14" s="33">
        <f t="shared" si="1"/>
        <v>0</v>
      </c>
      <c r="H14" s="4">
        <v>8192400</v>
      </c>
    </row>
    <row r="15" spans="1:8" ht="56.25" hidden="1" customHeight="1" x14ac:dyDescent="0.3">
      <c r="A15" s="36" t="s">
        <v>18</v>
      </c>
      <c r="B15" s="37" t="s">
        <v>19</v>
      </c>
      <c r="C15" s="38">
        <v>2539100</v>
      </c>
      <c r="D15" s="4">
        <f t="shared" si="0"/>
        <v>0</v>
      </c>
      <c r="E15" s="38">
        <v>2539100</v>
      </c>
      <c r="F15" s="38">
        <v>2539100</v>
      </c>
      <c r="G15" s="33">
        <f t="shared" si="1"/>
        <v>0</v>
      </c>
      <c r="H15" s="38">
        <v>2539100</v>
      </c>
    </row>
    <row r="16" spans="1:8" ht="59.25" hidden="1" customHeight="1" x14ac:dyDescent="0.3">
      <c r="A16" s="36" t="s">
        <v>20</v>
      </c>
      <c r="B16" s="37" t="s">
        <v>21</v>
      </c>
      <c r="C16" s="38">
        <v>23800</v>
      </c>
      <c r="D16" s="4">
        <f t="shared" si="0"/>
        <v>0</v>
      </c>
      <c r="E16" s="38">
        <v>23800</v>
      </c>
      <c r="F16" s="38">
        <v>23800</v>
      </c>
      <c r="G16" s="33">
        <f t="shared" si="1"/>
        <v>0</v>
      </c>
      <c r="H16" s="38">
        <v>23800</v>
      </c>
    </row>
    <row r="17" spans="1:8" ht="56.25" hidden="1" customHeight="1" x14ac:dyDescent="0.3">
      <c r="A17" s="36" t="s">
        <v>22</v>
      </c>
      <c r="B17" s="37" t="s">
        <v>23</v>
      </c>
      <c r="C17" s="38">
        <v>4294100</v>
      </c>
      <c r="D17" s="4">
        <f t="shared" si="0"/>
        <v>0</v>
      </c>
      <c r="E17" s="38">
        <v>4294100</v>
      </c>
      <c r="F17" s="38">
        <v>4294100</v>
      </c>
      <c r="G17" s="33">
        <f t="shared" si="1"/>
        <v>0</v>
      </c>
      <c r="H17" s="38">
        <v>4294100</v>
      </c>
    </row>
    <row r="18" spans="1:8" ht="56.25" hidden="1" customHeight="1" x14ac:dyDescent="0.3">
      <c r="A18" s="34" t="s">
        <v>24</v>
      </c>
      <c r="B18" s="35" t="s">
        <v>25</v>
      </c>
      <c r="C18" s="38"/>
      <c r="D18" s="4">
        <f t="shared" si="0"/>
        <v>0</v>
      </c>
      <c r="E18" s="38"/>
      <c r="F18" s="38"/>
      <c r="G18" s="33">
        <f t="shared" si="1"/>
        <v>0</v>
      </c>
      <c r="H18" s="38"/>
    </row>
    <row r="19" spans="1:8" ht="18.75" x14ac:dyDescent="0.3">
      <c r="A19" s="2" t="s">
        <v>26</v>
      </c>
      <c r="B19" s="32" t="s">
        <v>27</v>
      </c>
      <c r="C19" s="4">
        <f>C24+C25+C20</f>
        <v>454895200</v>
      </c>
      <c r="D19" s="4">
        <f t="shared" si="0"/>
        <v>0</v>
      </c>
      <c r="E19" s="4">
        <f>E24+E25+E20</f>
        <v>454895200</v>
      </c>
      <c r="F19" s="4">
        <f>F24+F25+F20</f>
        <v>452126300</v>
      </c>
      <c r="G19" s="33">
        <f t="shared" si="1"/>
        <v>0</v>
      </c>
      <c r="H19" s="4">
        <f>H24+H25+H20</f>
        <v>452126300</v>
      </c>
    </row>
    <row r="20" spans="1:8" ht="18.75" x14ac:dyDescent="0.3">
      <c r="A20" s="2" t="s">
        <v>28</v>
      </c>
      <c r="B20" s="6" t="s">
        <v>29</v>
      </c>
      <c r="C20" s="33">
        <v>376830000</v>
      </c>
      <c r="D20" s="4">
        <f t="shared" si="0"/>
        <v>0</v>
      </c>
      <c r="E20" s="33">
        <v>376830000</v>
      </c>
      <c r="F20" s="33">
        <v>374784000</v>
      </c>
      <c r="G20" s="33">
        <f t="shared" si="1"/>
        <v>0</v>
      </c>
      <c r="H20" s="33">
        <v>374784000</v>
      </c>
    </row>
    <row r="21" spans="1:8" ht="20.25" hidden="1" customHeight="1" x14ac:dyDescent="0.3">
      <c r="A21" s="2" t="s">
        <v>30</v>
      </c>
      <c r="B21" s="6" t="s">
        <v>31</v>
      </c>
      <c r="C21" s="4">
        <v>170000000</v>
      </c>
      <c r="D21" s="4">
        <f t="shared" si="0"/>
        <v>0</v>
      </c>
      <c r="E21" s="4">
        <v>170000000</v>
      </c>
      <c r="F21" s="4">
        <v>170000000</v>
      </c>
      <c r="G21" s="33">
        <f t="shared" si="1"/>
        <v>0</v>
      </c>
      <c r="H21" s="4">
        <v>170000000</v>
      </c>
    </row>
    <row r="22" spans="1:8" ht="37.5" hidden="1" customHeight="1" x14ac:dyDescent="0.3">
      <c r="A22" s="2" t="s">
        <v>32</v>
      </c>
      <c r="B22" s="6" t="s">
        <v>33</v>
      </c>
      <c r="C22" s="4">
        <v>62424000</v>
      </c>
      <c r="D22" s="4">
        <f t="shared" si="0"/>
        <v>0</v>
      </c>
      <c r="E22" s="4">
        <v>62424000</v>
      </c>
      <c r="F22" s="4">
        <v>62424000</v>
      </c>
      <c r="G22" s="33">
        <f t="shared" si="1"/>
        <v>0</v>
      </c>
      <c r="H22" s="4">
        <v>62424000</v>
      </c>
    </row>
    <row r="23" spans="1:8" ht="20.25" hidden="1" customHeight="1" x14ac:dyDescent="0.3">
      <c r="A23" s="2" t="s">
        <v>34</v>
      </c>
      <c r="B23" s="6" t="s">
        <v>35</v>
      </c>
      <c r="C23" s="4">
        <v>0</v>
      </c>
      <c r="D23" s="4">
        <f t="shared" si="0"/>
        <v>0</v>
      </c>
      <c r="E23" s="4">
        <v>0</v>
      </c>
      <c r="F23" s="4">
        <v>0</v>
      </c>
      <c r="G23" s="33">
        <f t="shared" si="1"/>
        <v>0</v>
      </c>
      <c r="H23" s="4">
        <v>0</v>
      </c>
    </row>
    <row r="24" spans="1:8" ht="18.75" x14ac:dyDescent="0.3">
      <c r="A24" s="2" t="s">
        <v>36</v>
      </c>
      <c r="B24" s="6" t="s">
        <v>37</v>
      </c>
      <c r="C24" s="33">
        <v>1243600</v>
      </c>
      <c r="D24" s="4">
        <f t="shared" si="0"/>
        <v>0</v>
      </c>
      <c r="E24" s="33">
        <v>1243600</v>
      </c>
      <c r="F24" s="33">
        <v>1243600</v>
      </c>
      <c r="G24" s="33">
        <f t="shared" si="1"/>
        <v>0</v>
      </c>
      <c r="H24" s="33">
        <v>1243600</v>
      </c>
    </row>
    <row r="25" spans="1:8" ht="18.75" x14ac:dyDescent="0.3">
      <c r="A25" s="2" t="s">
        <v>38</v>
      </c>
      <c r="B25" s="6" t="s">
        <v>39</v>
      </c>
      <c r="C25" s="33">
        <v>76821600</v>
      </c>
      <c r="D25" s="4">
        <f t="shared" si="0"/>
        <v>0</v>
      </c>
      <c r="E25" s="33">
        <v>76821600</v>
      </c>
      <c r="F25" s="33">
        <v>76098700</v>
      </c>
      <c r="G25" s="33">
        <f t="shared" si="1"/>
        <v>0</v>
      </c>
      <c r="H25" s="33">
        <v>76098700</v>
      </c>
    </row>
    <row r="26" spans="1:8" ht="18.75" x14ac:dyDescent="0.3">
      <c r="A26" s="2" t="s">
        <v>40</v>
      </c>
      <c r="B26" s="6" t="s">
        <v>41</v>
      </c>
      <c r="C26" s="4">
        <f>C27+C29+C28</f>
        <v>167624000</v>
      </c>
      <c r="D26" s="4">
        <f t="shared" si="0"/>
        <v>0</v>
      </c>
      <c r="E26" s="4">
        <f>E27+E29+E28</f>
        <v>167624000</v>
      </c>
      <c r="F26" s="4">
        <f>F27+F29+F28</f>
        <v>172868500</v>
      </c>
      <c r="G26" s="33">
        <f t="shared" si="1"/>
        <v>0</v>
      </c>
      <c r="H26" s="4">
        <f>H27+H29+H28</f>
        <v>172868500</v>
      </c>
    </row>
    <row r="27" spans="1:8" ht="18.75" x14ac:dyDescent="0.3">
      <c r="A27" s="2" t="s">
        <v>42</v>
      </c>
      <c r="B27" s="3" t="s">
        <v>43</v>
      </c>
      <c r="C27" s="4">
        <v>54000000</v>
      </c>
      <c r="D27" s="4">
        <f t="shared" si="0"/>
        <v>0</v>
      </c>
      <c r="E27" s="4">
        <v>54000000</v>
      </c>
      <c r="F27" s="4">
        <v>58944100</v>
      </c>
      <c r="G27" s="33">
        <f t="shared" si="1"/>
        <v>0</v>
      </c>
      <c r="H27" s="4">
        <v>58944100</v>
      </c>
    </row>
    <row r="28" spans="1:8" ht="18.75" x14ac:dyDescent="0.3">
      <c r="A28" s="2" t="s">
        <v>101</v>
      </c>
      <c r="B28" s="3" t="s">
        <v>102</v>
      </c>
      <c r="C28" s="4">
        <v>44943000</v>
      </c>
      <c r="D28" s="4">
        <f t="shared" si="0"/>
        <v>0</v>
      </c>
      <c r="E28" s="4">
        <v>44943000</v>
      </c>
      <c r="F28" s="4">
        <v>44943000</v>
      </c>
      <c r="G28" s="33">
        <f t="shared" si="1"/>
        <v>0</v>
      </c>
      <c r="H28" s="4">
        <v>44943000</v>
      </c>
    </row>
    <row r="29" spans="1:8" ht="18.75" x14ac:dyDescent="0.3">
      <c r="A29" s="2" t="s">
        <v>44</v>
      </c>
      <c r="B29" s="3" t="s">
        <v>45</v>
      </c>
      <c r="C29" s="33">
        <v>68681000</v>
      </c>
      <c r="D29" s="4">
        <f t="shared" si="0"/>
        <v>0</v>
      </c>
      <c r="E29" s="33">
        <v>68681000</v>
      </c>
      <c r="F29" s="33">
        <v>68981400</v>
      </c>
      <c r="G29" s="33">
        <f t="shared" si="1"/>
        <v>0</v>
      </c>
      <c r="H29" s="33">
        <v>68981400</v>
      </c>
    </row>
    <row r="30" spans="1:8" ht="37.5" hidden="1" customHeight="1" x14ac:dyDescent="0.3">
      <c r="A30" s="2" t="s">
        <v>46</v>
      </c>
      <c r="B30" s="3" t="s">
        <v>47</v>
      </c>
      <c r="C30" s="4">
        <v>65000000</v>
      </c>
      <c r="D30" s="4">
        <f t="shared" si="0"/>
        <v>0</v>
      </c>
      <c r="E30" s="4">
        <v>65000000</v>
      </c>
      <c r="F30" s="4">
        <v>65000000</v>
      </c>
      <c r="G30" s="33">
        <f t="shared" si="1"/>
        <v>0</v>
      </c>
      <c r="H30" s="4">
        <v>65000000</v>
      </c>
    </row>
    <row r="31" spans="1:8" ht="37.5" hidden="1" customHeight="1" x14ac:dyDescent="0.3">
      <c r="A31" s="2" t="s">
        <v>48</v>
      </c>
      <c r="B31" s="3" t="s">
        <v>49</v>
      </c>
      <c r="C31" s="4">
        <v>14700000</v>
      </c>
      <c r="D31" s="4">
        <f t="shared" si="0"/>
        <v>0</v>
      </c>
      <c r="E31" s="4">
        <v>14700000</v>
      </c>
      <c r="F31" s="4">
        <v>14700000</v>
      </c>
      <c r="G31" s="33">
        <f t="shared" si="1"/>
        <v>0</v>
      </c>
      <c r="H31" s="4">
        <v>14700000</v>
      </c>
    </row>
    <row r="32" spans="1:8" ht="18.75" x14ac:dyDescent="0.3">
      <c r="A32" s="2" t="s">
        <v>50</v>
      </c>
      <c r="B32" s="39" t="s">
        <v>51</v>
      </c>
      <c r="C32" s="4">
        <f t="shared" ref="C32" si="2">SUM(C33:C34)</f>
        <v>21815000</v>
      </c>
      <c r="D32" s="4">
        <f t="shared" si="0"/>
        <v>0</v>
      </c>
      <c r="E32" s="4">
        <f t="shared" ref="C32:E32" si="3">SUM(E33:E34)</f>
        <v>21815000</v>
      </c>
      <c r="F32" s="4">
        <f t="shared" ref="F32:H32" si="4">SUM(F33:F34)</f>
        <v>21815000</v>
      </c>
      <c r="G32" s="33">
        <f t="shared" si="1"/>
        <v>0</v>
      </c>
      <c r="H32" s="4">
        <f t="shared" si="4"/>
        <v>21815000</v>
      </c>
    </row>
    <row r="33" spans="1:8" ht="22.5" customHeight="1" x14ac:dyDescent="0.3">
      <c r="A33" s="40" t="s">
        <v>52</v>
      </c>
      <c r="B33" s="41" t="s">
        <v>53</v>
      </c>
      <c r="C33" s="4">
        <v>21700000</v>
      </c>
      <c r="D33" s="4">
        <f t="shared" si="0"/>
        <v>0</v>
      </c>
      <c r="E33" s="4">
        <v>21700000</v>
      </c>
      <c r="F33" s="4">
        <v>21700000</v>
      </c>
      <c r="G33" s="33">
        <f t="shared" si="1"/>
        <v>0</v>
      </c>
      <c r="H33" s="4">
        <v>21700000</v>
      </c>
    </row>
    <row r="34" spans="1:8" ht="37.5" x14ac:dyDescent="0.3">
      <c r="A34" s="42" t="s">
        <v>54</v>
      </c>
      <c r="B34" s="41" t="s">
        <v>55</v>
      </c>
      <c r="C34" s="33">
        <v>115000</v>
      </c>
      <c r="D34" s="4">
        <f t="shared" si="0"/>
        <v>0</v>
      </c>
      <c r="E34" s="33">
        <v>115000</v>
      </c>
      <c r="F34" s="33">
        <v>115000</v>
      </c>
      <c r="G34" s="33">
        <f t="shared" si="1"/>
        <v>0</v>
      </c>
      <c r="H34" s="33">
        <v>115000</v>
      </c>
    </row>
    <row r="35" spans="1:8" s="20" customFormat="1" ht="18.75" x14ac:dyDescent="0.3">
      <c r="A35" s="43"/>
      <c r="B35" s="44" t="s">
        <v>56</v>
      </c>
      <c r="C35" s="21">
        <f>C36+C45+C47+C50+C54</f>
        <v>375886924</v>
      </c>
      <c r="D35" s="21">
        <f t="shared" si="0"/>
        <v>0</v>
      </c>
      <c r="E35" s="21">
        <f>E36+E45+E47+E50+E54</f>
        <v>375886924</v>
      </c>
      <c r="F35" s="21">
        <f>F36+F45+F47+F50+F54</f>
        <v>367141724</v>
      </c>
      <c r="G35" s="30">
        <f t="shared" si="1"/>
        <v>0</v>
      </c>
      <c r="H35" s="21">
        <f>H36+H45+H47+H50+H54</f>
        <v>367141724</v>
      </c>
    </row>
    <row r="36" spans="1:8" ht="28.5" customHeight="1" x14ac:dyDescent="0.3">
      <c r="A36" s="2" t="s">
        <v>57</v>
      </c>
      <c r="B36" s="6" t="s">
        <v>58</v>
      </c>
      <c r="C36" s="12">
        <f>C37+C38+C44+C43</f>
        <v>323855968</v>
      </c>
      <c r="D36" s="4">
        <f t="shared" si="0"/>
        <v>0</v>
      </c>
      <c r="E36" s="12">
        <f>E37+E38+E44+E43</f>
        <v>323855968</v>
      </c>
      <c r="F36" s="12">
        <f>F37+F38+F44+F43</f>
        <v>319197768</v>
      </c>
      <c r="G36" s="33">
        <f t="shared" si="1"/>
        <v>0</v>
      </c>
      <c r="H36" s="12">
        <f>H37+H38+H44+H43</f>
        <v>319197768</v>
      </c>
    </row>
    <row r="37" spans="1:8" ht="59.25" customHeight="1" x14ac:dyDescent="0.3">
      <c r="A37" s="2" t="s">
        <v>59</v>
      </c>
      <c r="B37" s="6" t="s">
        <v>60</v>
      </c>
      <c r="C37" s="12">
        <v>2576100</v>
      </c>
      <c r="D37" s="4">
        <f t="shared" si="0"/>
        <v>0</v>
      </c>
      <c r="E37" s="12">
        <v>2576100</v>
      </c>
      <c r="F37" s="12">
        <v>2863500</v>
      </c>
      <c r="G37" s="33">
        <f t="shared" si="1"/>
        <v>0</v>
      </c>
      <c r="H37" s="12">
        <v>2863500</v>
      </c>
    </row>
    <row r="38" spans="1:8" ht="75" x14ac:dyDescent="0.3">
      <c r="A38" s="2" t="s">
        <v>61</v>
      </c>
      <c r="B38" s="6" t="s">
        <v>62</v>
      </c>
      <c r="C38" s="12">
        <v>317704568</v>
      </c>
      <c r="D38" s="4">
        <f t="shared" si="0"/>
        <v>0</v>
      </c>
      <c r="E38" s="12">
        <v>317704568</v>
      </c>
      <c r="F38" s="12">
        <v>312633768</v>
      </c>
      <c r="G38" s="33">
        <f t="shared" si="1"/>
        <v>0</v>
      </c>
      <c r="H38" s="12">
        <v>312633768</v>
      </c>
    </row>
    <row r="39" spans="1:8" ht="56.25" hidden="1" customHeight="1" x14ac:dyDescent="0.3">
      <c r="A39" s="2" t="s">
        <v>63</v>
      </c>
      <c r="B39" s="6" t="s">
        <v>64</v>
      </c>
      <c r="C39" s="12">
        <v>770000</v>
      </c>
      <c r="D39" s="4">
        <f t="shared" si="0"/>
        <v>0</v>
      </c>
      <c r="E39" s="12">
        <v>770000</v>
      </c>
      <c r="F39" s="12">
        <v>770000</v>
      </c>
      <c r="G39" s="33">
        <f t="shared" si="1"/>
        <v>0</v>
      </c>
      <c r="H39" s="12">
        <v>770000</v>
      </c>
    </row>
    <row r="40" spans="1:8" ht="56.25" hidden="1" customHeight="1" x14ac:dyDescent="0.3">
      <c r="A40" s="2" t="s">
        <v>65</v>
      </c>
      <c r="B40" s="6" t="s">
        <v>66</v>
      </c>
      <c r="C40" s="12">
        <v>3000000</v>
      </c>
      <c r="D40" s="4">
        <f t="shared" si="0"/>
        <v>0</v>
      </c>
      <c r="E40" s="12">
        <v>3000000</v>
      </c>
      <c r="F40" s="12">
        <v>3000000</v>
      </c>
      <c r="G40" s="33">
        <f t="shared" si="1"/>
        <v>0</v>
      </c>
      <c r="H40" s="12">
        <v>3000000</v>
      </c>
    </row>
    <row r="41" spans="1:8" ht="56.25" hidden="1" customHeight="1" x14ac:dyDescent="0.3">
      <c r="A41" s="2" t="s">
        <v>67</v>
      </c>
      <c r="B41" s="6" t="s">
        <v>68</v>
      </c>
      <c r="C41" s="12">
        <f>C42</f>
        <v>13821206</v>
      </c>
      <c r="D41" s="4">
        <f t="shared" si="0"/>
        <v>0</v>
      </c>
      <c r="E41" s="12">
        <f>E42</f>
        <v>13821206</v>
      </c>
      <c r="F41" s="12">
        <f>F42</f>
        <v>13821206</v>
      </c>
      <c r="G41" s="33">
        <f t="shared" si="1"/>
        <v>0</v>
      </c>
      <c r="H41" s="12">
        <f>H42</f>
        <v>13821206</v>
      </c>
    </row>
    <row r="42" spans="1:8" ht="37.5" hidden="1" customHeight="1" x14ac:dyDescent="0.3">
      <c r="A42" s="2" t="s">
        <v>69</v>
      </c>
      <c r="B42" s="6" t="s">
        <v>70</v>
      </c>
      <c r="C42" s="12">
        <v>13821206</v>
      </c>
      <c r="D42" s="4">
        <f t="shared" si="0"/>
        <v>0</v>
      </c>
      <c r="E42" s="12">
        <v>13821206</v>
      </c>
      <c r="F42" s="12">
        <v>13821206</v>
      </c>
      <c r="G42" s="33">
        <f t="shared" si="1"/>
        <v>0</v>
      </c>
      <c r="H42" s="12">
        <v>13821206</v>
      </c>
    </row>
    <row r="43" spans="1:8" ht="37.5" customHeight="1" x14ac:dyDescent="0.3">
      <c r="A43" s="2" t="s">
        <v>63</v>
      </c>
      <c r="B43" s="6" t="s">
        <v>64</v>
      </c>
      <c r="C43" s="12">
        <v>575300</v>
      </c>
      <c r="D43" s="4">
        <f t="shared" si="0"/>
        <v>0</v>
      </c>
      <c r="E43" s="12">
        <v>575300</v>
      </c>
      <c r="F43" s="12">
        <v>700500</v>
      </c>
      <c r="G43" s="33">
        <f t="shared" si="1"/>
        <v>0</v>
      </c>
      <c r="H43" s="12">
        <v>700500</v>
      </c>
    </row>
    <row r="44" spans="1:8" ht="61.5" customHeight="1" x14ac:dyDescent="0.3">
      <c r="A44" s="2" t="s">
        <v>65</v>
      </c>
      <c r="B44" s="6" t="s">
        <v>66</v>
      </c>
      <c r="C44" s="12">
        <v>3000000</v>
      </c>
      <c r="D44" s="4">
        <f t="shared" si="0"/>
        <v>0</v>
      </c>
      <c r="E44" s="12">
        <v>3000000</v>
      </c>
      <c r="F44" s="12">
        <v>3000000</v>
      </c>
      <c r="G44" s="33">
        <f t="shared" si="1"/>
        <v>0</v>
      </c>
      <c r="H44" s="12">
        <v>3000000</v>
      </c>
    </row>
    <row r="45" spans="1:8" ht="27" customHeight="1" x14ac:dyDescent="0.3">
      <c r="A45" s="2" t="s">
        <v>115</v>
      </c>
      <c r="B45" s="6" t="s">
        <v>68</v>
      </c>
      <c r="C45" s="12">
        <f>C46</f>
        <v>13821206</v>
      </c>
      <c r="D45" s="4">
        <f t="shared" si="0"/>
        <v>0</v>
      </c>
      <c r="E45" s="12">
        <f>E46</f>
        <v>13821206</v>
      </c>
      <c r="F45" s="12">
        <f>F46</f>
        <v>13821206</v>
      </c>
      <c r="G45" s="33">
        <f t="shared" si="1"/>
        <v>0</v>
      </c>
      <c r="H45" s="12">
        <f>H46</f>
        <v>13821206</v>
      </c>
    </row>
    <row r="46" spans="1:8" ht="27" customHeight="1" x14ac:dyDescent="0.3">
      <c r="A46" s="2" t="s">
        <v>69</v>
      </c>
      <c r="B46" s="6" t="s">
        <v>70</v>
      </c>
      <c r="C46" s="12">
        <v>13821206</v>
      </c>
      <c r="D46" s="4"/>
      <c r="E46" s="12">
        <v>13821206</v>
      </c>
      <c r="F46" s="12">
        <v>13821206</v>
      </c>
      <c r="G46" s="33">
        <f t="shared" si="1"/>
        <v>0</v>
      </c>
      <c r="H46" s="12">
        <v>13821206</v>
      </c>
    </row>
    <row r="47" spans="1:8" ht="21.75" customHeight="1" x14ac:dyDescent="0.3">
      <c r="A47" s="2" t="s">
        <v>71</v>
      </c>
      <c r="B47" s="6" t="s">
        <v>103</v>
      </c>
      <c r="C47" s="12">
        <f>C48+C49</f>
        <v>8464700</v>
      </c>
      <c r="D47" s="4">
        <f t="shared" ref="D47:D68" si="5">E47-C47</f>
        <v>0</v>
      </c>
      <c r="E47" s="12">
        <f>E48+E49</f>
        <v>8464700</v>
      </c>
      <c r="F47" s="12">
        <f>F48+F49</f>
        <v>8464700</v>
      </c>
      <c r="G47" s="33">
        <f t="shared" si="1"/>
        <v>0</v>
      </c>
      <c r="H47" s="12">
        <f>H48+H49</f>
        <v>8464700</v>
      </c>
    </row>
    <row r="48" spans="1:8" ht="16.5" customHeight="1" x14ac:dyDescent="0.3">
      <c r="A48" s="2" t="s">
        <v>72</v>
      </c>
      <c r="B48" s="6" t="s">
        <v>73</v>
      </c>
      <c r="C48" s="12">
        <v>5624900</v>
      </c>
      <c r="D48" s="4">
        <f t="shared" si="5"/>
        <v>0</v>
      </c>
      <c r="E48" s="12">
        <v>5624900</v>
      </c>
      <c r="F48" s="12">
        <v>5624900</v>
      </c>
      <c r="G48" s="33">
        <f t="shared" ref="G48:G68" si="6">H48-F48</f>
        <v>0</v>
      </c>
      <c r="H48" s="12">
        <v>5624900</v>
      </c>
    </row>
    <row r="49" spans="1:8" ht="18.75" x14ac:dyDescent="0.3">
      <c r="A49" s="2" t="s">
        <v>74</v>
      </c>
      <c r="B49" s="6" t="s">
        <v>75</v>
      </c>
      <c r="C49" s="12">
        <v>2839800</v>
      </c>
      <c r="D49" s="4">
        <f t="shared" si="5"/>
        <v>0</v>
      </c>
      <c r="E49" s="12">
        <v>2839800</v>
      </c>
      <c r="F49" s="12">
        <v>2839800</v>
      </c>
      <c r="G49" s="33">
        <f t="shared" si="6"/>
        <v>0</v>
      </c>
      <c r="H49" s="12">
        <v>2839800</v>
      </c>
    </row>
    <row r="50" spans="1:8" ht="18.75" x14ac:dyDescent="0.3">
      <c r="A50" s="2" t="s">
        <v>76</v>
      </c>
      <c r="B50" s="6" t="s">
        <v>77</v>
      </c>
      <c r="C50" s="12">
        <f>C52+C53+C51</f>
        <v>17672300</v>
      </c>
      <c r="D50" s="4">
        <f t="shared" si="5"/>
        <v>0</v>
      </c>
      <c r="E50" s="12">
        <f>E52+E53+E51</f>
        <v>17672300</v>
      </c>
      <c r="F50" s="12">
        <f>F52+F53+F51</f>
        <v>13581800</v>
      </c>
      <c r="G50" s="33">
        <f t="shared" si="6"/>
        <v>0</v>
      </c>
      <c r="H50" s="12">
        <f>H52+H53+H51</f>
        <v>13581800</v>
      </c>
    </row>
    <row r="51" spans="1:8" ht="18.75" x14ac:dyDescent="0.3">
      <c r="A51" s="2" t="s">
        <v>78</v>
      </c>
      <c r="B51" s="6" t="s">
        <v>79</v>
      </c>
      <c r="C51" s="12">
        <v>8157100</v>
      </c>
      <c r="D51" s="4">
        <f t="shared" si="5"/>
        <v>0</v>
      </c>
      <c r="E51" s="12">
        <v>8157100</v>
      </c>
      <c r="F51" s="12">
        <v>4511400</v>
      </c>
      <c r="G51" s="33">
        <f t="shared" si="6"/>
        <v>0</v>
      </c>
      <c r="H51" s="12">
        <v>4511400</v>
      </c>
    </row>
    <row r="52" spans="1:8" ht="22.5" customHeight="1" x14ac:dyDescent="0.3">
      <c r="A52" s="2" t="s">
        <v>104</v>
      </c>
      <c r="B52" s="7" t="s">
        <v>80</v>
      </c>
      <c r="C52" s="12">
        <v>2015200</v>
      </c>
      <c r="D52" s="4">
        <f t="shared" si="5"/>
        <v>0</v>
      </c>
      <c r="E52" s="12">
        <v>2015200</v>
      </c>
      <c r="F52" s="12">
        <v>1570400</v>
      </c>
      <c r="G52" s="33">
        <f t="shared" si="6"/>
        <v>0</v>
      </c>
      <c r="H52" s="12">
        <v>1570400</v>
      </c>
    </row>
    <row r="53" spans="1:8" ht="17.25" customHeight="1" x14ac:dyDescent="0.3">
      <c r="A53" s="2" t="s">
        <v>81</v>
      </c>
      <c r="B53" s="8" t="s">
        <v>82</v>
      </c>
      <c r="C53" s="12">
        <v>7500000</v>
      </c>
      <c r="D53" s="4">
        <f t="shared" si="5"/>
        <v>0</v>
      </c>
      <c r="E53" s="12">
        <v>7500000</v>
      </c>
      <c r="F53" s="12">
        <v>7500000</v>
      </c>
      <c r="G53" s="33">
        <f t="shared" si="6"/>
        <v>0</v>
      </c>
      <c r="H53" s="12">
        <v>7500000</v>
      </c>
    </row>
    <row r="54" spans="1:8" ht="18.75" x14ac:dyDescent="0.3">
      <c r="A54" s="2" t="s">
        <v>83</v>
      </c>
      <c r="B54" s="6" t="s">
        <v>84</v>
      </c>
      <c r="C54" s="12">
        <f>SUM(C55:C61)</f>
        <v>12072750</v>
      </c>
      <c r="D54" s="4">
        <f t="shared" si="5"/>
        <v>0</v>
      </c>
      <c r="E54" s="12">
        <f>SUM(E55:E61)</f>
        <v>12072750</v>
      </c>
      <c r="F54" s="12">
        <f>SUM(F55:F61)</f>
        <v>12076250</v>
      </c>
      <c r="G54" s="33">
        <f t="shared" si="6"/>
        <v>0</v>
      </c>
      <c r="H54" s="12">
        <f>SUM(H55:H61)</f>
        <v>12076250</v>
      </c>
    </row>
    <row r="55" spans="1:8" ht="75" x14ac:dyDescent="0.3">
      <c r="A55" s="2" t="s">
        <v>117</v>
      </c>
      <c r="B55" s="6" t="s">
        <v>116</v>
      </c>
      <c r="C55" s="12">
        <v>13800</v>
      </c>
      <c r="D55" s="45">
        <f t="shared" si="5"/>
        <v>0</v>
      </c>
      <c r="E55" s="12">
        <v>13800</v>
      </c>
      <c r="F55" s="12">
        <v>15300</v>
      </c>
      <c r="G55" s="12">
        <f t="shared" si="6"/>
        <v>0</v>
      </c>
      <c r="H55" s="12">
        <v>15300</v>
      </c>
    </row>
    <row r="56" spans="1:8" ht="93.75" x14ac:dyDescent="0.3">
      <c r="A56" s="2" t="s">
        <v>105</v>
      </c>
      <c r="B56" s="9" t="s">
        <v>106</v>
      </c>
      <c r="C56" s="12">
        <v>100000</v>
      </c>
      <c r="D56" s="45">
        <f t="shared" si="5"/>
        <v>0</v>
      </c>
      <c r="E56" s="12">
        <v>100000</v>
      </c>
      <c r="F56" s="12">
        <v>100000</v>
      </c>
      <c r="G56" s="12">
        <f t="shared" si="6"/>
        <v>0</v>
      </c>
      <c r="H56" s="12">
        <v>100000</v>
      </c>
    </row>
    <row r="57" spans="1:8" ht="75" x14ac:dyDescent="0.3">
      <c r="A57" s="2" t="s">
        <v>118</v>
      </c>
      <c r="B57" s="9" t="s">
        <v>119</v>
      </c>
      <c r="C57" s="12">
        <v>44250</v>
      </c>
      <c r="D57" s="45">
        <f t="shared" si="5"/>
        <v>0</v>
      </c>
      <c r="E57" s="12">
        <v>44250</v>
      </c>
      <c r="F57" s="12">
        <v>46250</v>
      </c>
      <c r="G57" s="12">
        <f t="shared" si="6"/>
        <v>0</v>
      </c>
      <c r="H57" s="12">
        <v>46250</v>
      </c>
    </row>
    <row r="58" spans="1:8" ht="61.5" customHeight="1" x14ac:dyDescent="0.3">
      <c r="A58" s="2" t="s">
        <v>107</v>
      </c>
      <c r="B58" s="3" t="s">
        <v>108</v>
      </c>
      <c r="C58" s="12">
        <v>9000000</v>
      </c>
      <c r="D58" s="45">
        <f t="shared" si="5"/>
        <v>0</v>
      </c>
      <c r="E58" s="12">
        <v>9000000</v>
      </c>
      <c r="F58" s="12">
        <v>9000000</v>
      </c>
      <c r="G58" s="12">
        <f t="shared" si="6"/>
        <v>0</v>
      </c>
      <c r="H58" s="12">
        <v>9000000</v>
      </c>
    </row>
    <row r="59" spans="1:8" ht="57.75" customHeight="1" x14ac:dyDescent="0.3">
      <c r="A59" s="10" t="s">
        <v>109</v>
      </c>
      <c r="B59" s="11" t="s">
        <v>110</v>
      </c>
      <c r="C59" s="12">
        <v>400000</v>
      </c>
      <c r="D59" s="45">
        <f t="shared" si="5"/>
        <v>0</v>
      </c>
      <c r="E59" s="12">
        <v>400000</v>
      </c>
      <c r="F59" s="12">
        <v>400000</v>
      </c>
      <c r="G59" s="12">
        <f t="shared" si="6"/>
        <v>0</v>
      </c>
      <c r="H59" s="12">
        <v>400000</v>
      </c>
    </row>
    <row r="60" spans="1:8" ht="56.25" x14ac:dyDescent="0.3">
      <c r="A60" s="2" t="s">
        <v>111</v>
      </c>
      <c r="B60" s="3" t="s">
        <v>112</v>
      </c>
      <c r="C60" s="12">
        <v>974700</v>
      </c>
      <c r="D60" s="45">
        <f t="shared" si="5"/>
        <v>0</v>
      </c>
      <c r="E60" s="12">
        <v>974700</v>
      </c>
      <c r="F60" s="12">
        <v>974700</v>
      </c>
      <c r="G60" s="12">
        <f t="shared" si="6"/>
        <v>0</v>
      </c>
      <c r="H60" s="12">
        <v>974700</v>
      </c>
    </row>
    <row r="61" spans="1:8" ht="56.25" x14ac:dyDescent="0.3">
      <c r="A61" s="2" t="s">
        <v>113</v>
      </c>
      <c r="B61" s="3" t="s">
        <v>114</v>
      </c>
      <c r="C61" s="12">
        <v>1540000</v>
      </c>
      <c r="D61" s="45">
        <f t="shared" si="5"/>
        <v>0</v>
      </c>
      <c r="E61" s="12">
        <v>1540000</v>
      </c>
      <c r="F61" s="12">
        <v>1540000</v>
      </c>
      <c r="G61" s="12">
        <f t="shared" si="6"/>
        <v>0</v>
      </c>
      <c r="H61" s="12">
        <v>1540000</v>
      </c>
    </row>
    <row r="62" spans="1:8" s="20" customFormat="1" ht="18.75" x14ac:dyDescent="0.3">
      <c r="A62" s="28" t="s">
        <v>85</v>
      </c>
      <c r="B62" s="31" t="s">
        <v>86</v>
      </c>
      <c r="C62" s="46">
        <f t="shared" ref="C62:H62" si="7">C63</f>
        <v>7451839500</v>
      </c>
      <c r="D62" s="46">
        <f t="shared" si="5"/>
        <v>-98631100</v>
      </c>
      <c r="E62" s="46">
        <f t="shared" si="7"/>
        <v>7353208400</v>
      </c>
      <c r="F62" s="21">
        <f t="shared" si="7"/>
        <v>6140262900</v>
      </c>
      <c r="G62" s="47">
        <f t="shared" si="6"/>
        <v>230914900</v>
      </c>
      <c r="H62" s="21">
        <f t="shared" si="7"/>
        <v>6371177800</v>
      </c>
    </row>
    <row r="63" spans="1:8" s="20" customFormat="1" ht="18.75" x14ac:dyDescent="0.3">
      <c r="A63" s="28" t="s">
        <v>87</v>
      </c>
      <c r="B63" s="31" t="s">
        <v>88</v>
      </c>
      <c r="C63" s="46">
        <f t="shared" ref="C63" si="8">C65+C66+C67+C64</f>
        <v>7451839500</v>
      </c>
      <c r="D63" s="46">
        <f t="shared" si="5"/>
        <v>-98631100</v>
      </c>
      <c r="E63" s="46">
        <f t="shared" ref="E63:F63" si="9">E65+E66+E67+E64</f>
        <v>7353208400</v>
      </c>
      <c r="F63" s="21">
        <f t="shared" ref="F63:H63" si="10">F65+F66+F67+F64</f>
        <v>6140262900</v>
      </c>
      <c r="G63" s="47">
        <f t="shared" si="6"/>
        <v>230914900</v>
      </c>
      <c r="H63" s="21">
        <f t="shared" si="10"/>
        <v>6371177800</v>
      </c>
    </row>
    <row r="64" spans="1:8" ht="18.75" x14ac:dyDescent="0.3">
      <c r="A64" s="48" t="s">
        <v>89</v>
      </c>
      <c r="B64" s="3" t="s">
        <v>90</v>
      </c>
      <c r="C64" s="45">
        <v>869225900</v>
      </c>
      <c r="D64" s="45">
        <f t="shared" si="5"/>
        <v>0</v>
      </c>
      <c r="E64" s="45">
        <v>869225900</v>
      </c>
      <c r="F64" s="4">
        <v>882268300</v>
      </c>
      <c r="G64" s="12">
        <f t="shared" si="6"/>
        <v>0</v>
      </c>
      <c r="H64" s="4">
        <v>882268300</v>
      </c>
    </row>
    <row r="65" spans="1:8" ht="18.75" x14ac:dyDescent="0.3">
      <c r="A65" s="2" t="s">
        <v>91</v>
      </c>
      <c r="B65" s="3" t="s">
        <v>92</v>
      </c>
      <c r="C65" s="45">
        <v>3314013300</v>
      </c>
      <c r="D65" s="45">
        <f t="shared" si="5"/>
        <v>-223413300</v>
      </c>
      <c r="E65" s="45">
        <v>3090600000</v>
      </c>
      <c r="F65" s="4">
        <v>1980899400</v>
      </c>
      <c r="G65" s="12">
        <f t="shared" si="6"/>
        <v>106136600</v>
      </c>
      <c r="H65" s="4">
        <v>2087036000</v>
      </c>
    </row>
    <row r="66" spans="1:8" ht="18.75" x14ac:dyDescent="0.3">
      <c r="A66" s="2" t="s">
        <v>93</v>
      </c>
      <c r="B66" s="3" t="s">
        <v>94</v>
      </c>
      <c r="C66" s="45">
        <v>3265098800</v>
      </c>
      <c r="D66" s="45">
        <f t="shared" si="5"/>
        <v>22523100</v>
      </c>
      <c r="E66" s="45">
        <v>3287621900</v>
      </c>
      <c r="F66" s="4">
        <v>3273593700</v>
      </c>
      <c r="G66" s="12">
        <f t="shared" si="6"/>
        <v>22519200</v>
      </c>
      <c r="H66" s="4">
        <v>3296112900</v>
      </c>
    </row>
    <row r="67" spans="1:8" ht="18.75" x14ac:dyDescent="0.3">
      <c r="A67" s="2" t="s">
        <v>95</v>
      </c>
      <c r="B67" s="3" t="s">
        <v>96</v>
      </c>
      <c r="C67" s="12">
        <v>3501500</v>
      </c>
      <c r="D67" s="45">
        <f t="shared" si="5"/>
        <v>102259100</v>
      </c>
      <c r="E67" s="12">
        <v>105760600</v>
      </c>
      <c r="F67" s="33">
        <v>3501500</v>
      </c>
      <c r="G67" s="12">
        <f t="shared" si="6"/>
        <v>102259100</v>
      </c>
      <c r="H67" s="33">
        <v>105760600</v>
      </c>
    </row>
    <row r="68" spans="1:8" ht="18.75" x14ac:dyDescent="0.3">
      <c r="A68" s="43"/>
      <c r="B68" s="44" t="s">
        <v>97</v>
      </c>
      <c r="C68" s="46">
        <f>C10+C62</f>
        <v>10531733024</v>
      </c>
      <c r="D68" s="46">
        <f t="shared" si="5"/>
        <v>-98631100</v>
      </c>
      <c r="E68" s="46">
        <f>E10+E62</f>
        <v>10433101924</v>
      </c>
      <c r="F68" s="21">
        <f>F10+F62</f>
        <v>9285545824</v>
      </c>
      <c r="G68" s="47">
        <f t="shared" si="6"/>
        <v>230914900</v>
      </c>
      <c r="H68" s="21">
        <f>H10+H62</f>
        <v>9516460724</v>
      </c>
    </row>
    <row r="69" spans="1:8" ht="18.75" x14ac:dyDescent="0.3">
      <c r="B69" s="49"/>
      <c r="C69" s="50"/>
      <c r="D69" s="50"/>
      <c r="E69" s="50"/>
    </row>
    <row r="70" spans="1:8" ht="18.75" x14ac:dyDescent="0.3">
      <c r="B70" s="49"/>
      <c r="C70" s="50"/>
      <c r="D70" s="50"/>
      <c r="E70" s="50"/>
    </row>
    <row r="71" spans="1:8" x14ac:dyDescent="0.3">
      <c r="B71" s="49"/>
      <c r="C71" s="51"/>
      <c r="D71" s="51"/>
      <c r="E71" s="51"/>
    </row>
    <row r="72" spans="1:8" x14ac:dyDescent="0.3">
      <c r="B72" s="49"/>
      <c r="C72" s="51"/>
      <c r="D72" s="51"/>
      <c r="E72" s="51"/>
    </row>
    <row r="73" spans="1:8" x14ac:dyDescent="0.3">
      <c r="B73" s="49"/>
      <c r="C73" s="51"/>
      <c r="D73" s="51"/>
      <c r="E73" s="51"/>
    </row>
    <row r="74" spans="1:8" x14ac:dyDescent="0.3">
      <c r="A74" s="5"/>
      <c r="B74" s="5"/>
      <c r="C74" s="51"/>
      <c r="D74" s="51"/>
      <c r="E74" s="51"/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740157480314965" right="0.78740157480314965" top="0.59055118110236227" bottom="0.59055118110236227" header="0.31496062992125984" footer="0.31496062992125984"/>
  <pageSetup paperSize="9" scale="44" fitToHeight="2" orientation="landscape" r:id="rId1"/>
  <headerFooter alignWithMargins="0">
    <oddHeader>&amp;C&amp;P</oddHeader>
  </headerFooter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2020-02-12T04:53:28Z</cp:lastPrinted>
  <dcterms:created xsi:type="dcterms:W3CDTF">2018-12-18T05:10:00Z</dcterms:created>
  <dcterms:modified xsi:type="dcterms:W3CDTF">2020-04-09T08:38:45Z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