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33.51\ocэпп\ЭФФЕКТИВНОСТЬ ПРОГРАММ\2019\2019 год\"/>
    </mc:Choice>
  </mc:AlternateContent>
  <bookViews>
    <workbookView xWindow="0" yWindow="0" windowWidth="28800" windowHeight="12345"/>
  </bookViews>
  <sheets>
    <sheet name="приложение 1" sheetId="1" r:id="rId1"/>
    <sheet name="приложение 2" sheetId="2" r:id="rId2"/>
  </sheets>
  <calcPr calcId="162913"/>
</workbook>
</file>

<file path=xl/calcChain.xml><?xml version="1.0" encoding="utf-8"?>
<calcChain xmlns="http://schemas.openxmlformats.org/spreadsheetml/2006/main">
  <c r="F127" i="1" l="1"/>
  <c r="G127" i="1"/>
  <c r="F125" i="1" l="1"/>
  <c r="G125" i="1"/>
  <c r="G156" i="1" l="1"/>
  <c r="F156" i="1"/>
  <c r="G150" i="1" l="1"/>
  <c r="F150" i="1"/>
  <c r="G139" i="1"/>
  <c r="F139" i="1"/>
  <c r="G85" i="1"/>
  <c r="F85" i="1"/>
  <c r="G83" i="1"/>
  <c r="F83" i="1"/>
  <c r="G68" i="1"/>
  <c r="F68" i="1"/>
  <c r="F34" i="1"/>
  <c r="G34" i="1"/>
  <c r="G7" i="1"/>
  <c r="G8" i="1"/>
  <c r="G9" i="1"/>
  <c r="F7" i="1"/>
  <c r="F8" i="1"/>
  <c r="F9" i="1"/>
  <c r="G32" i="1"/>
  <c r="G33" i="1"/>
  <c r="F32" i="1"/>
  <c r="F33" i="1"/>
  <c r="D105" i="2" l="1"/>
  <c r="C105" i="2"/>
  <c r="E104" i="2"/>
  <c r="F104" i="2"/>
  <c r="G29" i="1" l="1"/>
  <c r="G30" i="1"/>
  <c r="G31" i="1"/>
  <c r="F29" i="1"/>
  <c r="F30" i="1"/>
  <c r="F31" i="1"/>
  <c r="D23" i="2" l="1"/>
  <c r="G154" i="1" l="1"/>
  <c r="F154" i="1"/>
  <c r="F99" i="2" l="1"/>
  <c r="F100" i="2"/>
  <c r="F42" i="2"/>
  <c r="F43" i="2"/>
  <c r="F44" i="2"/>
  <c r="F37" i="2"/>
  <c r="F26" i="2"/>
  <c r="F10" i="2"/>
  <c r="E113" i="2"/>
  <c r="D110" i="2"/>
  <c r="E109" i="2"/>
  <c r="F109" i="2"/>
  <c r="C110" i="2"/>
  <c r="D101" i="2"/>
  <c r="E100" i="2"/>
  <c r="C101" i="2"/>
  <c r="D92" i="2"/>
  <c r="C92" i="2"/>
  <c r="E91" i="2"/>
  <c r="F91" i="2"/>
  <c r="E86" i="2"/>
  <c r="E85" i="2"/>
  <c r="E83" i="2"/>
  <c r="D78" i="2"/>
  <c r="E75" i="2"/>
  <c r="F75" i="2"/>
  <c r="E65" i="2"/>
  <c r="F65" i="2"/>
  <c r="D62" i="2"/>
  <c r="E61" i="2"/>
  <c r="F61" i="2"/>
  <c r="C62" i="2"/>
  <c r="E56" i="2"/>
  <c r="F56" i="2"/>
  <c r="D47" i="2" l="1"/>
  <c r="C47" i="2"/>
  <c r="E43" i="2"/>
  <c r="E44" i="2"/>
  <c r="E45" i="2"/>
  <c r="E42" i="2"/>
  <c r="F29" i="2" l="1"/>
  <c r="F30" i="2"/>
  <c r="E26" i="2"/>
  <c r="E27" i="2"/>
  <c r="E28" i="2"/>
  <c r="E29" i="2"/>
  <c r="E30" i="2"/>
  <c r="E25" i="2"/>
  <c r="F25" i="2"/>
  <c r="E31" i="2"/>
  <c r="E32" i="2"/>
  <c r="E33" i="2"/>
  <c r="E34" i="2"/>
  <c r="F34" i="2"/>
  <c r="C35" i="2"/>
  <c r="D35" i="2"/>
  <c r="E37" i="2"/>
  <c r="E38" i="2"/>
  <c r="F38" i="2"/>
  <c r="C39" i="2"/>
  <c r="D39" i="2"/>
  <c r="E41" i="2"/>
  <c r="F41" i="2"/>
  <c r="E49" i="2"/>
  <c r="F49" i="2"/>
  <c r="E50" i="2"/>
  <c r="F50" i="2"/>
  <c r="C51" i="2"/>
  <c r="D51" i="2"/>
  <c r="E53" i="2"/>
  <c r="F53" i="2"/>
  <c r="E54" i="2"/>
  <c r="F54" i="2"/>
  <c r="E55" i="2"/>
  <c r="F55" i="2"/>
  <c r="E57" i="2"/>
  <c r="F57" i="2"/>
  <c r="E58" i="2"/>
  <c r="F58" i="2"/>
  <c r="E59" i="2"/>
  <c r="F59" i="2"/>
  <c r="E60" i="2"/>
  <c r="F60" i="2"/>
  <c r="E64" i="2"/>
  <c r="F64" i="2"/>
  <c r="E66" i="2"/>
  <c r="F66" i="2"/>
  <c r="E67" i="2"/>
  <c r="F67" i="2"/>
  <c r="E68" i="2"/>
  <c r="F68" i="2"/>
  <c r="E69" i="2"/>
  <c r="F69" i="2"/>
  <c r="C70" i="2"/>
  <c r="D70" i="2"/>
  <c r="E72" i="2"/>
  <c r="F72" i="2"/>
  <c r="E73" i="2"/>
  <c r="F73" i="2"/>
  <c r="E74" i="2"/>
  <c r="F74" i="2"/>
  <c r="E76" i="2"/>
  <c r="F76" i="2"/>
  <c r="E77" i="2"/>
  <c r="F77" i="2"/>
  <c r="C78" i="2"/>
  <c r="E80" i="2"/>
  <c r="F80" i="2"/>
  <c r="E81" i="2"/>
  <c r="F81" i="2"/>
  <c r="E82" i="2"/>
  <c r="F82" i="2"/>
  <c r="E84" i="2"/>
  <c r="F84" i="2"/>
  <c r="E87" i="2"/>
  <c r="F87" i="2"/>
  <c r="C88" i="2"/>
  <c r="D88" i="2"/>
  <c r="E90" i="2"/>
  <c r="F90" i="2"/>
  <c r="E94" i="2"/>
  <c r="F94" i="2"/>
  <c r="C95" i="2"/>
  <c r="D95" i="2"/>
  <c r="E22" i="2"/>
  <c r="F22" i="2"/>
  <c r="E21" i="2"/>
  <c r="E20" i="2"/>
  <c r="F20" i="2"/>
  <c r="F92" i="2" l="1"/>
  <c r="E88" i="2"/>
  <c r="F78" i="2"/>
  <c r="E70" i="2"/>
  <c r="E39" i="2"/>
  <c r="F62" i="2"/>
  <c r="F51" i="2"/>
  <c r="E95" i="2"/>
  <c r="E47" i="2"/>
  <c r="F70" i="2"/>
  <c r="E62" i="2"/>
  <c r="E51" i="2"/>
  <c r="F47" i="2"/>
  <c r="F95" i="2"/>
  <c r="E92" i="2"/>
  <c r="F88" i="2"/>
  <c r="E78" i="2"/>
  <c r="F39" i="2"/>
  <c r="E35" i="2"/>
  <c r="F35" i="2"/>
  <c r="G44" i="1"/>
  <c r="G46" i="1"/>
  <c r="G47" i="1"/>
  <c r="G168" i="1" l="1"/>
  <c r="F168" i="1"/>
  <c r="F167" i="1"/>
  <c r="G167" i="1"/>
  <c r="G161" i="1"/>
  <c r="G162" i="1"/>
  <c r="G163" i="1"/>
  <c r="G164" i="1"/>
  <c r="F161" i="1"/>
  <c r="F162" i="1"/>
  <c r="F163" i="1"/>
  <c r="F164" i="1"/>
  <c r="G152" i="1"/>
  <c r="G153" i="1"/>
  <c r="F152" i="1"/>
  <c r="F153" i="1"/>
  <c r="F138" i="1"/>
  <c r="G138" i="1"/>
  <c r="F91" i="1" l="1"/>
  <c r="G95" i="1"/>
  <c r="G94" i="1"/>
  <c r="G93" i="1"/>
  <c r="G92" i="1"/>
  <c r="G91" i="1"/>
  <c r="G90" i="1"/>
  <c r="G89" i="1"/>
  <c r="G88" i="1"/>
  <c r="G87" i="1"/>
  <c r="F94" i="1"/>
  <c r="G66" i="1"/>
  <c r="F66" i="1"/>
  <c r="G65" i="1"/>
  <c r="F65" i="1"/>
  <c r="G64" i="1"/>
  <c r="F64" i="1"/>
  <c r="G62" i="1"/>
  <c r="G61" i="1"/>
  <c r="F62" i="1"/>
  <c r="F61" i="1"/>
  <c r="G28" i="1"/>
  <c r="G27" i="1"/>
  <c r="G24" i="1"/>
  <c r="G25" i="1"/>
  <c r="F24" i="1"/>
  <c r="G12" i="1"/>
  <c r="F12" i="1"/>
  <c r="G10" i="1"/>
  <c r="F10" i="1"/>
  <c r="G59" i="1"/>
  <c r="F59" i="1"/>
  <c r="G58" i="1"/>
  <c r="F58" i="1"/>
  <c r="G57" i="1"/>
  <c r="F57" i="1"/>
  <c r="G56" i="1"/>
  <c r="F56" i="1"/>
  <c r="G55" i="1"/>
  <c r="F55" i="1"/>
  <c r="G54" i="1"/>
  <c r="F54" i="1"/>
  <c r="F47" i="1"/>
  <c r="F46" i="1"/>
  <c r="F45" i="1"/>
  <c r="G45" i="1"/>
  <c r="F44" i="1"/>
  <c r="F43" i="1"/>
  <c r="G43" i="1"/>
  <c r="F42" i="1"/>
  <c r="G42" i="1"/>
  <c r="F41" i="1"/>
  <c r="G41" i="1"/>
  <c r="F40" i="1"/>
  <c r="G40" i="1"/>
  <c r="F28" i="1" l="1"/>
  <c r="F36" i="1" l="1"/>
  <c r="F144" i="1" l="1"/>
  <c r="G144" i="1"/>
  <c r="G143" i="1"/>
  <c r="F143" i="1"/>
  <c r="G20" i="1"/>
  <c r="F20" i="1"/>
  <c r="F19" i="1"/>
  <c r="G19" i="1"/>
  <c r="D115" i="2" l="1"/>
  <c r="G148" i="1" l="1"/>
  <c r="G149" i="1"/>
  <c r="F148" i="1"/>
  <c r="F149" i="1"/>
  <c r="F95" i="1" l="1"/>
  <c r="C23" i="2" l="1"/>
  <c r="F147" i="1" l="1"/>
  <c r="F27" i="1" l="1"/>
  <c r="G147" i="1" l="1"/>
  <c r="F25" i="1" l="1"/>
  <c r="E19" i="2" l="1"/>
  <c r="F93" i="1" l="1"/>
  <c r="G69" i="1" l="1"/>
  <c r="F69" i="1"/>
  <c r="F12" i="2" l="1"/>
  <c r="E12" i="2"/>
  <c r="G169" i="1" l="1"/>
  <c r="F169" i="1"/>
  <c r="G166" i="1"/>
  <c r="F166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92" i="1"/>
  <c r="G84" i="1"/>
  <c r="F84" i="1"/>
  <c r="F23" i="1"/>
  <c r="G23" i="1"/>
  <c r="F22" i="1"/>
  <c r="G22" i="1"/>
  <c r="F114" i="2"/>
  <c r="F112" i="2"/>
  <c r="E114" i="2"/>
  <c r="E112" i="2"/>
  <c r="C115" i="2"/>
  <c r="E115" i="2" l="1"/>
  <c r="F115" i="2"/>
  <c r="E110" i="2"/>
  <c r="F110" i="2"/>
  <c r="E10" i="2"/>
  <c r="F11" i="2"/>
  <c r="F13" i="2"/>
  <c r="F14" i="2"/>
  <c r="F15" i="2"/>
  <c r="F17" i="2"/>
  <c r="F18" i="2"/>
  <c r="G159" i="1" l="1"/>
  <c r="G160" i="1"/>
  <c r="F159" i="1"/>
  <c r="F160" i="1"/>
  <c r="G142" i="1"/>
  <c r="G145" i="1"/>
  <c r="G146" i="1"/>
  <c r="F142" i="1"/>
  <c r="F145" i="1"/>
  <c r="F146" i="1"/>
  <c r="F130" i="1"/>
  <c r="G103" i="1"/>
  <c r="G104" i="1"/>
  <c r="G105" i="1"/>
  <c r="G106" i="1"/>
  <c r="G107" i="1"/>
  <c r="G108" i="1"/>
  <c r="F103" i="1"/>
  <c r="F104" i="1"/>
  <c r="F105" i="1"/>
  <c r="F106" i="1"/>
  <c r="F107" i="1"/>
  <c r="F108" i="1"/>
  <c r="G98" i="1"/>
  <c r="G99" i="1"/>
  <c r="G100" i="1"/>
  <c r="F98" i="1"/>
  <c r="F99" i="1"/>
  <c r="F100" i="1"/>
  <c r="F88" i="1"/>
  <c r="F89" i="1"/>
  <c r="F90" i="1"/>
  <c r="G67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F67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G50" i="1"/>
  <c r="G51" i="1"/>
  <c r="G52" i="1"/>
  <c r="F50" i="1"/>
  <c r="F51" i="1"/>
  <c r="F52" i="1"/>
  <c r="G37" i="1"/>
  <c r="G38" i="1"/>
  <c r="G39" i="1"/>
  <c r="F37" i="1"/>
  <c r="F38" i="1"/>
  <c r="F39" i="1"/>
  <c r="F11" i="1"/>
  <c r="F13" i="1"/>
  <c r="F14" i="1"/>
  <c r="F15" i="1"/>
  <c r="F16" i="1"/>
  <c r="F17" i="1"/>
  <c r="F18" i="1"/>
  <c r="F21" i="1"/>
  <c r="G13" i="1"/>
  <c r="G14" i="1"/>
  <c r="G15" i="1"/>
  <c r="G16" i="1"/>
  <c r="G17" i="1"/>
  <c r="G18" i="1"/>
  <c r="G21" i="1"/>
  <c r="G36" i="1" l="1"/>
  <c r="G130" i="1" l="1"/>
  <c r="F9" i="2" l="1"/>
  <c r="E18" i="2" l="1"/>
  <c r="E17" i="2"/>
  <c r="E16" i="2"/>
  <c r="E15" i="2"/>
  <c r="E14" i="2"/>
  <c r="E13" i="2"/>
  <c r="E11" i="2"/>
  <c r="E9" i="2"/>
  <c r="E23" i="2" l="1"/>
  <c r="F23" i="2"/>
  <c r="F98" i="2"/>
  <c r="E107" i="2"/>
  <c r="E108" i="2"/>
  <c r="F108" i="2" l="1"/>
  <c r="F107" i="2"/>
  <c r="G141" i="1"/>
  <c r="F141" i="1"/>
  <c r="G133" i="1"/>
  <c r="G134" i="1"/>
  <c r="G135" i="1"/>
  <c r="G136" i="1"/>
  <c r="G137" i="1"/>
  <c r="G132" i="1"/>
  <c r="F133" i="1"/>
  <c r="F134" i="1"/>
  <c r="F135" i="1"/>
  <c r="F136" i="1"/>
  <c r="F137" i="1"/>
  <c r="F132" i="1"/>
  <c r="G102" i="1" l="1"/>
  <c r="F102" i="1"/>
  <c r="F87" i="1"/>
  <c r="D116" i="2" l="1"/>
  <c r="F101" i="2"/>
  <c r="F105" i="2"/>
  <c r="E101" i="2"/>
  <c r="E105" i="2"/>
  <c r="F97" i="2"/>
  <c r="E98" i="2"/>
  <c r="E99" i="2"/>
  <c r="E97" i="2"/>
  <c r="C116" i="2" l="1"/>
  <c r="F116" i="2" s="1"/>
  <c r="E116" i="2"/>
  <c r="G129" i="1" l="1"/>
  <c r="F129" i="1"/>
  <c r="G97" i="1"/>
  <c r="F97" i="1"/>
  <c r="G49" i="1"/>
  <c r="F49" i="1"/>
  <c r="F103" i="2" l="1"/>
  <c r="E103" i="2"/>
</calcChain>
</file>

<file path=xl/sharedStrings.xml><?xml version="1.0" encoding="utf-8"?>
<sst xmlns="http://schemas.openxmlformats.org/spreadsheetml/2006/main" count="480" uniqueCount="312">
  <si>
    <t>№ п/п</t>
  </si>
  <si>
    <t>плановое значение</t>
  </si>
  <si>
    <t>фактическое значение</t>
  </si>
  <si>
    <t>Отклонение</t>
  </si>
  <si>
    <t xml:space="preserve">абсолютное
значение (+/-)
</t>
  </si>
  <si>
    <t>относительное значение (%)</t>
  </si>
  <si>
    <t xml:space="preserve">
Единица 
измерения
</t>
  </si>
  <si>
    <t>абсолютное
значение (+/-)</t>
  </si>
  <si>
    <t>плановое    значение</t>
  </si>
  <si>
    <t>Наименование   
мероприятий</t>
  </si>
  <si>
    <t>Объем финансирования, тыс.рублей</t>
  </si>
  <si>
    <t>да/нет</t>
  </si>
  <si>
    <t>да</t>
  </si>
  <si>
    <t>%</t>
  </si>
  <si>
    <t>7.</t>
  </si>
  <si>
    <t>Количество отремонтированных жилых помещений муниципального жилищного фонда в год</t>
  </si>
  <si>
    <t>Ликвидация несанкционированных свалок</t>
  </si>
  <si>
    <t>Уровень удовлетворенности населения муниципального образования качеством предоставления муниципальных услуг</t>
  </si>
  <si>
    <t>Итого по программе:</t>
  </si>
  <si>
    <t>км</t>
  </si>
  <si>
    <t>таблица № 2</t>
  </si>
  <si>
    <t xml:space="preserve">                                               таблица № 1 </t>
  </si>
  <si>
    <t>Площадь земель общего пользования, подлежащая содержанию</t>
  </si>
  <si>
    <t>Площадь жилых помещений, размер платы за которые установлен ниже, чем договором управления</t>
  </si>
  <si>
    <t>Количество снесённых многоквартирных домов за счет средств бюджета</t>
  </si>
  <si>
    <t>чел</t>
  </si>
  <si>
    <t>ед</t>
  </si>
  <si>
    <t>шт</t>
  </si>
  <si>
    <t>Количество высаженных деревьев и кустарников</t>
  </si>
  <si>
    <t>тыс.м2</t>
  </si>
  <si>
    <t>Площадь внутриквартальных проездов, тротуаров, подлежащая содержанию в зимний период</t>
  </si>
  <si>
    <t>мин</t>
  </si>
  <si>
    <t>Количество отловленных безнадзорных животных</t>
  </si>
  <si>
    <t>тыс.чел</t>
  </si>
  <si>
    <t>Количество предоставляемых помещений, находящихся в муниципальной собственности, в пользование социально ориентированным некоммерческим организациям</t>
  </si>
  <si>
    <t>Количество консультаций, предоставленных некоммерческим организациям по ведению уставной деятельности</t>
  </si>
  <si>
    <t>Предоставление субсидий организациям коммунального комплекса, предоставляющим коммунальные услуги населению</t>
  </si>
  <si>
    <t>Поддержка технического состояния жилищного фонда</t>
  </si>
  <si>
    <t>Улучшение санитарного состояния городских территорий</t>
  </si>
  <si>
    <t>Благоустройство и озеленение города</t>
  </si>
  <si>
    <t>Организационное обеспечение функционирования отрасли</t>
  </si>
  <si>
    <t>Осуществление полномочий в области градостроительной деятельности</t>
  </si>
  <si>
    <t>Улучшение жилищных условий отдельных категорий граждан</t>
  </si>
  <si>
    <t>Создание условий для деятельности народных дружин</t>
  </si>
  <si>
    <t>Всего по программам:</t>
  </si>
  <si>
    <t xml:space="preserve">Результат реализации 
программы
</t>
  </si>
  <si>
    <t>Общая распространённость наркомании на 100 тыс. человек</t>
  </si>
  <si>
    <t>Организация и проведение Исполнителями мероприятий по обеспечению первичных мер пожарной безопасности (ежегодно)</t>
  </si>
  <si>
    <t>т</t>
  </si>
  <si>
    <t>кг</t>
  </si>
  <si>
    <t>Уровень информированности населения города о деятельности органов местного самоуправления города Нефтеюганска, % от общей численности населения города</t>
  </si>
  <si>
    <t>Доля населения, выражающего удовлетворенность информационной открытостью органов местного самоуправления города Нефтеюганска, % от общей численности населения города</t>
  </si>
  <si>
    <t>выпуск</t>
  </si>
  <si>
    <t>Объем пассажирских перевозок автомобильным транспортом в границах города</t>
  </si>
  <si>
    <t>Протяженность сети автомобильных дорог общего пользования местного значения</t>
  </si>
  <si>
    <t>Содержание объектов коммунального комплекса</t>
  </si>
  <si>
    <t>Доля населения, систематически занимающегося физической культурой и спортом, в общей численности населения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</si>
  <si>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</si>
  <si>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</si>
  <si>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</t>
  </si>
  <si>
    <t>из них учащихся и студентов</t>
  </si>
  <si>
    <t>Развитие сферы культуры и туризма в городе Нефтеюганске на 2014-2020 годы</t>
  </si>
  <si>
    <t>помещений</t>
  </si>
  <si>
    <t xml:space="preserve">Наименование  целевых  показателей
</t>
  </si>
  <si>
    <t>Количество услуг в сфере культуры, переданных на исполнение негосударственным (немуниципальным) организациям, в том числе социально ориентированным некоммерческим организациям</t>
  </si>
  <si>
    <t>Объемы ввода в эксплуатацию после строительства и реконструкции автомобильных дорог общего пользования местного значения</t>
  </si>
  <si>
    <t>Прирост протяженности сети автомобильных дорог общего пользования местного значения в результате строительства новых автомобильных дорог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</si>
  <si>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</t>
  </si>
  <si>
    <t>Общая протяженность автомобильных дорог общего пользования местного значения, не соответствующих нормативным требованиям к транспортно-эксплуатационным показателям на 31 декабря отчетного года</t>
  </si>
  <si>
    <t>Доля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общей протяженности автомобильных дорог общего пользования местного значения</t>
  </si>
  <si>
    <t>≥95</t>
  </si>
  <si>
    <t>Устройство асфальтобетонного покрытия проездов (в т.ч. ремонт)</t>
  </si>
  <si>
    <t>3</t>
  </si>
  <si>
    <t>7</t>
  </si>
  <si>
    <t>Обеспеченность населения торговой площадью, кв.м на 1000 жителей</t>
  </si>
  <si>
    <t xml:space="preserve">Обеспеченность населения посадочными местами в организациях общественного питания в общедоступной сети, единиц на 1000 жителей </t>
  </si>
  <si>
    <t>Количество предприятий оптового звена, единиц</t>
  </si>
  <si>
    <t>Число субъектов малого и среднего предпринимательства на 10 тыс. населения, единиц</t>
  </si>
  <si>
    <t>млн.руб.</t>
  </si>
  <si>
    <t>Социально-экономическое развитие города Нефтеюганска</t>
  </si>
  <si>
    <t>м³</t>
  </si>
  <si>
    <t>Развитие жилищно-коммунального комплекса и повышение энергетической эффективности в городе Нефтеюганске</t>
  </si>
  <si>
    <t>м²</t>
  </si>
  <si>
    <t>тыс. м²</t>
  </si>
  <si>
    <t>10/300</t>
  </si>
  <si>
    <t>Реконструкция тепловых сетей</t>
  </si>
  <si>
    <t>Санитарная очистка береговой линии от мусора в границах города</t>
  </si>
  <si>
    <t>Площадь проведенной дезинфекции, дератизации</t>
  </si>
  <si>
    <t>Количество установленных спортивных площадок</t>
  </si>
  <si>
    <t>Количество установленных детских игровых площадок</t>
  </si>
  <si>
    <t>Устройство покрытия пешеходных дорожек, тротуаров (в т.ч., ремонт)</t>
  </si>
  <si>
    <t>Количество отремонтированных спортивных площадок</t>
  </si>
  <si>
    <t>Количество отремонтированных детских игровых площадок</t>
  </si>
  <si>
    <t>Количество отремонтированных многоквартирных домов при возникновении неотложной необходимости</t>
  </si>
  <si>
    <t>Доля замены ветхих инженерных сетей теплоснабжения, водоснабжения, водоотведения от общей протяженности ветхих инженерных сетей теплоснабжения, водоснабжения, водоотведения</t>
  </si>
  <si>
    <t>Развитие жилищной сферы города Нефтеюганска</t>
  </si>
  <si>
    <t xml:space="preserve">Уменьшение объектов незавершенного жилищного строительства </t>
  </si>
  <si>
    <t>Общий объема ввода жилья</t>
  </si>
  <si>
    <t>2</t>
  </si>
  <si>
    <t>5</t>
  </si>
  <si>
    <t>6</t>
  </si>
  <si>
    <t>8</t>
  </si>
  <si>
    <t>7.1</t>
  </si>
  <si>
    <t>7.2</t>
  </si>
  <si>
    <t>10</t>
  </si>
  <si>
    <t>11</t>
  </si>
  <si>
    <t>Доля утвержденных документов территориального планирования и градостроительного зонирования от общей потребности</t>
  </si>
  <si>
    <t>семей</t>
  </si>
  <si>
    <t>Доля муниципальных услуг в электронном виде в общем количестве предоставленных услуг по выдаче разрешения на строительство</t>
  </si>
  <si>
    <t>Количество молодых семей, получивших меры поддержки для улучшения жилищных условий</t>
  </si>
  <si>
    <t>квартир</t>
  </si>
  <si>
    <t>строений</t>
  </si>
  <si>
    <t>Приобретение жилья в целях реализации полномочий в области жилищных отношений</t>
  </si>
  <si>
    <t>Количество ликвидированных строений, приспособленных для проживания</t>
  </si>
  <si>
    <t xml:space="preserve">Количество ветеранов боевых действий, инвалидов и семей, имеющих детей-инвалидов, вставших на учет в качестве нуждающихся в жилых помещениях до 1 января 2005 года, получивших меры государственной поддержки для улучшения жилищных условий 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</si>
  <si>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</si>
  <si>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застройщик</t>
  </si>
  <si>
    <t>Количество застройщиков, получивших субсидию на возмещение части затрат застройщикам (инвесторам) по строительству инженерных сетей и объектов инженерной инфраструктуры в рамках реализации проектов жилищного строительства</t>
  </si>
  <si>
    <t>Уровень преступности (число зарегистрированных преступлений на 100 тыс. человек населения)</t>
  </si>
  <si>
    <t>Доля административных правонарушений, посягающих на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</t>
  </si>
  <si>
    <t>Укрепление межнационального и межконфессионального согласия, профилактика экстремизма в городе Нефтеюганске</t>
  </si>
  <si>
    <t>Количество молодых людей в возрасте от 14 до 30 лет, участвующих в проектах и программах по укреплению межнационального и межконфессионального согласия, поддержке и развитию языков и культуры народов Российской Федерации, проживающих на территории муниципального образования, обеспечению социальной и культурной адаптации мигрантов и профилактике экстремизма, (% от общего числа молодежи проживающей на территории муниципального образования).</t>
  </si>
  <si>
    <t>Доля граждан, положительно оценивающих состояние межнациональных отношений в муниципальном образовании (определяется по информации, представленной Департаментом общественных и внешних связей Ханты – Мансийского автономного округа-Югры, на основании результатов социологического исследования «О состоянии межнациональных и межконфессиональных отношений в Ханты-Мансийском автономном округе – Югре)</t>
  </si>
  <si>
    <t>Количество участников мероприятий, направленных на укрепление общероссийского гражданского единства</t>
  </si>
  <si>
    <t>Численность участников мероприятий, направленных на этнокультурное развитие народов России, проживающих в муниципальном образовании</t>
  </si>
  <si>
    <t>Количество публикаций в муниципальных СМИ, направленных на формирование этнокультурной компетентности граждан и пропаганду ценностей добрососедства и взаимоуважения</t>
  </si>
  <si>
    <t>Количество участников мероприятий, проводимых при участии российского казачества, направленных на сохранение и развитие самобытной казачьей культуры, и воспитание подрастающего поколения в духе патриотизма</t>
  </si>
  <si>
    <t>-100/-100</t>
  </si>
  <si>
    <t>Защита населения и территории от чрезвычайных ситуаций, обеспечение первичных мер пожарной безопасности в городе Нефтеюганске</t>
  </si>
  <si>
    <t>Организация и проведение Исполнителями мероприятий по гражданской обороне, защите населения и территорий города Нефтеюганска от чрезвычайных ситуаций (ежегодно)</t>
  </si>
  <si>
    <t>Развитие образования и молодёжной политики</t>
  </si>
  <si>
    <t>Численность обучающихся, вовлеченных в деятельность общественных объединений, в т.ч. волонтерских и добровольческих, человек, накопительным итогом</t>
  </si>
  <si>
    <t>Численность воспитанников в возрасте 0 до 3лет, посещающих образовательные организации, реализующих образовательные программы дошкольного образования</t>
  </si>
  <si>
    <t>Доля детей в возрасте от 3 до 7 лет, получающих дошкольное образование в текущем году в общей численности детей в возрасте от 3 до 7 лет, находящихся в очереди на получение в текущем году дошкольного образования</t>
  </si>
  <si>
    <t>Доля выпускников, получивших по итогам единого государственного экзамена по математике не менее 70 баллов, от общего количества участников единого государственного экзамена по математике</t>
  </si>
  <si>
    <t>Доля выпускников, получивших по итогам единого государственного экзамена по русскому языку не менее 70 баллов, от общего количества участников единого государственного экзамена по русскому языку</t>
  </si>
  <si>
    <t>Доля обучающихся в муниципальных общеобразовательных организациях, соответствующих современным требованиям обучения, занимающихся в одну смену, в общей численности обучающихся в муниципальных общеобразовательных организациях</t>
  </si>
  <si>
    <t>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</t>
  </si>
  <si>
    <t>Доля детей в возрасте от 5 до 18 лет, охваченных дополнительным образованием</t>
  </si>
  <si>
    <t>Доля детей в возрасте от 5 до 18 лет, получающих услуги по реализации дополнительных общеобразовательных программам на основе системы персонифицированного финансирования, от общего количества детей, получающих услуги дополнительного образования</t>
  </si>
  <si>
    <t>Доля детей в возрасте от 6 до 17 лет (включительно), охваченных всеми формами отдыха и оздоровления, от общей численности детей, нуждающихся в оздоровлении</t>
  </si>
  <si>
    <t>Численность молодых людей в возрасте  от 14 до 30 лет, вовлечённых в реализуемые проекты и программы в сфере поддержки талантливой молодёжи</t>
  </si>
  <si>
    <t>Численность населения, работающего в качестве волонтеров</t>
  </si>
  <si>
    <t>Доля средств местного бюджета, предоставленных  негосударственным организациям, в том числе социально ориентированным некоммерческим организациям, на предоставление услуг (работ), в общем объеме средств местного бюджета, предусмотренного на предоставление услуг (работ) в сфере образования и молодёжной политики</t>
  </si>
  <si>
    <t>Доля негосударственных, в том числе некоммерческих, организаций, предоставляющих услуги в сфере образования и молодёжной политики, в общем числе организаций, предоставляющих услуги в сфере образования и молодёжной политики</t>
  </si>
  <si>
    <t>Доля учителей русского языка и литературы, прошедших повышение квалификации по направлению "русский язык и литература", от общего числа учителей русского языка и литературы</t>
  </si>
  <si>
    <t>Доля общеобразовательных организаций, в которых осуществляется деятельность по гражданско-патриотическому воспитанию, в общем количестве общеобразовательных организаций</t>
  </si>
  <si>
    <t>Доля общеобразовательных организаций, в которых осуществляется деятельность по формированию у подрастающего поколения культуры толерантности, социальной компетентности в сфере этнического и межконфессионального  взаимодействия, в общем количестве общеобразовательных организаций</t>
  </si>
  <si>
    <t>Сокращение количества дорожно-транспортных происшествий с участием несовершеннолетних</t>
  </si>
  <si>
    <t>Развитие физической культуры и спорта в городе Нефтеюганске</t>
  </si>
  <si>
    <t>Доля занимающихся по программам спортивной подготовки в организациях ведомственной принадлежности физической культуры и спорта, в общем количестве занимающихся в организациях ведомственной принадлежности физической культуры и спорта</t>
  </si>
  <si>
    <t>Доля детей и молодежи, систематически занимающихся физической культурой и спортом, в общей численности детей и молодежи</t>
  </si>
  <si>
    <t>Доля граждан старшего возраста, систематически занимающихся физической культурой и спортом в общей численности граждан старшего возраста</t>
  </si>
  <si>
    <t>Доля граждан среднего возраста, систематически занимающихся физической культурой и спортом, в общей численности граждан среднего возраста</t>
  </si>
  <si>
    <t>Развитие культуры и туризма в городе Нефтеюганске</t>
  </si>
  <si>
    <t>Увеличение числа граждан, принимающих участие в культурной деятельности (% к базовому значению 406 133 чел.)</t>
  </si>
  <si>
    <t>Увеличение числа обращений к цифровым ресурсам культуры (% к базовому значению - 24 080 ед)</t>
  </si>
  <si>
    <t>Количество организованных мероприятий (выставок, конференций, совещаний, ознакомительных поездок и др.) и участие в выездных мероприятиях, направленных на продвижение туристского потенциала города Нефтеюганска</t>
  </si>
  <si>
    <t>м2</t>
  </si>
  <si>
    <t>Доступная среда в городе Нефтеюганске</t>
  </si>
  <si>
    <t>Доля доступных объектов социальной сферы, находящихся в муниципальной собственности, от общего объёма приоритетных объектов, доступных для инвалидов</t>
  </si>
  <si>
    <t>Количество приспособленных жилых помещений и общего имущества в многоквартирных домах для беспрепятственного доступа к ним инвалидов и других маломобильных групп населения</t>
  </si>
  <si>
    <t>Количество социально значимых проектов социально ориентированных некоммерческих организаций, получивших финансовую поддержку в форме субсидий</t>
  </si>
  <si>
    <t>Количество субсидий социально ориентированным некоммерческим организациям, не являющимся муниципальными учреждениями, осуществляющим на основании лицензии образовательную деятельность в качестве основного вида деятельности</t>
  </si>
  <si>
    <t>Количество размещенного информационного материала в СМИ о деятельности и проектах социально ориентированных некоммерческих организаций</t>
  </si>
  <si>
    <t>Количество мероприятий проведенных с участием социально ориентированных некоммерческих организаций</t>
  </si>
  <si>
    <t>Количество граждан, принимающих участие в деятельности социально ориентированных некоммерческих организаций</t>
  </si>
  <si>
    <t>Развитие транспортной системы в городе Нефтеюганске</t>
  </si>
  <si>
    <t>Снижение количества погибших в результате дорожно-транспортных происшествий</t>
  </si>
  <si>
    <t>Снижение количества дорожно-транспортных происшествий с пострадавшими</t>
  </si>
  <si>
    <t>Управление муниципальными финансами города Нефтеюганска</t>
  </si>
  <si>
    <t>Исполнение плана по налоговым и неналоговым доходам, утвержденного решением Думы города</t>
  </si>
  <si>
    <t>Исполнение расходных обязательств города за отчетный финансовый год от бюджетных ассигнований, утвержденных решением о бюджете города</t>
  </si>
  <si>
    <t>Доля главных распорядителей бюджетных средств города, имеющих оценку качества финансового менеджмента более 85 баллов</t>
  </si>
  <si>
    <t>Не превышение предельного объёма муниципального долга да/нет</t>
  </si>
  <si>
    <t>Отношение годовой суммы платежей на погашение и обслуживание муниципального долга к доходам бюджета</t>
  </si>
  <si>
    <t>≥90</t>
  </si>
  <si>
    <t>˂=15</t>
  </si>
  <si>
    <t>Управление муниципальным имуществом города Нефтеюганска</t>
  </si>
  <si>
    <t>Доля объектов муниципального имущества города Нефтеюганска, для которых определена целевая функция, в том числе:</t>
  </si>
  <si>
    <t>1.1</t>
  </si>
  <si>
    <t>1.2</t>
  </si>
  <si>
    <t>муниципальные унитарные предприятия</t>
  </si>
  <si>
    <t>хозяйственные общества, акции (доли) которых находятся в собственности муниципального образования город Нефтеюганск (компании с муниципальным участием)</t>
  </si>
  <si>
    <t>4</t>
  </si>
  <si>
    <t>Доля отремонтированных объектов недвижимого имущества, переданного на праве оперативного управления администрации города Нефтеюганска, органам администрации города Нефтеюганска, к объектам, переданным на праве оперативного управления администрации города Нефтеюганска, органам администрации города Нефтеюганска, требующих проведения капитального ремонта, реконструкции</t>
  </si>
  <si>
    <t>Доля объектов недвижимого имущества, на которое зарегистрировано право оперативного управления в общем количестве объектов, по которым принято решение о передаче в оперативное управление</t>
  </si>
  <si>
    <t>Доля объектов недвижимого имущества, на которые зарегистрировано право собственности  муниципального образования в общем объеме объектов, подлежащих государственной регистрации за исключением земельных участков</t>
  </si>
  <si>
    <t>Доля неиспользуемого недвижимого имущества в общем количестве недвижимого имущества муниципального образования, за исключением жилых помещений</t>
  </si>
  <si>
    <t>Дополнительные меры социальной поддержки отдельных категорий граждан города Нефтеюганска</t>
  </si>
  <si>
    <t>Доля граждан, обеспеченных мерами социальной поддержки, от численности граждан, имеющих право на их получение и обратившихся за их получением</t>
  </si>
  <si>
    <t>Доля обеспеченных жилыми помещениями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за отчетный год, в общей численности детей, оставшихся без попечения родителей, и лиц из их числа, состоящих на учете на получение жилого помещения, включая лиц в возрасте от 23 лет и старше</t>
  </si>
  <si>
    <t>Численность детей-сирот и детей, оставшихся без попечения родителей, лиц из их числа, право на обеспечение жилыми помещениями у которых возникло и не реализовано, по состоянию на конец соответствующего года</t>
  </si>
  <si>
    <t>Численность детей-сирот и детей, оставшихся без попечения родителей, лиц из числа детей-сирот и детей, оставшихся без попечения родителей, обеспеченных благоустроенными жилыми помещениями специализированного жилищного фонда по договорам найма специализированных жилых помещений в отчетном финансовом году</t>
  </si>
  <si>
    <t xml:space="preserve"> Развитие жилищно-коммунального комплекса и повышение энергетической эффективности в городе Нефтеюганске</t>
  </si>
  <si>
    <t>Реконструкция, расширение, модернизация, строительство коммунальных объектов, в том числе объектов питьевого водоснабжения</t>
  </si>
  <si>
    <t>Возмещение газораспределительным организациям разницы в тарифах, возникающей в связи с реализацией населению сжиженного углеводородного газа по социально-ориентированным тарифам</t>
  </si>
  <si>
    <t>Снос непригодных для проживания многоквартирных домов</t>
  </si>
  <si>
    <t>Реализация энергосберегающих мероприятий в муниципальном секторе</t>
  </si>
  <si>
    <t>Реализация энергосберегающих мероприятий в системах наружного освещения и коммунальной инфраструктуры</t>
  </si>
  <si>
    <t>Федеральный проект "Формирование комфортной городской среды"</t>
  </si>
  <si>
    <t>Реализация полномочий в сфере жилищно-коммунального комплекса</t>
  </si>
  <si>
    <t>Возмещение недополученных доходов юридическим лицам в связи с оказанием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</si>
  <si>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>Проектирование и строительство инженерных сетей для увеличения объемов жилищного строительства, в т.ч. на возмещение части затрат по строительству объектов инженерной инфраструктуры</t>
  </si>
  <si>
    <t>Предоставление субсидии на завершение строительства многоквартирных домов, для строительства которых привлечены средства граждан, включенных в реестр граждан, чьи денежные средства привлечены для строительства многоквартирных домов и чьи права нарушены</t>
  </si>
  <si>
    <t>Приобретение жилья, в целях реализации полномочий в области жилищных отношений, установленных законодательством Российской Федерации</t>
  </si>
  <si>
    <t>Ликвидация и расселение приспособленных для проживания строений</t>
  </si>
  <si>
    <t>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</t>
  </si>
  <si>
    <t>Обеспечение устойчивого сокращения непригодного для проживания жилищного фонда</t>
  </si>
  <si>
    <t>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</t>
  </si>
  <si>
    <t>Профилактика правонарушений в сфере общественного порядка, пропаганда здорового образа жизни (профилактика наркомании, токсикомании и алкоголизма) в городе Нефтеюганске</t>
  </si>
  <si>
    <t>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</t>
  </si>
  <si>
    <t>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направлений в молодежной среде (посредством анкетирования)</t>
  </si>
  <si>
    <t>Обеспечение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</t>
  </si>
  <si>
    <t>Проведение в образовательных организациях занятий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</t>
  </si>
  <si>
    <t>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</t>
  </si>
  <si>
    <t>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</t>
  </si>
  <si>
    <t>Снижение рисков и смягчение последствий чрезвычайных ситуаций природного и техногенного характера на территории города</t>
  </si>
  <si>
    <t>Мероприятия по повышению уровня пожарной безопасности муниципальных учреждений города</t>
  </si>
  <si>
    <t>Развитие образования и молодёжной политики в городе Нефтеюганске</t>
  </si>
  <si>
    <t>Обеспечение предоставления дошкольного, общего, дополнительного образования</t>
  </si>
  <si>
    <t>Развитие материально-технической базы образовательных организаций</t>
  </si>
  <si>
    <t>Обеспечение персонифицированного финансирования дополнительного образования</t>
  </si>
  <si>
    <t>Обеспечение отдыха и оздоровления детей в каникулярное время</t>
  </si>
  <si>
    <t>Обеспечение реализации молодёжной политики</t>
  </si>
  <si>
    <t>Обеспечение выполнения функции управления и контроля в сфере образования и молодежной политики</t>
  </si>
  <si>
    <t>Обеспечение функционирования казённого учреждения</t>
  </si>
  <si>
    <t>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</t>
  </si>
  <si>
    <t>Подготовка спортивного резерва и спорта высших достижений</t>
  </si>
  <si>
    <t>Укрепление материально-технической базы учреждений сферы физической культуры и спорта</t>
  </si>
  <si>
    <t>Совершенствование инфраструктуры спорта в городе Нефтеюганске</t>
  </si>
  <si>
    <t>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</t>
  </si>
  <si>
    <t>Развитие дополнительного образования в сфере культуры</t>
  </si>
  <si>
    <t>Организация культурно-массовых мероприятий, организация отдыха и оздоровления детей</t>
  </si>
  <si>
    <t>Обеспечение деятельности комитета культуры и туризма</t>
  </si>
  <si>
    <t>Усиление социальной направленности культурной политики</t>
  </si>
  <si>
    <t>Обеспечение исполнения муниципальных функций администрации</t>
  </si>
  <si>
    <t>Повышение качества оказания муниципальных услуг, выполнение других обязательств муниципального образования</t>
  </si>
  <si>
    <t>Реализация переданных государственных полномочий на осуществление деятельности по содержанию штатных единиц органов местного самоуправления</t>
  </si>
  <si>
    <t>Государственная поддержка развития растениеводства и животноводства, переработки и реализации продукции</t>
  </si>
  <si>
    <t>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</t>
  </si>
  <si>
    <t>Доступная среда  в городе Нефтеюганске</t>
  </si>
  <si>
    <t>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</si>
  <si>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Оказание финансовой и имущественной поддержки социально ориентированным некоммерческим организациям</t>
  </si>
  <si>
    <t>Поддержка социально-ориентрованных некоммерческих организаций, осуществляющих деятельность  в городе Нефтеюганске</t>
  </si>
  <si>
    <t>Обеспечение доступности и повышение качества транспортных услуг автомобильным транспортом</t>
  </si>
  <si>
    <t>Строительство (реконструкция), капитальный ремонт и ремонт автомобильных дорог общего пользования местного значения</t>
  </si>
  <si>
    <t>Обеспечение функционирования сети автомобильных дорог общего пользования местного значения</t>
  </si>
  <si>
    <t>Обеспечение деятельности департамента финансов</t>
  </si>
  <si>
    <t>Управление муниципальным имуществом  города Нефтеюганска</t>
  </si>
  <si>
    <t>Управление и распоряжение муниципальным имуществом города Нефтеюганска</t>
  </si>
  <si>
    <t>Обеспечение деятельности департамента муниципального имущества администрации города Нефтеюганска</t>
  </si>
  <si>
    <t>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</t>
  </si>
  <si>
    <t>Исполнение органом местного самоуправления отдельных государственных полномочий по осуществлению деятельности по опеке и попечительству</t>
  </si>
  <si>
    <t>Поддержка социально ориентированных некоммерческих организаций, осуществляющих деятельность в городе Нефтеюганске</t>
  </si>
  <si>
    <t>Обеспечение организации и проведения государственной итоговой аттестации</t>
  </si>
  <si>
    <t>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</t>
  </si>
  <si>
    <t>Организация отдыха и оздоровления детей</t>
  </si>
  <si>
    <t>Техническое обследование, реконструкция, капитальный ремонт, строительство объектов культуры. Обустройство мест массового отдыха населения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</si>
  <si>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</si>
  <si>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Расширение доступа субъектов малого и среднего предпринимательства к финансовой поддержке, в том числе к льготному финансированию</t>
  </si>
  <si>
    <t>Популяризация предпринимательства</t>
  </si>
  <si>
    <t>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</t>
  </si>
  <si>
    <t>Улучшение условий дорожного движения и устранение опасных участков на улично-дорожной сети</t>
  </si>
  <si>
    <t>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</t>
  </si>
  <si>
    <t>Повышение уровня благосостояния граждан, нуждающихся в особой заботе государства</t>
  </si>
  <si>
    <t>Количество семей, расселённых из строений, приспособленных для проживания</t>
  </si>
  <si>
    <t>Количество обустроенных мест (площадок) накопления твердых коммунальных отходов</t>
  </si>
  <si>
    <t>Количество приобретенных контейнеров для накопления твердых коммунальных отходов</t>
  </si>
  <si>
    <t>100% обеспеченность нормативного неснижаемого запаса топлива на источниках тепловой энергии г. Нефтеюганска</t>
  </si>
  <si>
    <t>тыс.т</t>
  </si>
  <si>
    <t>Доля потребительских споров, разрешенных в досудебном и внесудебном порядке, в общем количестве споров с участием потребителей</t>
  </si>
  <si>
    <t>Оборот малых и средних предприятий, включая микропредприятия</t>
  </si>
  <si>
    <t>Объём эфирного времени в электронных средствах массовой информации города Нефтеюганска</t>
  </si>
  <si>
    <t>Количество информационных материалов в печатных средствах массовой информации города Нефтеюганска</t>
  </si>
  <si>
    <t>Процент выполнения контрольных мероприятий к общему количеству запланированных мероприятий</t>
  </si>
  <si>
    <t>Доля среднесписочной численности занятых на малых и средних предприятиях в общей численности работающих</t>
  </si>
  <si>
    <t>Доля предприятий торговой площадью более 50 кв.м</t>
  </si>
  <si>
    <t>Молочная продуктивность коров</t>
  </si>
  <si>
    <t>Производство мяса в живом весе</t>
  </si>
  <si>
    <t>Производство молока</t>
  </si>
  <si>
    <t>Поголовье сельскохозяйственных животных по основной отрасли животноводства</t>
  </si>
  <si>
    <t>Количество разработанных методических рекомендаций (памяток, пособий) по вопросам труда и охраны труда для руководителей и представительных органов работников</t>
  </si>
  <si>
    <t>Доля организаций, заключивших и представивших на уведомительную регистрацию коллективные договоры</t>
  </si>
  <si>
    <t>Количество руководителей и специалистов организаций, ежегодно проходящих обучение и проверку знаний требований охраны труда в обучающих организациях, имеющих лицензию на проведение обучения</t>
  </si>
  <si>
    <t>Количество организаций, реализующих утвержденные ежегодные планы мероприятий по улучшению условий и охраны труда, от общего количества отчитавшихся организаций</t>
  </si>
  <si>
    <t>Удельный вес организаций, охваченных методической помощью по вопросам труда и охраны труда, по данным государственной статистики</t>
  </si>
  <si>
    <t>Доля записей актов гражданского состояния, внесенных в электронную базу данных, от общего объема архивного фонда отдела ЗАГС</t>
  </si>
  <si>
    <t>Среднее время ожидания в очереди при обращении заявителя в орган местного самоуправления для получения муниципальных услуг</t>
  </si>
  <si>
    <t>Отчёт о ходе реализации муниципальных  программ города Нефтеюганска  и использования финансовых средств за 2019 год</t>
  </si>
  <si>
    <t>Обслуживание муниципального долга</t>
  </si>
  <si>
    <t>Устройство купели на Крещение</t>
  </si>
  <si>
    <t>Количество изготовленных и установленных памятных и мемориальных знаков на фасадах многоквартирных домов</t>
  </si>
  <si>
    <t>Доля молодежи (в возрасте от 14 до 30 лет), вовлеченной в реализацию проектов по профилактике наркомании, в общей численности молодежи</t>
  </si>
  <si>
    <t xml:space="preserve">Количество благоустроенных дворовых и общественных территорий </t>
  </si>
  <si>
    <t xml:space="preserve">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 </t>
  </si>
  <si>
    <t>Количество многоквартирных домов, в которых проведен капитальный ремонт общего имущества</t>
  </si>
  <si>
    <t>50/300</t>
  </si>
  <si>
    <t>Количество реализованных проектов инициативного бюджетирования</t>
  </si>
  <si>
    <t>Доля обучающихся, занимающихся в одну смену, в общей численности обучающихся в общеобразовательных организациях</t>
  </si>
  <si>
    <t>Доля детей в возрасте 1-6 лет, стоящих на учете для определения в муниципальные дошкольные образовательные учреждения, в общей численности детей в возрасте 1-6 лет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</si>
  <si>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образовательных учреждений</t>
  </si>
  <si>
    <t>Удовлетворенность населения деятельностью органов местного самоуправления 
(% от числа опрошенных) в сфере образования и молодежной политики</t>
  </si>
  <si>
    <t>Количество форм непосредственного осуществления местного самоуправления и участия населения в осуществлении местного самоуправления  в городе Нефтеюганске и случаев их применения</t>
  </si>
  <si>
    <t>Удовлетворенность населения деятельностью органов местного самоуправления (процентов от числа опрошенных)</t>
  </si>
  <si>
    <t>14</t>
  </si>
  <si>
    <t>15</t>
  </si>
  <si>
    <t>18</t>
  </si>
  <si>
    <t>19</t>
  </si>
  <si>
    <t>22</t>
  </si>
  <si>
    <t>Исполнение рекомендаций контрольных мероприятий при дальнейшем исполнении бюджета</t>
  </si>
  <si>
    <t>Количество изъятых жилых/нежилых помещений и долей земельных участков, на которых они расположены для муниципальных нужд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</si>
</sst>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"/>
    <numFmt numFmtId="166" formatCode="#,##0.000"/>
    <numFmt numFmtId="167" formatCode="#,##0.0000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1" fillId="0" borderId="0" xfId="0" applyFont="1" applyFill="1"/>
    <xf numFmtId="0" fontId="10" fillId="0" borderId="7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/>
    </xf>
    <xf numFmtId="4" fontId="7" fillId="0" borderId="7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3" fillId="0" borderId="0" xfId="0" applyFont="1" applyFill="1"/>
    <xf numFmtId="0" fontId="10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vertical="center"/>
    </xf>
    <xf numFmtId="0" fontId="10" fillId="0" borderId="10" xfId="0" applyFont="1" applyFill="1" applyBorder="1" applyAlignment="1">
      <alignment horizontal="left" vertical="center" wrapText="1"/>
    </xf>
    <xf numFmtId="4" fontId="10" fillId="0" borderId="1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166" fontId="7" fillId="0" borderId="7" xfId="0" applyNumberFormat="1" applyFont="1" applyFill="1" applyBorder="1" applyAlignment="1">
      <alignment horizontal="center" vertical="center"/>
    </xf>
    <xf numFmtId="166" fontId="10" fillId="0" borderId="7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0" fillId="0" borderId="0" xfId="0" applyNumberFormat="1" applyFill="1"/>
    <xf numFmtId="0" fontId="6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166" fontId="7" fillId="0" borderId="13" xfId="0" applyNumberFormat="1" applyFont="1" applyFill="1" applyBorder="1" applyAlignment="1">
      <alignment horizontal="center" vertical="center"/>
    </xf>
    <xf numFmtId="166" fontId="10" fillId="0" borderId="13" xfId="0" applyNumberFormat="1" applyFont="1" applyFill="1" applyBorder="1" applyAlignment="1">
      <alignment horizontal="center" vertical="center"/>
    </xf>
    <xf numFmtId="166" fontId="10" fillId="0" borderId="10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" fillId="0" borderId="0" xfId="0" applyFont="1" applyFill="1"/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167" fontId="6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6" fillId="0" borderId="1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1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9"/>
  <sheetViews>
    <sheetView tabSelected="1" zoomScale="90" zoomScaleNormal="90" zoomScaleSheetLayoutView="80" workbookViewId="0">
      <pane ySplit="5" topLeftCell="A6" activePane="bottomLeft" state="frozen"/>
      <selection pane="bottomLeft" activeCell="I18" sqref="I18"/>
    </sheetView>
  </sheetViews>
  <sheetFormatPr defaultRowHeight="15" x14ac:dyDescent="0.25"/>
  <cols>
    <col min="1" max="1" width="6.140625" style="25" customWidth="1"/>
    <col min="2" max="2" width="94.140625" style="25" customWidth="1"/>
    <col min="3" max="3" width="14.5703125" style="25" customWidth="1"/>
    <col min="4" max="4" width="15" style="25" customWidth="1"/>
    <col min="5" max="5" width="15.28515625" style="25" customWidth="1"/>
    <col min="6" max="6" width="15.5703125" style="25" customWidth="1"/>
    <col min="7" max="7" width="14.85546875" style="25" customWidth="1"/>
    <col min="8" max="16384" width="9.140625" style="25"/>
  </cols>
  <sheetData>
    <row r="1" spans="1:7" ht="32.25" customHeight="1" x14ac:dyDescent="0.25">
      <c r="A1" s="78" t="s">
        <v>289</v>
      </c>
      <c r="B1" s="79"/>
      <c r="C1" s="79"/>
      <c r="D1" s="79"/>
      <c r="E1" s="79"/>
      <c r="F1" s="79"/>
      <c r="G1" s="79"/>
    </row>
    <row r="2" spans="1:7" ht="18" customHeight="1" x14ac:dyDescent="0.3">
      <c r="C2" s="26"/>
      <c r="E2" s="84" t="s">
        <v>21</v>
      </c>
      <c r="F2" s="85"/>
      <c r="G2" s="85"/>
    </row>
    <row r="3" spans="1:7" ht="30" customHeight="1" x14ac:dyDescent="0.25">
      <c r="A3" s="83" t="s">
        <v>0</v>
      </c>
      <c r="B3" s="81" t="s">
        <v>63</v>
      </c>
      <c r="C3" s="77" t="s">
        <v>6</v>
      </c>
      <c r="D3" s="76" t="s">
        <v>45</v>
      </c>
      <c r="E3" s="76"/>
      <c r="F3" s="77" t="s">
        <v>3</v>
      </c>
      <c r="G3" s="76"/>
    </row>
    <row r="4" spans="1:7" ht="32.25" customHeight="1" x14ac:dyDescent="0.25">
      <c r="A4" s="82"/>
      <c r="B4" s="82"/>
      <c r="C4" s="80"/>
      <c r="D4" s="69" t="s">
        <v>1</v>
      </c>
      <c r="E4" s="68" t="s">
        <v>2</v>
      </c>
      <c r="F4" s="68" t="s">
        <v>4</v>
      </c>
      <c r="G4" s="68" t="s">
        <v>5</v>
      </c>
    </row>
    <row r="5" spans="1:7" ht="16.5" customHeight="1" x14ac:dyDescent="0.25">
      <c r="A5" s="27">
        <v>1</v>
      </c>
      <c r="B5" s="27">
        <v>2</v>
      </c>
      <c r="C5" s="28">
        <v>3</v>
      </c>
      <c r="D5" s="27">
        <v>4</v>
      </c>
      <c r="E5" s="27">
        <v>5</v>
      </c>
      <c r="F5" s="27">
        <v>6</v>
      </c>
      <c r="G5" s="27">
        <v>7</v>
      </c>
    </row>
    <row r="6" spans="1:7" ht="23.25" customHeight="1" x14ac:dyDescent="0.25">
      <c r="A6" s="27">
        <v>1</v>
      </c>
      <c r="B6" s="86" t="s">
        <v>81</v>
      </c>
      <c r="C6" s="87"/>
      <c r="D6" s="87"/>
      <c r="E6" s="87"/>
      <c r="F6" s="87"/>
      <c r="G6" s="87"/>
    </row>
    <row r="7" spans="1:7" s="64" customFormat="1" ht="18.75" customHeight="1" x14ac:dyDescent="0.25">
      <c r="A7" s="22">
        <v>1</v>
      </c>
      <c r="B7" s="65" t="s">
        <v>294</v>
      </c>
      <c r="C7" s="22" t="s">
        <v>26</v>
      </c>
      <c r="D7" s="22">
        <v>1</v>
      </c>
      <c r="E7" s="32">
        <v>1</v>
      </c>
      <c r="F7" s="32">
        <f t="shared" ref="F7:F9" si="0">E7-D7</f>
        <v>0</v>
      </c>
      <c r="G7" s="32">
        <f t="shared" ref="G7:G9" si="1">E7/D7*100-100</f>
        <v>0</v>
      </c>
    </row>
    <row r="8" spans="1:7" s="64" customFormat="1" ht="49.5" customHeight="1" x14ac:dyDescent="0.25">
      <c r="A8" s="22">
        <v>2</v>
      </c>
      <c r="B8" s="65" t="s">
        <v>295</v>
      </c>
      <c r="C8" s="22" t="s">
        <v>13</v>
      </c>
      <c r="D8" s="39">
        <v>8</v>
      </c>
      <c r="E8" s="33">
        <v>9</v>
      </c>
      <c r="F8" s="33">
        <f t="shared" si="0"/>
        <v>1</v>
      </c>
      <c r="G8" s="33">
        <f t="shared" si="1"/>
        <v>12.5</v>
      </c>
    </row>
    <row r="9" spans="1:7" s="64" customFormat="1" ht="19.5" customHeight="1" x14ac:dyDescent="0.25">
      <c r="A9" s="22">
        <v>3</v>
      </c>
      <c r="B9" s="65" t="s">
        <v>296</v>
      </c>
      <c r="C9" s="66" t="s">
        <v>27</v>
      </c>
      <c r="D9" s="66">
        <v>31</v>
      </c>
      <c r="E9" s="33">
        <v>31</v>
      </c>
      <c r="F9" s="33">
        <f t="shared" si="0"/>
        <v>0</v>
      </c>
      <c r="G9" s="33">
        <f t="shared" si="1"/>
        <v>0</v>
      </c>
    </row>
    <row r="10" spans="1:7" ht="33.75" customHeight="1" x14ac:dyDescent="0.25">
      <c r="A10" s="22">
        <v>4</v>
      </c>
      <c r="B10" s="51" t="s">
        <v>94</v>
      </c>
      <c r="C10" s="22" t="s">
        <v>13</v>
      </c>
      <c r="D10" s="33">
        <v>2.2000000000000002</v>
      </c>
      <c r="E10" s="33">
        <v>0</v>
      </c>
      <c r="F10" s="33">
        <f>E10-D10</f>
        <v>-2.2000000000000002</v>
      </c>
      <c r="G10" s="33">
        <f>E10/D10*100-100</f>
        <v>-100</v>
      </c>
    </row>
    <row r="11" spans="1:7" ht="35.25" customHeight="1" x14ac:dyDescent="0.25">
      <c r="A11" s="22">
        <v>5</v>
      </c>
      <c r="B11" s="51" t="s">
        <v>93</v>
      </c>
      <c r="C11" s="22" t="s">
        <v>27</v>
      </c>
      <c r="D11" s="32">
        <v>1</v>
      </c>
      <c r="E11" s="32">
        <v>0</v>
      </c>
      <c r="F11" s="32">
        <f t="shared" ref="F11:F34" si="2">E11-D11</f>
        <v>-1</v>
      </c>
      <c r="G11" s="33">
        <v>0</v>
      </c>
    </row>
    <row r="12" spans="1:7" ht="21" customHeight="1" x14ac:dyDescent="0.25">
      <c r="A12" s="22">
        <v>6</v>
      </c>
      <c r="B12" s="51" t="s">
        <v>15</v>
      </c>
      <c r="C12" s="22" t="s">
        <v>27</v>
      </c>
      <c r="D12" s="32">
        <v>20</v>
      </c>
      <c r="E12" s="32">
        <v>93</v>
      </c>
      <c r="F12" s="32">
        <f>E12-D12</f>
        <v>73</v>
      </c>
      <c r="G12" s="33">
        <f>E12/D12*100-100</f>
        <v>365.00000000000006</v>
      </c>
    </row>
    <row r="13" spans="1:7" ht="21" customHeight="1" x14ac:dyDescent="0.25">
      <c r="A13" s="22">
        <v>7</v>
      </c>
      <c r="B13" s="51" t="s">
        <v>24</v>
      </c>
      <c r="C13" s="22" t="s">
        <v>27</v>
      </c>
      <c r="D13" s="32">
        <v>10</v>
      </c>
      <c r="E13" s="32">
        <v>3</v>
      </c>
      <c r="F13" s="32">
        <f t="shared" si="2"/>
        <v>-7</v>
      </c>
      <c r="G13" s="33">
        <f t="shared" ref="G13:G34" si="3">E13/D13*100-100</f>
        <v>-70</v>
      </c>
    </row>
    <row r="14" spans="1:7" ht="32.25" customHeight="1" x14ac:dyDescent="0.25">
      <c r="A14" s="22">
        <v>8</v>
      </c>
      <c r="B14" s="51" t="s">
        <v>23</v>
      </c>
      <c r="C14" s="22" t="s">
        <v>82</v>
      </c>
      <c r="D14" s="32">
        <v>39380</v>
      </c>
      <c r="E14" s="32">
        <v>39380</v>
      </c>
      <c r="F14" s="32">
        <f t="shared" si="2"/>
        <v>0</v>
      </c>
      <c r="G14" s="33">
        <f t="shared" si="3"/>
        <v>0</v>
      </c>
    </row>
    <row r="15" spans="1:7" ht="22.5" customHeight="1" x14ac:dyDescent="0.25">
      <c r="A15" s="22">
        <v>9</v>
      </c>
      <c r="B15" s="51" t="s">
        <v>22</v>
      </c>
      <c r="C15" s="22" t="s">
        <v>83</v>
      </c>
      <c r="D15" s="32">
        <v>2462</v>
      </c>
      <c r="E15" s="32">
        <v>2462</v>
      </c>
      <c r="F15" s="32">
        <f t="shared" si="2"/>
        <v>0</v>
      </c>
      <c r="G15" s="33">
        <f t="shared" si="3"/>
        <v>0</v>
      </c>
    </row>
    <row r="16" spans="1:7" ht="21" customHeight="1" x14ac:dyDescent="0.25">
      <c r="A16" s="22">
        <v>10</v>
      </c>
      <c r="B16" s="51" t="s">
        <v>92</v>
      </c>
      <c r="C16" s="22" t="s">
        <v>27</v>
      </c>
      <c r="D16" s="32">
        <v>36</v>
      </c>
      <c r="E16" s="32">
        <v>0</v>
      </c>
      <c r="F16" s="32">
        <f t="shared" si="2"/>
        <v>-36</v>
      </c>
      <c r="G16" s="33">
        <f t="shared" si="3"/>
        <v>-100</v>
      </c>
    </row>
    <row r="17" spans="1:7" ht="20.25" customHeight="1" x14ac:dyDescent="0.25">
      <c r="A17" s="22">
        <v>11</v>
      </c>
      <c r="B17" s="51" t="s">
        <v>91</v>
      </c>
      <c r="C17" s="22" t="s">
        <v>27</v>
      </c>
      <c r="D17" s="32">
        <v>5</v>
      </c>
      <c r="E17" s="32">
        <v>0</v>
      </c>
      <c r="F17" s="32">
        <f t="shared" si="2"/>
        <v>-5</v>
      </c>
      <c r="G17" s="33">
        <f t="shared" si="3"/>
        <v>-100</v>
      </c>
    </row>
    <row r="18" spans="1:7" ht="19.5" customHeight="1" x14ac:dyDescent="0.25">
      <c r="A18" s="22">
        <v>12</v>
      </c>
      <c r="B18" s="51" t="s">
        <v>30</v>
      </c>
      <c r="C18" s="50" t="s">
        <v>83</v>
      </c>
      <c r="D18" s="32">
        <v>862</v>
      </c>
      <c r="E18" s="32">
        <v>862</v>
      </c>
      <c r="F18" s="32">
        <f t="shared" si="2"/>
        <v>0</v>
      </c>
      <c r="G18" s="33">
        <f t="shared" si="3"/>
        <v>0</v>
      </c>
    </row>
    <row r="19" spans="1:7" ht="15.75" x14ac:dyDescent="0.25">
      <c r="A19" s="22">
        <v>13</v>
      </c>
      <c r="B19" s="51" t="s">
        <v>90</v>
      </c>
      <c r="C19" s="50" t="s">
        <v>83</v>
      </c>
      <c r="D19" s="33">
        <v>1.5</v>
      </c>
      <c r="E19" s="33">
        <v>0</v>
      </c>
      <c r="F19" s="33">
        <f t="shared" si="2"/>
        <v>-1.5</v>
      </c>
      <c r="G19" s="33">
        <f t="shared" si="3"/>
        <v>-100</v>
      </c>
    </row>
    <row r="20" spans="1:7" ht="15.75" x14ac:dyDescent="0.25">
      <c r="A20" s="22">
        <v>14</v>
      </c>
      <c r="B20" s="51" t="s">
        <v>71</v>
      </c>
      <c r="C20" s="50" t="s">
        <v>83</v>
      </c>
      <c r="D20" s="33">
        <v>30</v>
      </c>
      <c r="E20" s="33">
        <v>0</v>
      </c>
      <c r="F20" s="33">
        <f t="shared" si="2"/>
        <v>-30</v>
      </c>
      <c r="G20" s="33">
        <f t="shared" si="3"/>
        <v>-100</v>
      </c>
    </row>
    <row r="21" spans="1:7" ht="18.75" customHeight="1" x14ac:dyDescent="0.25">
      <c r="A21" s="22">
        <v>15</v>
      </c>
      <c r="B21" s="51" t="s">
        <v>89</v>
      </c>
      <c r="C21" s="22" t="s">
        <v>27</v>
      </c>
      <c r="D21" s="32">
        <v>8</v>
      </c>
      <c r="E21" s="32">
        <v>3</v>
      </c>
      <c r="F21" s="32">
        <f t="shared" si="2"/>
        <v>-5</v>
      </c>
      <c r="G21" s="33">
        <f t="shared" si="3"/>
        <v>-62.5</v>
      </c>
    </row>
    <row r="22" spans="1:7" ht="18" customHeight="1" x14ac:dyDescent="0.25">
      <c r="A22" s="22">
        <v>16</v>
      </c>
      <c r="B22" s="51" t="s">
        <v>88</v>
      </c>
      <c r="C22" s="22" t="s">
        <v>27</v>
      </c>
      <c r="D22" s="32">
        <v>5</v>
      </c>
      <c r="E22" s="32">
        <v>3</v>
      </c>
      <c r="F22" s="32">
        <f t="shared" si="2"/>
        <v>-2</v>
      </c>
      <c r="G22" s="33">
        <f t="shared" si="3"/>
        <v>-40</v>
      </c>
    </row>
    <row r="23" spans="1:7" ht="19.5" customHeight="1" x14ac:dyDescent="0.25">
      <c r="A23" s="22">
        <v>17</v>
      </c>
      <c r="B23" s="51" t="s">
        <v>32</v>
      </c>
      <c r="C23" s="50" t="s">
        <v>27</v>
      </c>
      <c r="D23" s="32">
        <v>140</v>
      </c>
      <c r="E23" s="32">
        <v>114</v>
      </c>
      <c r="F23" s="32">
        <f t="shared" si="2"/>
        <v>-26</v>
      </c>
      <c r="G23" s="33">
        <f t="shared" si="3"/>
        <v>-18.571428571428569</v>
      </c>
    </row>
    <row r="24" spans="1:7" ht="15.75" x14ac:dyDescent="0.25">
      <c r="A24" s="22">
        <v>18</v>
      </c>
      <c r="B24" s="51" t="s">
        <v>16</v>
      </c>
      <c r="C24" s="50" t="s">
        <v>80</v>
      </c>
      <c r="D24" s="32">
        <v>375</v>
      </c>
      <c r="E24" s="32">
        <v>90</v>
      </c>
      <c r="F24" s="32">
        <f>E24-D24</f>
        <v>-285</v>
      </c>
      <c r="G24" s="33">
        <f t="shared" si="3"/>
        <v>-76</v>
      </c>
    </row>
    <row r="25" spans="1:7" ht="15.75" x14ac:dyDescent="0.25">
      <c r="A25" s="22">
        <v>19</v>
      </c>
      <c r="B25" s="51" t="s">
        <v>87</v>
      </c>
      <c r="C25" s="50" t="s">
        <v>83</v>
      </c>
      <c r="D25" s="32">
        <v>4574</v>
      </c>
      <c r="E25" s="32">
        <v>4574</v>
      </c>
      <c r="F25" s="32">
        <f t="shared" si="2"/>
        <v>0</v>
      </c>
      <c r="G25" s="33">
        <f t="shared" si="3"/>
        <v>0</v>
      </c>
    </row>
    <row r="26" spans="1:7" ht="15.75" x14ac:dyDescent="0.25">
      <c r="A26" s="22">
        <v>20</v>
      </c>
      <c r="B26" s="51" t="s">
        <v>28</v>
      </c>
      <c r="C26" s="50" t="s">
        <v>27</v>
      </c>
      <c r="D26" s="58" t="s">
        <v>297</v>
      </c>
      <c r="E26" s="58" t="s">
        <v>84</v>
      </c>
      <c r="F26" s="58" t="s">
        <v>84</v>
      </c>
      <c r="G26" s="33" t="s">
        <v>127</v>
      </c>
    </row>
    <row r="27" spans="1:7" ht="16.5" customHeight="1" x14ac:dyDescent="0.25">
      <c r="A27" s="22">
        <v>21</v>
      </c>
      <c r="B27" s="51" t="s">
        <v>86</v>
      </c>
      <c r="C27" s="50" t="s">
        <v>19</v>
      </c>
      <c r="D27" s="33">
        <v>5.3</v>
      </c>
      <c r="E27" s="33">
        <v>5.3</v>
      </c>
      <c r="F27" s="33">
        <f t="shared" si="2"/>
        <v>0</v>
      </c>
      <c r="G27" s="33">
        <f t="shared" si="3"/>
        <v>0</v>
      </c>
    </row>
    <row r="28" spans="1:7" ht="15.75" x14ac:dyDescent="0.25">
      <c r="A28" s="22">
        <v>22</v>
      </c>
      <c r="B28" s="51" t="s">
        <v>85</v>
      </c>
      <c r="C28" s="50" t="s">
        <v>19</v>
      </c>
      <c r="D28" s="34">
        <v>0.88300000000000001</v>
      </c>
      <c r="E28" s="34">
        <v>0.88300000000000001</v>
      </c>
      <c r="F28" s="34">
        <f t="shared" si="2"/>
        <v>0</v>
      </c>
      <c r="G28" s="33">
        <f t="shared" si="3"/>
        <v>0</v>
      </c>
    </row>
    <row r="29" spans="1:7" ht="15.75" x14ac:dyDescent="0.25">
      <c r="A29" s="22">
        <v>23</v>
      </c>
      <c r="B29" s="51" t="s">
        <v>267</v>
      </c>
      <c r="C29" s="50" t="s">
        <v>27</v>
      </c>
      <c r="D29" s="32">
        <v>10</v>
      </c>
      <c r="E29" s="32">
        <v>10</v>
      </c>
      <c r="F29" s="34">
        <f t="shared" si="2"/>
        <v>0</v>
      </c>
      <c r="G29" s="33">
        <f t="shared" si="3"/>
        <v>0</v>
      </c>
    </row>
    <row r="30" spans="1:7" ht="15.75" x14ac:dyDescent="0.25">
      <c r="A30" s="22">
        <v>24</v>
      </c>
      <c r="B30" s="51" t="s">
        <v>268</v>
      </c>
      <c r="C30" s="50" t="s">
        <v>27</v>
      </c>
      <c r="D30" s="32">
        <v>42</v>
      </c>
      <c r="E30" s="32">
        <v>42</v>
      </c>
      <c r="F30" s="34">
        <f t="shared" si="2"/>
        <v>0</v>
      </c>
      <c r="G30" s="33">
        <f t="shared" si="3"/>
        <v>0</v>
      </c>
    </row>
    <row r="31" spans="1:7" ht="31.5" x14ac:dyDescent="0.25">
      <c r="A31" s="22">
        <v>25</v>
      </c>
      <c r="B31" s="51" t="s">
        <v>269</v>
      </c>
      <c r="C31" s="50" t="s">
        <v>270</v>
      </c>
      <c r="D31" s="34">
        <v>2.17</v>
      </c>
      <c r="E31" s="34">
        <v>2.17</v>
      </c>
      <c r="F31" s="34">
        <f t="shared" si="2"/>
        <v>0</v>
      </c>
      <c r="G31" s="33">
        <f t="shared" si="3"/>
        <v>0</v>
      </c>
    </row>
    <row r="32" spans="1:7" ht="15.75" x14ac:dyDescent="0.25">
      <c r="A32" s="22">
        <v>26</v>
      </c>
      <c r="B32" s="51" t="s">
        <v>291</v>
      </c>
      <c r="C32" s="50" t="s">
        <v>27</v>
      </c>
      <c r="D32" s="32">
        <v>1</v>
      </c>
      <c r="E32" s="32">
        <v>0</v>
      </c>
      <c r="F32" s="32">
        <f t="shared" si="2"/>
        <v>-1</v>
      </c>
      <c r="G32" s="32">
        <f t="shared" si="3"/>
        <v>-100</v>
      </c>
    </row>
    <row r="33" spans="1:9" ht="31.5" x14ac:dyDescent="0.25">
      <c r="A33" s="22">
        <v>27</v>
      </c>
      <c r="B33" s="51" t="s">
        <v>292</v>
      </c>
      <c r="C33" s="50" t="s">
        <v>27</v>
      </c>
      <c r="D33" s="32">
        <v>9</v>
      </c>
      <c r="E33" s="32">
        <v>0</v>
      </c>
      <c r="F33" s="32">
        <f t="shared" si="2"/>
        <v>-9</v>
      </c>
      <c r="G33" s="32">
        <f t="shared" si="3"/>
        <v>-100</v>
      </c>
    </row>
    <row r="34" spans="1:9" ht="15.75" x14ac:dyDescent="0.25">
      <c r="A34" s="22">
        <v>28</v>
      </c>
      <c r="B34" s="51" t="s">
        <v>298</v>
      </c>
      <c r="C34" s="50"/>
      <c r="D34" s="32">
        <v>2</v>
      </c>
      <c r="E34" s="32">
        <v>1</v>
      </c>
      <c r="F34" s="32">
        <f t="shared" si="2"/>
        <v>-1</v>
      </c>
      <c r="G34" s="32">
        <f t="shared" si="3"/>
        <v>-50</v>
      </c>
    </row>
    <row r="35" spans="1:9" ht="25.5" customHeight="1" x14ac:dyDescent="0.25">
      <c r="A35" s="27">
        <v>2</v>
      </c>
      <c r="B35" s="88" t="s">
        <v>95</v>
      </c>
      <c r="C35" s="92"/>
      <c r="D35" s="92"/>
      <c r="E35" s="92"/>
      <c r="F35" s="92"/>
      <c r="G35" s="92"/>
    </row>
    <row r="36" spans="1:9" ht="15.75" x14ac:dyDescent="0.25">
      <c r="A36" s="22">
        <v>1</v>
      </c>
      <c r="B36" s="51" t="s">
        <v>97</v>
      </c>
      <c r="C36" s="50" t="s">
        <v>29</v>
      </c>
      <c r="D36" s="31">
        <v>51</v>
      </c>
      <c r="E36" s="31">
        <v>57.317</v>
      </c>
      <c r="F36" s="31">
        <f>E36-D36</f>
        <v>6.3170000000000002</v>
      </c>
      <c r="G36" s="31">
        <f>E36/D36*100-100</f>
        <v>12.386274509803911</v>
      </c>
    </row>
    <row r="37" spans="1:9" ht="17.25" customHeight="1" x14ac:dyDescent="0.25">
      <c r="A37" s="35" t="s">
        <v>98</v>
      </c>
      <c r="B37" s="51" t="s">
        <v>96</v>
      </c>
      <c r="C37" s="50" t="s">
        <v>27</v>
      </c>
      <c r="D37" s="32">
        <v>3</v>
      </c>
      <c r="E37" s="32">
        <v>0</v>
      </c>
      <c r="F37" s="32">
        <f t="shared" ref="F37:F47" si="4">E37-D37</f>
        <v>-3</v>
      </c>
      <c r="G37" s="33">
        <f t="shared" ref="G37:G45" si="5">E37/D37*100-100</f>
        <v>-100</v>
      </c>
    </row>
    <row r="38" spans="1:9" ht="31.5" customHeight="1" x14ac:dyDescent="0.25">
      <c r="A38" s="35" t="s">
        <v>72</v>
      </c>
      <c r="B38" s="51" t="s">
        <v>106</v>
      </c>
      <c r="C38" s="50" t="s">
        <v>13</v>
      </c>
      <c r="D38" s="32">
        <v>92</v>
      </c>
      <c r="E38" s="32">
        <v>73</v>
      </c>
      <c r="F38" s="32">
        <f t="shared" si="4"/>
        <v>-19</v>
      </c>
      <c r="G38" s="33">
        <f t="shared" si="5"/>
        <v>-20.652173913043484</v>
      </c>
      <c r="I38" s="29"/>
    </row>
    <row r="39" spans="1:9" ht="35.25" customHeight="1" x14ac:dyDescent="0.25">
      <c r="A39" s="22">
        <v>4</v>
      </c>
      <c r="B39" s="51" t="s">
        <v>108</v>
      </c>
      <c r="C39" s="50" t="s">
        <v>13</v>
      </c>
      <c r="D39" s="32">
        <v>20</v>
      </c>
      <c r="E39" s="32">
        <v>100</v>
      </c>
      <c r="F39" s="32">
        <f t="shared" si="4"/>
        <v>80</v>
      </c>
      <c r="G39" s="33">
        <f t="shared" si="5"/>
        <v>400</v>
      </c>
    </row>
    <row r="40" spans="1:9" ht="19.5" customHeight="1" x14ac:dyDescent="0.25">
      <c r="A40" s="35" t="s">
        <v>99</v>
      </c>
      <c r="B40" s="51" t="s">
        <v>109</v>
      </c>
      <c r="C40" s="50" t="s">
        <v>107</v>
      </c>
      <c r="D40" s="32">
        <v>1</v>
      </c>
      <c r="E40" s="32">
        <v>0</v>
      </c>
      <c r="F40" s="32">
        <f t="shared" si="4"/>
        <v>-1</v>
      </c>
      <c r="G40" s="33">
        <f t="shared" si="5"/>
        <v>-100</v>
      </c>
    </row>
    <row r="41" spans="1:9" ht="19.5" customHeight="1" x14ac:dyDescent="0.25">
      <c r="A41" s="35" t="s">
        <v>100</v>
      </c>
      <c r="B41" s="51" t="s">
        <v>112</v>
      </c>
      <c r="C41" s="50" t="s">
        <v>110</v>
      </c>
      <c r="D41" s="32">
        <v>157</v>
      </c>
      <c r="E41" s="32">
        <v>150</v>
      </c>
      <c r="F41" s="32">
        <f t="shared" si="4"/>
        <v>-7</v>
      </c>
      <c r="G41" s="33">
        <f t="shared" si="5"/>
        <v>-4.4585987261146443</v>
      </c>
    </row>
    <row r="42" spans="1:9" ht="21" customHeight="1" x14ac:dyDescent="0.25">
      <c r="A42" s="35" t="s">
        <v>102</v>
      </c>
      <c r="B42" s="51" t="s">
        <v>266</v>
      </c>
      <c r="C42" s="50" t="s">
        <v>107</v>
      </c>
      <c r="D42" s="32">
        <v>573</v>
      </c>
      <c r="E42" s="32">
        <v>0</v>
      </c>
      <c r="F42" s="32">
        <f t="shared" si="4"/>
        <v>-573</v>
      </c>
      <c r="G42" s="33">
        <f t="shared" si="5"/>
        <v>-100</v>
      </c>
    </row>
    <row r="43" spans="1:9" ht="21" customHeight="1" x14ac:dyDescent="0.25">
      <c r="A43" s="35" t="s">
        <v>103</v>
      </c>
      <c r="B43" s="51" t="s">
        <v>113</v>
      </c>
      <c r="C43" s="50" t="s">
        <v>111</v>
      </c>
      <c r="D43" s="32">
        <v>625</v>
      </c>
      <c r="E43" s="32">
        <v>0</v>
      </c>
      <c r="F43" s="32">
        <f t="shared" si="4"/>
        <v>-625</v>
      </c>
      <c r="G43" s="33">
        <f t="shared" si="5"/>
        <v>-100</v>
      </c>
    </row>
    <row r="44" spans="1:9" ht="30.75" customHeight="1" x14ac:dyDescent="0.25">
      <c r="A44" s="35" t="s">
        <v>101</v>
      </c>
      <c r="B44" s="51" t="s">
        <v>311</v>
      </c>
      <c r="C44" s="50" t="s">
        <v>62</v>
      </c>
      <c r="D44" s="32">
        <v>61</v>
      </c>
      <c r="E44" s="32">
        <v>23</v>
      </c>
      <c r="F44" s="32">
        <f t="shared" si="4"/>
        <v>-38</v>
      </c>
      <c r="G44" s="33">
        <f>E44/D44*100-100</f>
        <v>-62.295081967213115</v>
      </c>
    </row>
    <row r="45" spans="1:9" ht="49.5" customHeight="1" x14ac:dyDescent="0.25">
      <c r="A45" s="22">
        <v>9</v>
      </c>
      <c r="B45" s="51" t="s">
        <v>114</v>
      </c>
      <c r="C45" s="50" t="s">
        <v>25</v>
      </c>
      <c r="D45" s="32">
        <v>2</v>
      </c>
      <c r="E45" s="32">
        <v>2</v>
      </c>
      <c r="F45" s="32">
        <f t="shared" si="4"/>
        <v>0</v>
      </c>
      <c r="G45" s="33">
        <f t="shared" si="5"/>
        <v>0</v>
      </c>
    </row>
    <row r="46" spans="1:9" ht="48" customHeight="1" x14ac:dyDescent="0.25">
      <c r="A46" s="35" t="s">
        <v>104</v>
      </c>
      <c r="B46" s="51" t="s">
        <v>115</v>
      </c>
      <c r="C46" s="50" t="s">
        <v>13</v>
      </c>
      <c r="D46" s="33">
        <v>6.8</v>
      </c>
      <c r="E46" s="33">
        <v>0</v>
      </c>
      <c r="F46" s="33">
        <f t="shared" si="4"/>
        <v>-6.8</v>
      </c>
      <c r="G46" s="33">
        <f>E46/D46*100-100</f>
        <v>-100</v>
      </c>
    </row>
    <row r="47" spans="1:9" ht="50.25" customHeight="1" x14ac:dyDescent="0.25">
      <c r="A47" s="35" t="s">
        <v>105</v>
      </c>
      <c r="B47" s="51" t="s">
        <v>117</v>
      </c>
      <c r="C47" s="50" t="s">
        <v>116</v>
      </c>
      <c r="D47" s="32">
        <v>1</v>
      </c>
      <c r="E47" s="32">
        <v>0</v>
      </c>
      <c r="F47" s="32">
        <f t="shared" si="4"/>
        <v>-1</v>
      </c>
      <c r="G47" s="33">
        <f>E47/D47*100-100</f>
        <v>-100</v>
      </c>
    </row>
    <row r="48" spans="1:9" ht="34.5" customHeight="1" x14ac:dyDescent="0.25">
      <c r="A48" s="27">
        <v>3</v>
      </c>
      <c r="B48" s="88" t="s">
        <v>210</v>
      </c>
      <c r="C48" s="87"/>
      <c r="D48" s="87"/>
      <c r="E48" s="87"/>
      <c r="F48" s="87"/>
      <c r="G48" s="87"/>
    </row>
    <row r="49" spans="1:7" ht="23.25" customHeight="1" x14ac:dyDescent="0.25">
      <c r="A49" s="22">
        <v>1</v>
      </c>
      <c r="B49" s="59" t="s">
        <v>118</v>
      </c>
      <c r="C49" s="22" t="s">
        <v>26</v>
      </c>
      <c r="D49" s="32">
        <v>1049</v>
      </c>
      <c r="E49" s="32">
        <v>871.5</v>
      </c>
      <c r="F49" s="32">
        <f>E49-D49</f>
        <v>-177.5</v>
      </c>
      <c r="G49" s="33">
        <f>E49/D49*100-100</f>
        <v>-16.920877025738804</v>
      </c>
    </row>
    <row r="50" spans="1:7" ht="50.25" customHeight="1" x14ac:dyDescent="0.25">
      <c r="A50" s="22">
        <v>2</v>
      </c>
      <c r="B50" s="59" t="s">
        <v>119</v>
      </c>
      <c r="C50" s="22" t="s">
        <v>13</v>
      </c>
      <c r="D50" s="33">
        <v>5.6</v>
      </c>
      <c r="E50" s="33">
        <v>0.6</v>
      </c>
      <c r="F50" s="33">
        <f>E50-D50</f>
        <v>-5</v>
      </c>
      <c r="G50" s="33">
        <f>E50/D50*100-100</f>
        <v>-89.285714285714278</v>
      </c>
    </row>
    <row r="51" spans="1:7" ht="18" customHeight="1" x14ac:dyDescent="0.25">
      <c r="A51" s="22">
        <v>3</v>
      </c>
      <c r="B51" s="59" t="s">
        <v>46</v>
      </c>
      <c r="C51" s="22" t="s">
        <v>26</v>
      </c>
      <c r="D51" s="33">
        <v>298.5</v>
      </c>
      <c r="E51" s="33">
        <v>145.80000000000001</v>
      </c>
      <c r="F51" s="33">
        <f>E51-D51</f>
        <v>-152.69999999999999</v>
      </c>
      <c r="G51" s="33">
        <f>E51/D51*100-100</f>
        <v>-51.155778894472363</v>
      </c>
    </row>
    <row r="52" spans="1:7" ht="34.5" customHeight="1" x14ac:dyDescent="0.25">
      <c r="A52" s="22">
        <v>4</v>
      </c>
      <c r="B52" s="59" t="s">
        <v>293</v>
      </c>
      <c r="C52" s="22" t="s">
        <v>13</v>
      </c>
      <c r="D52" s="31">
        <v>23.2</v>
      </c>
      <c r="E52" s="31">
        <v>0</v>
      </c>
      <c r="F52" s="31">
        <f>E52-D52</f>
        <v>-23.2</v>
      </c>
      <c r="G52" s="33">
        <f>E52/D52*100-100</f>
        <v>-100</v>
      </c>
    </row>
    <row r="53" spans="1:7" ht="25.5" customHeight="1" x14ac:dyDescent="0.25">
      <c r="A53" s="27">
        <v>4</v>
      </c>
      <c r="B53" s="88" t="s">
        <v>120</v>
      </c>
      <c r="C53" s="87"/>
      <c r="D53" s="87"/>
      <c r="E53" s="87"/>
      <c r="F53" s="87"/>
      <c r="G53" s="87"/>
    </row>
    <row r="54" spans="1:7" ht="81.75" customHeight="1" x14ac:dyDescent="0.25">
      <c r="A54" s="22">
        <v>1</v>
      </c>
      <c r="B54" s="60" t="s">
        <v>122</v>
      </c>
      <c r="C54" s="31" t="s">
        <v>13</v>
      </c>
      <c r="D54" s="32">
        <v>74</v>
      </c>
      <c r="E54" s="32">
        <v>91.6</v>
      </c>
      <c r="F54" s="32">
        <f t="shared" ref="F54:F59" si="6">E54-D54</f>
        <v>17.599999999999994</v>
      </c>
      <c r="G54" s="33">
        <f t="shared" ref="G54:G59" si="7">E54/D54*100-100</f>
        <v>23.78378378378379</v>
      </c>
    </row>
    <row r="55" spans="1:7" ht="30.75" customHeight="1" x14ac:dyDescent="0.25">
      <c r="A55" s="22">
        <v>2</v>
      </c>
      <c r="B55" s="60" t="s">
        <v>123</v>
      </c>
      <c r="C55" s="31" t="s">
        <v>25</v>
      </c>
      <c r="D55" s="32">
        <v>1800</v>
      </c>
      <c r="E55" s="32">
        <v>2350</v>
      </c>
      <c r="F55" s="32">
        <f t="shared" si="6"/>
        <v>550</v>
      </c>
      <c r="G55" s="33">
        <f t="shared" si="7"/>
        <v>30.555555555555571</v>
      </c>
    </row>
    <row r="56" spans="1:7" ht="33" customHeight="1" x14ac:dyDescent="0.25">
      <c r="A56" s="22">
        <v>3</v>
      </c>
      <c r="B56" s="60" t="s">
        <v>124</v>
      </c>
      <c r="C56" s="31" t="s">
        <v>25</v>
      </c>
      <c r="D56" s="32">
        <v>3910</v>
      </c>
      <c r="E56" s="32">
        <v>3910</v>
      </c>
      <c r="F56" s="32">
        <f t="shared" si="6"/>
        <v>0</v>
      </c>
      <c r="G56" s="33">
        <f t="shared" si="7"/>
        <v>0</v>
      </c>
    </row>
    <row r="57" spans="1:7" ht="97.5" customHeight="1" x14ac:dyDescent="0.25">
      <c r="A57" s="22">
        <v>4</v>
      </c>
      <c r="B57" s="60" t="s">
        <v>121</v>
      </c>
      <c r="C57" s="31" t="s">
        <v>13</v>
      </c>
      <c r="D57" s="33">
        <v>14.3</v>
      </c>
      <c r="E57" s="33">
        <v>14.3</v>
      </c>
      <c r="F57" s="32">
        <f t="shared" si="6"/>
        <v>0</v>
      </c>
      <c r="G57" s="33">
        <f t="shared" si="7"/>
        <v>0</v>
      </c>
    </row>
    <row r="58" spans="1:7" ht="35.25" customHeight="1" x14ac:dyDescent="0.25">
      <c r="A58" s="22">
        <v>5</v>
      </c>
      <c r="B58" s="60" t="s">
        <v>125</v>
      </c>
      <c r="C58" s="31" t="s">
        <v>26</v>
      </c>
      <c r="D58" s="32">
        <v>175</v>
      </c>
      <c r="E58" s="32">
        <v>214</v>
      </c>
      <c r="F58" s="32">
        <f t="shared" si="6"/>
        <v>39</v>
      </c>
      <c r="G58" s="33">
        <f t="shared" si="7"/>
        <v>22.285714285714292</v>
      </c>
    </row>
    <row r="59" spans="1:7" ht="48" customHeight="1" x14ac:dyDescent="0.25">
      <c r="A59" s="22">
        <v>6</v>
      </c>
      <c r="B59" s="60" t="s">
        <v>126</v>
      </c>
      <c r="C59" s="31" t="s">
        <v>25</v>
      </c>
      <c r="D59" s="32">
        <v>1520</v>
      </c>
      <c r="E59" s="32">
        <v>1528</v>
      </c>
      <c r="F59" s="32">
        <f t="shared" si="6"/>
        <v>8</v>
      </c>
      <c r="G59" s="33">
        <f t="shared" si="7"/>
        <v>0.52631578947368496</v>
      </c>
    </row>
    <row r="60" spans="1:7" ht="30.75" customHeight="1" x14ac:dyDescent="0.25">
      <c r="A60" s="27">
        <v>5</v>
      </c>
      <c r="B60" s="88" t="s">
        <v>128</v>
      </c>
      <c r="C60" s="87"/>
      <c r="D60" s="87"/>
      <c r="E60" s="87"/>
      <c r="F60" s="87"/>
      <c r="G60" s="87"/>
    </row>
    <row r="61" spans="1:7" ht="33.75" customHeight="1" x14ac:dyDescent="0.25">
      <c r="A61" s="22">
        <v>1</v>
      </c>
      <c r="B61" s="51" t="s">
        <v>129</v>
      </c>
      <c r="C61" s="22" t="s">
        <v>13</v>
      </c>
      <c r="D61" s="33">
        <v>100</v>
      </c>
      <c r="E61" s="33">
        <v>100</v>
      </c>
      <c r="F61" s="33">
        <f>E61-D61</f>
        <v>0</v>
      </c>
      <c r="G61" s="33">
        <f>E61/D61*100-100</f>
        <v>0</v>
      </c>
    </row>
    <row r="62" spans="1:7" ht="32.25" customHeight="1" x14ac:dyDescent="0.25">
      <c r="A62" s="22">
        <v>2</v>
      </c>
      <c r="B62" s="51" t="s">
        <v>47</v>
      </c>
      <c r="C62" s="22" t="s">
        <v>13</v>
      </c>
      <c r="D62" s="33">
        <v>100</v>
      </c>
      <c r="E62" s="33">
        <v>88.91</v>
      </c>
      <c r="F62" s="33">
        <f>E62-D62</f>
        <v>-11.090000000000003</v>
      </c>
      <c r="G62" s="33">
        <f>E62/D62*100-100</f>
        <v>-11.090000000000003</v>
      </c>
    </row>
    <row r="63" spans="1:7" ht="23.25" customHeight="1" x14ac:dyDescent="0.25">
      <c r="A63" s="27">
        <v>6</v>
      </c>
      <c r="B63" s="88" t="s">
        <v>130</v>
      </c>
      <c r="C63" s="87"/>
      <c r="D63" s="87"/>
      <c r="E63" s="87"/>
      <c r="F63" s="87"/>
      <c r="G63" s="87"/>
    </row>
    <row r="64" spans="1:7" ht="33" customHeight="1" x14ac:dyDescent="0.25">
      <c r="A64" s="22">
        <v>1</v>
      </c>
      <c r="B64" s="51" t="s">
        <v>132</v>
      </c>
      <c r="C64" s="22" t="s">
        <v>25</v>
      </c>
      <c r="D64" s="32">
        <v>2682</v>
      </c>
      <c r="E64" s="32">
        <v>2686</v>
      </c>
      <c r="F64" s="33">
        <f>E64-D64</f>
        <v>4</v>
      </c>
      <c r="G64" s="33">
        <f>E64/D64*100-100</f>
        <v>0.14914243102161606</v>
      </c>
    </row>
    <row r="65" spans="1:7" ht="48.75" customHeight="1" x14ac:dyDescent="0.25">
      <c r="A65" s="35" t="s">
        <v>98</v>
      </c>
      <c r="B65" s="51" t="s">
        <v>133</v>
      </c>
      <c r="C65" s="22" t="s">
        <v>13</v>
      </c>
      <c r="D65" s="31">
        <v>100</v>
      </c>
      <c r="E65" s="31">
        <v>100</v>
      </c>
      <c r="F65" s="31">
        <f>E65-D65</f>
        <v>0</v>
      </c>
      <c r="G65" s="33">
        <f>E65/D65*100-100</f>
        <v>0</v>
      </c>
    </row>
    <row r="66" spans="1:7" ht="48" customHeight="1" x14ac:dyDescent="0.25">
      <c r="A66" s="35" t="s">
        <v>72</v>
      </c>
      <c r="B66" s="51" t="s">
        <v>134</v>
      </c>
      <c r="C66" s="22" t="s">
        <v>13</v>
      </c>
      <c r="D66" s="31">
        <v>15.1</v>
      </c>
      <c r="E66" s="31">
        <v>29</v>
      </c>
      <c r="F66" s="31">
        <f>E66-D66</f>
        <v>13.9</v>
      </c>
      <c r="G66" s="33">
        <f>E66/D66*100-100</f>
        <v>92.05298013245033</v>
      </c>
    </row>
    <row r="67" spans="1:7" ht="48" customHeight="1" x14ac:dyDescent="0.25">
      <c r="A67" s="22">
        <v>4</v>
      </c>
      <c r="B67" s="51" t="s">
        <v>135</v>
      </c>
      <c r="C67" s="22" t="s">
        <v>13</v>
      </c>
      <c r="D67" s="31">
        <v>50</v>
      </c>
      <c r="E67" s="31">
        <v>57</v>
      </c>
      <c r="F67" s="31">
        <f t="shared" ref="F67:F85" si="8">E67-D67</f>
        <v>7</v>
      </c>
      <c r="G67" s="33">
        <f t="shared" ref="G67:G85" si="9">E67/D67*100-100</f>
        <v>13.999999999999986</v>
      </c>
    </row>
    <row r="68" spans="1:7" ht="32.25" customHeight="1" x14ac:dyDescent="0.25">
      <c r="A68" s="22">
        <v>5</v>
      </c>
      <c r="B68" s="51" t="s">
        <v>299</v>
      </c>
      <c r="C68" s="22" t="s">
        <v>13</v>
      </c>
      <c r="D68" s="31">
        <v>75.599999999999994</v>
      </c>
      <c r="E68" s="31">
        <v>75.599999999999994</v>
      </c>
      <c r="F68" s="31">
        <f t="shared" si="8"/>
        <v>0</v>
      </c>
      <c r="G68" s="33">
        <f t="shared" si="9"/>
        <v>0</v>
      </c>
    </row>
    <row r="69" spans="1:7" ht="49.5" customHeight="1" x14ac:dyDescent="0.25">
      <c r="A69" s="35" t="s">
        <v>100</v>
      </c>
      <c r="B69" s="51" t="s">
        <v>136</v>
      </c>
      <c r="C69" s="22" t="s">
        <v>13</v>
      </c>
      <c r="D69" s="31">
        <v>79</v>
      </c>
      <c r="E69" s="31">
        <v>76</v>
      </c>
      <c r="F69" s="31">
        <f t="shared" si="8"/>
        <v>-3</v>
      </c>
      <c r="G69" s="33">
        <f t="shared" si="9"/>
        <v>-3.7974683544303787</v>
      </c>
    </row>
    <row r="70" spans="1:7" ht="47.25" customHeight="1" x14ac:dyDescent="0.25">
      <c r="A70" s="35" t="s">
        <v>73</v>
      </c>
      <c r="B70" s="51" t="s">
        <v>137</v>
      </c>
      <c r="C70" s="22" t="s">
        <v>13</v>
      </c>
      <c r="D70" s="31">
        <v>22.6</v>
      </c>
      <c r="E70" s="31">
        <v>22.6</v>
      </c>
      <c r="F70" s="31">
        <f t="shared" si="8"/>
        <v>0</v>
      </c>
      <c r="G70" s="33">
        <f t="shared" si="9"/>
        <v>0</v>
      </c>
    </row>
    <row r="71" spans="1:7" ht="18.75" customHeight="1" x14ac:dyDescent="0.25">
      <c r="A71" s="22">
        <v>8</v>
      </c>
      <c r="B71" s="51" t="s">
        <v>138</v>
      </c>
      <c r="C71" s="22" t="s">
        <v>13</v>
      </c>
      <c r="D71" s="31">
        <v>73</v>
      </c>
      <c r="E71" s="31">
        <v>68.099999999999994</v>
      </c>
      <c r="F71" s="31">
        <f t="shared" si="8"/>
        <v>-4.9000000000000057</v>
      </c>
      <c r="G71" s="33">
        <f t="shared" si="9"/>
        <v>-6.7123287671232958</v>
      </c>
    </row>
    <row r="72" spans="1:7" ht="48" customHeight="1" x14ac:dyDescent="0.25">
      <c r="A72" s="22">
        <v>9</v>
      </c>
      <c r="B72" s="51" t="s">
        <v>139</v>
      </c>
      <c r="C72" s="22" t="s">
        <v>13</v>
      </c>
      <c r="D72" s="31">
        <v>17</v>
      </c>
      <c r="E72" s="31">
        <v>27</v>
      </c>
      <c r="F72" s="31">
        <f t="shared" si="8"/>
        <v>10</v>
      </c>
      <c r="G72" s="33">
        <f t="shared" si="9"/>
        <v>58.823529411764696</v>
      </c>
    </row>
    <row r="73" spans="1:7" ht="30.75" customHeight="1" x14ac:dyDescent="0.25">
      <c r="A73" s="35" t="s">
        <v>104</v>
      </c>
      <c r="B73" s="51" t="s">
        <v>140</v>
      </c>
      <c r="C73" s="22" t="s">
        <v>13</v>
      </c>
      <c r="D73" s="31">
        <v>97</v>
      </c>
      <c r="E73" s="31">
        <v>97</v>
      </c>
      <c r="F73" s="31">
        <f t="shared" si="8"/>
        <v>0</v>
      </c>
      <c r="G73" s="33">
        <f t="shared" si="9"/>
        <v>0</v>
      </c>
    </row>
    <row r="74" spans="1:7" ht="34.5" customHeight="1" x14ac:dyDescent="0.25">
      <c r="A74" s="35" t="s">
        <v>105</v>
      </c>
      <c r="B74" s="51" t="s">
        <v>141</v>
      </c>
      <c r="C74" s="22" t="s">
        <v>25</v>
      </c>
      <c r="D74" s="32">
        <v>810</v>
      </c>
      <c r="E74" s="32">
        <v>812</v>
      </c>
      <c r="F74" s="32">
        <f t="shared" si="8"/>
        <v>2</v>
      </c>
      <c r="G74" s="33">
        <f t="shared" si="9"/>
        <v>0.24691358024691112</v>
      </c>
    </row>
    <row r="75" spans="1:7" ht="32.25" customHeight="1" x14ac:dyDescent="0.25">
      <c r="A75" s="22">
        <v>12</v>
      </c>
      <c r="B75" s="51" t="s">
        <v>131</v>
      </c>
      <c r="C75" s="22" t="s">
        <v>25</v>
      </c>
      <c r="D75" s="32">
        <v>1720</v>
      </c>
      <c r="E75" s="32">
        <v>1720</v>
      </c>
      <c r="F75" s="32">
        <f t="shared" si="8"/>
        <v>0</v>
      </c>
      <c r="G75" s="33">
        <f t="shared" si="9"/>
        <v>0</v>
      </c>
    </row>
    <row r="76" spans="1:7" ht="18" customHeight="1" x14ac:dyDescent="0.25">
      <c r="A76" s="22">
        <v>13</v>
      </c>
      <c r="B76" s="51" t="s">
        <v>142</v>
      </c>
      <c r="C76" s="22" t="s">
        <v>25</v>
      </c>
      <c r="D76" s="32">
        <v>590</v>
      </c>
      <c r="E76" s="32">
        <v>590</v>
      </c>
      <c r="F76" s="32">
        <f t="shared" si="8"/>
        <v>0</v>
      </c>
      <c r="G76" s="33">
        <f t="shared" si="9"/>
        <v>0</v>
      </c>
    </row>
    <row r="77" spans="1:7" ht="64.5" customHeight="1" x14ac:dyDescent="0.25">
      <c r="A77" s="35" t="s">
        <v>305</v>
      </c>
      <c r="B77" s="51" t="s">
        <v>143</v>
      </c>
      <c r="C77" s="22" t="s">
        <v>13</v>
      </c>
      <c r="D77" s="31">
        <v>15</v>
      </c>
      <c r="E77" s="31">
        <v>15</v>
      </c>
      <c r="F77" s="31">
        <f t="shared" si="8"/>
        <v>0</v>
      </c>
      <c r="G77" s="33">
        <f t="shared" si="9"/>
        <v>0</v>
      </c>
    </row>
    <row r="78" spans="1:7" ht="45.75" customHeight="1" x14ac:dyDescent="0.25">
      <c r="A78" s="35" t="s">
        <v>306</v>
      </c>
      <c r="B78" s="51" t="s">
        <v>144</v>
      </c>
      <c r="C78" s="22" t="s">
        <v>13</v>
      </c>
      <c r="D78" s="31">
        <v>10.9</v>
      </c>
      <c r="E78" s="31">
        <v>10.9</v>
      </c>
      <c r="F78" s="31">
        <f t="shared" si="8"/>
        <v>0</v>
      </c>
      <c r="G78" s="33">
        <f t="shared" si="9"/>
        <v>0</v>
      </c>
    </row>
    <row r="79" spans="1:7" ht="48" customHeight="1" x14ac:dyDescent="0.25">
      <c r="A79" s="22">
        <v>16</v>
      </c>
      <c r="B79" s="51" t="s">
        <v>145</v>
      </c>
      <c r="C79" s="22" t="s">
        <v>13</v>
      </c>
      <c r="D79" s="31">
        <v>100</v>
      </c>
      <c r="E79" s="31">
        <v>67</v>
      </c>
      <c r="F79" s="31">
        <f t="shared" si="8"/>
        <v>-33</v>
      </c>
      <c r="G79" s="33">
        <f t="shared" si="9"/>
        <v>-33</v>
      </c>
    </row>
    <row r="80" spans="1:7" ht="34.5" customHeight="1" x14ac:dyDescent="0.25">
      <c r="A80" s="22">
        <v>17</v>
      </c>
      <c r="B80" s="51" t="s">
        <v>146</v>
      </c>
      <c r="C80" s="22" t="s">
        <v>13</v>
      </c>
      <c r="D80" s="31">
        <v>100</v>
      </c>
      <c r="E80" s="31">
        <v>100</v>
      </c>
      <c r="F80" s="31">
        <f t="shared" si="8"/>
        <v>0</v>
      </c>
      <c r="G80" s="33">
        <f t="shared" si="9"/>
        <v>0</v>
      </c>
    </row>
    <row r="81" spans="1:7" ht="63" customHeight="1" x14ac:dyDescent="0.25">
      <c r="A81" s="35" t="s">
        <v>307</v>
      </c>
      <c r="B81" s="51" t="s">
        <v>147</v>
      </c>
      <c r="C81" s="22" t="s">
        <v>13</v>
      </c>
      <c r="D81" s="31">
        <v>100</v>
      </c>
      <c r="E81" s="31">
        <v>100</v>
      </c>
      <c r="F81" s="31">
        <f t="shared" si="8"/>
        <v>0</v>
      </c>
      <c r="G81" s="33">
        <f t="shared" si="9"/>
        <v>0</v>
      </c>
    </row>
    <row r="82" spans="1:7" ht="20.25" customHeight="1" x14ac:dyDescent="0.25">
      <c r="A82" s="35" t="s">
        <v>308</v>
      </c>
      <c r="B82" s="51" t="s">
        <v>148</v>
      </c>
      <c r="C82" s="22" t="s">
        <v>13</v>
      </c>
      <c r="D82" s="31">
        <v>100</v>
      </c>
      <c r="E82" s="31">
        <v>100</v>
      </c>
      <c r="F82" s="31">
        <f t="shared" si="8"/>
        <v>0</v>
      </c>
      <c r="G82" s="33">
        <f t="shared" si="9"/>
        <v>0</v>
      </c>
    </row>
    <row r="83" spans="1:7" ht="38.25" customHeight="1" x14ac:dyDescent="0.25">
      <c r="A83" s="22">
        <v>20</v>
      </c>
      <c r="B83" s="51" t="s">
        <v>300</v>
      </c>
      <c r="C83" s="22" t="s">
        <v>13</v>
      </c>
      <c r="D83" s="31">
        <v>25.2</v>
      </c>
      <c r="E83" s="31">
        <v>25.2</v>
      </c>
      <c r="F83" s="31">
        <f t="shared" si="8"/>
        <v>0</v>
      </c>
      <c r="G83" s="33">
        <f t="shared" si="9"/>
        <v>0</v>
      </c>
    </row>
    <row r="84" spans="1:7" ht="31.5" customHeight="1" x14ac:dyDescent="0.25">
      <c r="A84" s="22">
        <v>21</v>
      </c>
      <c r="B84" s="51" t="s">
        <v>301</v>
      </c>
      <c r="C84" s="22" t="s">
        <v>13</v>
      </c>
      <c r="D84" s="31">
        <v>98</v>
      </c>
      <c r="E84" s="31">
        <v>98</v>
      </c>
      <c r="F84" s="31">
        <f t="shared" si="8"/>
        <v>0</v>
      </c>
      <c r="G84" s="31">
        <f t="shared" si="9"/>
        <v>0</v>
      </c>
    </row>
    <row r="85" spans="1:7" ht="32.25" customHeight="1" x14ac:dyDescent="0.25">
      <c r="A85" s="35" t="s">
        <v>309</v>
      </c>
      <c r="B85" s="51" t="s">
        <v>302</v>
      </c>
      <c r="C85" s="22" t="s">
        <v>13</v>
      </c>
      <c r="D85" s="31">
        <v>64</v>
      </c>
      <c r="E85" s="31">
        <v>64</v>
      </c>
      <c r="F85" s="31">
        <f t="shared" si="8"/>
        <v>0</v>
      </c>
      <c r="G85" s="31">
        <f t="shared" si="9"/>
        <v>0</v>
      </c>
    </row>
    <row r="86" spans="1:7" ht="24" customHeight="1" x14ac:dyDescent="0.25">
      <c r="A86" s="27" t="s">
        <v>14</v>
      </c>
      <c r="B86" s="88" t="s">
        <v>149</v>
      </c>
      <c r="C86" s="87"/>
      <c r="D86" s="87"/>
      <c r="E86" s="87"/>
      <c r="F86" s="87"/>
      <c r="G86" s="87"/>
    </row>
    <row r="87" spans="1:7" ht="31.5" x14ac:dyDescent="0.25">
      <c r="A87" s="22">
        <v>1</v>
      </c>
      <c r="B87" s="51" t="s">
        <v>56</v>
      </c>
      <c r="C87" s="22" t="s">
        <v>13</v>
      </c>
      <c r="D87" s="33">
        <v>24.2</v>
      </c>
      <c r="E87" s="33">
        <v>26.3</v>
      </c>
      <c r="F87" s="33">
        <f t="shared" ref="F87:F95" si="10">E87-D87</f>
        <v>2.1000000000000014</v>
      </c>
      <c r="G87" s="33">
        <f t="shared" ref="G87:G95" si="11">E87/D87*100-100</f>
        <v>8.6776859504132347</v>
      </c>
    </row>
    <row r="88" spans="1:7" ht="31.5" x14ac:dyDescent="0.25">
      <c r="A88" s="22">
        <v>2</v>
      </c>
      <c r="B88" s="51" t="s">
        <v>57</v>
      </c>
      <c r="C88" s="22" t="s">
        <v>13</v>
      </c>
      <c r="D88" s="33">
        <v>24.8</v>
      </c>
      <c r="E88" s="33">
        <v>25.8</v>
      </c>
      <c r="F88" s="33">
        <f t="shared" si="10"/>
        <v>1</v>
      </c>
      <c r="G88" s="33">
        <f t="shared" si="11"/>
        <v>4.0322580645161281</v>
      </c>
    </row>
    <row r="89" spans="1:7" ht="32.25" customHeight="1" x14ac:dyDescent="0.25">
      <c r="A89" s="22">
        <v>3</v>
      </c>
      <c r="B89" s="51" t="s">
        <v>153</v>
      </c>
      <c r="C89" s="22" t="s">
        <v>13</v>
      </c>
      <c r="D89" s="33">
        <v>19.2</v>
      </c>
      <c r="E89" s="33">
        <v>11.6</v>
      </c>
      <c r="F89" s="33">
        <f t="shared" si="10"/>
        <v>-7.6</v>
      </c>
      <c r="G89" s="33">
        <f t="shared" si="11"/>
        <v>-39.583333333333336</v>
      </c>
    </row>
    <row r="90" spans="1:7" ht="34.5" customHeight="1" x14ac:dyDescent="0.25">
      <c r="A90" s="22">
        <v>4</v>
      </c>
      <c r="B90" s="51" t="s">
        <v>152</v>
      </c>
      <c r="C90" s="22" t="s">
        <v>13</v>
      </c>
      <c r="D90" s="33">
        <v>2.9</v>
      </c>
      <c r="E90" s="33">
        <v>3.7</v>
      </c>
      <c r="F90" s="33">
        <f t="shared" si="10"/>
        <v>0.80000000000000027</v>
      </c>
      <c r="G90" s="33">
        <f t="shared" si="11"/>
        <v>27.58620689655173</v>
      </c>
    </row>
    <row r="91" spans="1:7" ht="31.5" customHeight="1" x14ac:dyDescent="0.25">
      <c r="A91" s="22">
        <v>5</v>
      </c>
      <c r="B91" s="51" t="s">
        <v>151</v>
      </c>
      <c r="C91" s="22" t="s">
        <v>13</v>
      </c>
      <c r="D91" s="33">
        <v>44.3</v>
      </c>
      <c r="E91" s="33">
        <v>56.9</v>
      </c>
      <c r="F91" s="33">
        <f>E91-D91</f>
        <v>12.600000000000001</v>
      </c>
      <c r="G91" s="33">
        <f t="shared" si="11"/>
        <v>28.442437923250566</v>
      </c>
    </row>
    <row r="92" spans="1:7" ht="33.75" customHeight="1" x14ac:dyDescent="0.25">
      <c r="A92" s="22">
        <v>6</v>
      </c>
      <c r="B92" s="51" t="s">
        <v>58</v>
      </c>
      <c r="C92" s="22" t="s">
        <v>13</v>
      </c>
      <c r="D92" s="33">
        <v>15.3</v>
      </c>
      <c r="E92" s="33">
        <v>20.7</v>
      </c>
      <c r="F92" s="33">
        <f t="shared" si="10"/>
        <v>5.3999999999999986</v>
      </c>
      <c r="G92" s="33">
        <f t="shared" si="11"/>
        <v>35.294117647058812</v>
      </c>
    </row>
    <row r="93" spans="1:7" ht="66" customHeight="1" x14ac:dyDescent="0.25">
      <c r="A93" s="35" t="s">
        <v>73</v>
      </c>
      <c r="B93" s="51" t="s">
        <v>59</v>
      </c>
      <c r="C93" s="22" t="s">
        <v>13</v>
      </c>
      <c r="D93" s="33">
        <v>35</v>
      </c>
      <c r="E93" s="33">
        <v>38.9</v>
      </c>
      <c r="F93" s="33">
        <f t="shared" si="10"/>
        <v>3.8999999999999986</v>
      </c>
      <c r="G93" s="33">
        <f t="shared" si="11"/>
        <v>11.142857142857139</v>
      </c>
    </row>
    <row r="94" spans="1:7" ht="22.5" customHeight="1" x14ac:dyDescent="0.25">
      <c r="A94" s="35" t="s">
        <v>102</v>
      </c>
      <c r="B94" s="51" t="s">
        <v>60</v>
      </c>
      <c r="C94" s="22" t="s">
        <v>13</v>
      </c>
      <c r="D94" s="33">
        <v>60</v>
      </c>
      <c r="E94" s="33">
        <v>90.5</v>
      </c>
      <c r="F94" s="33">
        <f t="shared" si="10"/>
        <v>30.5</v>
      </c>
      <c r="G94" s="33">
        <f t="shared" si="11"/>
        <v>50.833333333333343</v>
      </c>
    </row>
    <row r="95" spans="1:7" ht="48.75" customHeight="1" x14ac:dyDescent="0.25">
      <c r="A95" s="35" t="s">
        <v>101</v>
      </c>
      <c r="B95" s="51" t="s">
        <v>150</v>
      </c>
      <c r="C95" s="22" t="s">
        <v>13</v>
      </c>
      <c r="D95" s="33">
        <v>34.1</v>
      </c>
      <c r="E95" s="33">
        <v>96.5</v>
      </c>
      <c r="F95" s="33">
        <f t="shared" si="10"/>
        <v>62.4</v>
      </c>
      <c r="G95" s="33">
        <f t="shared" si="11"/>
        <v>182.99120234604101</v>
      </c>
    </row>
    <row r="96" spans="1:7" ht="26.25" customHeight="1" x14ac:dyDescent="0.25">
      <c r="A96" s="27">
        <v>8</v>
      </c>
      <c r="B96" s="88" t="s">
        <v>154</v>
      </c>
      <c r="C96" s="87"/>
      <c r="D96" s="87"/>
      <c r="E96" s="87"/>
      <c r="F96" s="87"/>
      <c r="G96" s="87"/>
    </row>
    <row r="97" spans="1:9" ht="34.5" customHeight="1" x14ac:dyDescent="0.25">
      <c r="A97" s="32">
        <v>1</v>
      </c>
      <c r="B97" s="51" t="s">
        <v>155</v>
      </c>
      <c r="C97" s="36" t="s">
        <v>13</v>
      </c>
      <c r="D97" s="33">
        <v>0.6</v>
      </c>
      <c r="E97" s="33">
        <v>6.1</v>
      </c>
      <c r="F97" s="49">
        <f>E97-D97</f>
        <v>5.5</v>
      </c>
      <c r="G97" s="49">
        <f>E97/D97*100-100</f>
        <v>916.66666666666663</v>
      </c>
    </row>
    <row r="98" spans="1:9" ht="33" customHeight="1" x14ac:dyDescent="0.25">
      <c r="A98" s="32">
        <v>2</v>
      </c>
      <c r="B98" s="51" t="s">
        <v>156</v>
      </c>
      <c r="C98" s="36" t="s">
        <v>13</v>
      </c>
      <c r="D98" s="49">
        <v>6</v>
      </c>
      <c r="E98" s="49">
        <v>6.6</v>
      </c>
      <c r="F98" s="49">
        <f>E98-D98</f>
        <v>0.59999999999999964</v>
      </c>
      <c r="G98" s="49">
        <f>E98/D98*100-100</f>
        <v>9.9999999999999858</v>
      </c>
    </row>
    <row r="99" spans="1:9" ht="47.25" customHeight="1" x14ac:dyDescent="0.25">
      <c r="A99" s="32">
        <v>3</v>
      </c>
      <c r="B99" s="51" t="s">
        <v>157</v>
      </c>
      <c r="C99" s="36" t="s">
        <v>26</v>
      </c>
      <c r="D99" s="37">
        <v>1</v>
      </c>
      <c r="E99" s="37">
        <v>1</v>
      </c>
      <c r="F99" s="37">
        <f>E99-D99</f>
        <v>0</v>
      </c>
      <c r="G99" s="49">
        <f>E99/D99*100-100</f>
        <v>0</v>
      </c>
    </row>
    <row r="100" spans="1:9" ht="48" customHeight="1" x14ac:dyDescent="0.25">
      <c r="A100" s="32">
        <v>4</v>
      </c>
      <c r="B100" s="51" t="s">
        <v>64</v>
      </c>
      <c r="C100" s="36" t="s">
        <v>26</v>
      </c>
      <c r="D100" s="37">
        <v>1</v>
      </c>
      <c r="E100" s="37">
        <v>1</v>
      </c>
      <c r="F100" s="37">
        <f>E100-D100</f>
        <v>0</v>
      </c>
      <c r="G100" s="49">
        <f>E100/D100*100-100</f>
        <v>0</v>
      </c>
    </row>
    <row r="101" spans="1:9" ht="23.25" customHeight="1" x14ac:dyDescent="0.25">
      <c r="A101" s="27">
        <v>9</v>
      </c>
      <c r="B101" s="88" t="s">
        <v>79</v>
      </c>
      <c r="C101" s="87"/>
      <c r="D101" s="87"/>
      <c r="E101" s="87"/>
      <c r="F101" s="87"/>
      <c r="G101" s="87"/>
    </row>
    <row r="102" spans="1:9" ht="31.5" customHeight="1" x14ac:dyDescent="0.25">
      <c r="A102" s="22">
        <v>1</v>
      </c>
      <c r="B102" s="30" t="s">
        <v>17</v>
      </c>
      <c r="C102" s="22" t="s">
        <v>13</v>
      </c>
      <c r="D102" s="33">
        <v>88</v>
      </c>
      <c r="E102" s="70">
        <v>85.5</v>
      </c>
      <c r="F102" s="33">
        <f>E102-D102</f>
        <v>-2.5</v>
      </c>
      <c r="G102" s="33">
        <f>E102/D102*100-100</f>
        <v>-2.8409090909090935</v>
      </c>
    </row>
    <row r="103" spans="1:9" ht="36" customHeight="1" x14ac:dyDescent="0.25">
      <c r="A103" s="22">
        <v>2</v>
      </c>
      <c r="B103" s="30" t="s">
        <v>288</v>
      </c>
      <c r="C103" s="50" t="s">
        <v>31</v>
      </c>
      <c r="D103" s="32">
        <v>15</v>
      </c>
      <c r="E103" s="32">
        <v>15</v>
      </c>
      <c r="F103" s="32">
        <f t="shared" ref="F103:F127" si="12">E103-D103</f>
        <v>0</v>
      </c>
      <c r="G103" s="33">
        <f t="shared" ref="G103:G127" si="13">E103/D103*100-100</f>
        <v>0</v>
      </c>
    </row>
    <row r="104" spans="1:9" ht="31.5" x14ac:dyDescent="0.25">
      <c r="A104" s="22">
        <v>3</v>
      </c>
      <c r="B104" s="30" t="s">
        <v>287</v>
      </c>
      <c r="C104" s="50" t="s">
        <v>13</v>
      </c>
      <c r="D104" s="32">
        <v>100</v>
      </c>
      <c r="E104" s="32">
        <v>100</v>
      </c>
      <c r="F104" s="32">
        <f t="shared" si="12"/>
        <v>0</v>
      </c>
      <c r="G104" s="33">
        <f t="shared" si="13"/>
        <v>0</v>
      </c>
    </row>
    <row r="105" spans="1:9" ht="35.25" customHeight="1" x14ac:dyDescent="0.25">
      <c r="A105" s="22">
        <v>4</v>
      </c>
      <c r="B105" s="30" t="s">
        <v>286</v>
      </c>
      <c r="C105" s="50" t="s">
        <v>13</v>
      </c>
      <c r="D105" s="32">
        <v>28</v>
      </c>
      <c r="E105" s="32">
        <v>28</v>
      </c>
      <c r="F105" s="32">
        <f t="shared" si="12"/>
        <v>0</v>
      </c>
      <c r="G105" s="33">
        <f t="shared" si="13"/>
        <v>0</v>
      </c>
    </row>
    <row r="106" spans="1:9" ht="33.75" customHeight="1" x14ac:dyDescent="0.25">
      <c r="A106" s="22">
        <v>5</v>
      </c>
      <c r="B106" s="30" t="s">
        <v>285</v>
      </c>
      <c r="C106" s="50" t="s">
        <v>13</v>
      </c>
      <c r="D106" s="33">
        <v>14.2</v>
      </c>
      <c r="E106" s="33">
        <v>14.2</v>
      </c>
      <c r="F106" s="33">
        <f t="shared" si="12"/>
        <v>0</v>
      </c>
      <c r="G106" s="33">
        <f t="shared" si="13"/>
        <v>0</v>
      </c>
    </row>
    <row r="107" spans="1:9" ht="47.25" x14ac:dyDescent="0.25">
      <c r="A107" s="22">
        <v>6</v>
      </c>
      <c r="B107" s="30" t="s">
        <v>284</v>
      </c>
      <c r="C107" s="50" t="s">
        <v>25</v>
      </c>
      <c r="D107" s="32">
        <v>7974</v>
      </c>
      <c r="E107" s="32">
        <v>7975</v>
      </c>
      <c r="F107" s="32">
        <f t="shared" si="12"/>
        <v>1</v>
      </c>
      <c r="G107" s="33">
        <f t="shared" si="13"/>
        <v>1.2540757461749763E-2</v>
      </c>
    </row>
    <row r="108" spans="1:9" ht="36.75" customHeight="1" x14ac:dyDescent="0.25">
      <c r="A108" s="22">
        <v>7</v>
      </c>
      <c r="B108" s="30" t="s">
        <v>283</v>
      </c>
      <c r="C108" s="50" t="s">
        <v>13</v>
      </c>
      <c r="D108" s="33">
        <v>6.7</v>
      </c>
      <c r="E108" s="33">
        <v>21.1</v>
      </c>
      <c r="F108" s="33">
        <f t="shared" si="12"/>
        <v>14.400000000000002</v>
      </c>
      <c r="G108" s="33">
        <f t="shared" si="13"/>
        <v>214.92537313432837</v>
      </c>
    </row>
    <row r="109" spans="1:9" ht="35.25" customHeight="1" x14ac:dyDescent="0.25">
      <c r="A109" s="22">
        <v>8</v>
      </c>
      <c r="B109" s="30" t="s">
        <v>282</v>
      </c>
      <c r="C109" s="50" t="s">
        <v>27</v>
      </c>
      <c r="D109" s="32">
        <v>7</v>
      </c>
      <c r="E109" s="32">
        <v>7</v>
      </c>
      <c r="F109" s="32">
        <f t="shared" si="12"/>
        <v>0</v>
      </c>
      <c r="G109" s="33">
        <f t="shared" si="13"/>
        <v>0</v>
      </c>
    </row>
    <row r="110" spans="1:9" ht="19.5" customHeight="1" x14ac:dyDescent="0.25">
      <c r="A110" s="22">
        <v>9</v>
      </c>
      <c r="B110" s="30" t="s">
        <v>281</v>
      </c>
      <c r="C110" s="50" t="s">
        <v>27</v>
      </c>
      <c r="D110" s="32">
        <v>5572</v>
      </c>
      <c r="E110" s="32">
        <v>3335</v>
      </c>
      <c r="F110" s="32">
        <f t="shared" si="12"/>
        <v>-2237</v>
      </c>
      <c r="G110" s="33">
        <f t="shared" si="13"/>
        <v>-40.147164393395549</v>
      </c>
      <c r="I110" s="29"/>
    </row>
    <row r="111" spans="1:9" ht="19.5" customHeight="1" x14ac:dyDescent="0.25">
      <c r="A111" s="22">
        <v>10</v>
      </c>
      <c r="B111" s="30" t="s">
        <v>280</v>
      </c>
      <c r="C111" s="50" t="s">
        <v>48</v>
      </c>
      <c r="D111" s="33">
        <v>1129.8</v>
      </c>
      <c r="E111" s="70">
        <v>2381.6</v>
      </c>
      <c r="F111" s="33">
        <f t="shared" si="12"/>
        <v>1251.8</v>
      </c>
      <c r="G111" s="33">
        <f t="shared" si="13"/>
        <v>110.79837139316692</v>
      </c>
      <c r="I111" s="29"/>
    </row>
    <row r="112" spans="1:9" ht="19.5" customHeight="1" x14ac:dyDescent="0.25">
      <c r="A112" s="22">
        <v>11</v>
      </c>
      <c r="B112" s="30" t="s">
        <v>279</v>
      </c>
      <c r="C112" s="50" t="s">
        <v>48</v>
      </c>
      <c r="D112" s="31">
        <v>312.07</v>
      </c>
      <c r="E112" s="71">
        <v>281.89999999999998</v>
      </c>
      <c r="F112" s="31">
        <f t="shared" si="12"/>
        <v>-30.170000000000016</v>
      </c>
      <c r="G112" s="33">
        <f t="shared" si="13"/>
        <v>-9.6677027589963842</v>
      </c>
      <c r="I112" s="29"/>
    </row>
    <row r="113" spans="1:9" ht="19.5" customHeight="1" x14ac:dyDescent="0.25">
      <c r="A113" s="22">
        <v>12</v>
      </c>
      <c r="B113" s="30" t="s">
        <v>278</v>
      </c>
      <c r="C113" s="50" t="s">
        <v>49</v>
      </c>
      <c r="D113" s="33">
        <v>4094</v>
      </c>
      <c r="E113" s="70">
        <v>4100</v>
      </c>
      <c r="F113" s="33">
        <f t="shared" si="12"/>
        <v>6</v>
      </c>
      <c r="G113" s="33">
        <f t="shared" si="13"/>
        <v>0.14655593551538004</v>
      </c>
      <c r="I113" s="29"/>
    </row>
    <row r="114" spans="1:9" ht="18.75" customHeight="1" x14ac:dyDescent="0.25">
      <c r="A114" s="22">
        <v>13</v>
      </c>
      <c r="B114" s="30" t="s">
        <v>74</v>
      </c>
      <c r="C114" s="50" t="s">
        <v>158</v>
      </c>
      <c r="D114" s="32">
        <v>525</v>
      </c>
      <c r="E114" s="72">
        <v>733</v>
      </c>
      <c r="F114" s="32">
        <f t="shared" si="12"/>
        <v>208</v>
      </c>
      <c r="G114" s="33">
        <f t="shared" si="13"/>
        <v>39.61904761904762</v>
      </c>
    </row>
    <row r="115" spans="1:9" ht="31.5" customHeight="1" x14ac:dyDescent="0.25">
      <c r="A115" s="22">
        <v>14</v>
      </c>
      <c r="B115" s="30" t="s">
        <v>75</v>
      </c>
      <c r="C115" s="50" t="s">
        <v>26</v>
      </c>
      <c r="D115" s="32">
        <v>52</v>
      </c>
      <c r="E115" s="72">
        <v>48</v>
      </c>
      <c r="F115" s="32">
        <f t="shared" si="12"/>
        <v>-4</v>
      </c>
      <c r="G115" s="33">
        <f t="shared" si="13"/>
        <v>-7.6923076923076934</v>
      </c>
    </row>
    <row r="116" spans="1:9" ht="18.75" customHeight="1" x14ac:dyDescent="0.25">
      <c r="A116" s="22">
        <v>15</v>
      </c>
      <c r="B116" s="30" t="s">
        <v>277</v>
      </c>
      <c r="C116" s="50" t="s">
        <v>13</v>
      </c>
      <c r="D116" s="32">
        <v>81</v>
      </c>
      <c r="E116" s="72">
        <v>80</v>
      </c>
      <c r="F116" s="32">
        <f t="shared" si="12"/>
        <v>-1</v>
      </c>
      <c r="G116" s="33">
        <f t="shared" si="13"/>
        <v>-1.2345679012345698</v>
      </c>
    </row>
    <row r="117" spans="1:9" ht="19.5" customHeight="1" x14ac:dyDescent="0.25">
      <c r="A117" s="22">
        <v>16</v>
      </c>
      <c r="B117" s="30" t="s">
        <v>76</v>
      </c>
      <c r="C117" s="50" t="s">
        <v>26</v>
      </c>
      <c r="D117" s="32">
        <v>26</v>
      </c>
      <c r="E117" s="72">
        <v>18</v>
      </c>
      <c r="F117" s="32">
        <f t="shared" si="12"/>
        <v>-8</v>
      </c>
      <c r="G117" s="33">
        <f t="shared" si="13"/>
        <v>-30.769230769230774</v>
      </c>
    </row>
    <row r="118" spans="1:9" ht="19.5" customHeight="1" x14ac:dyDescent="0.25">
      <c r="A118" s="22">
        <v>17</v>
      </c>
      <c r="B118" s="30" t="s">
        <v>77</v>
      </c>
      <c r="C118" s="50" t="s">
        <v>26</v>
      </c>
      <c r="D118" s="33">
        <v>369.5</v>
      </c>
      <c r="E118" s="70">
        <v>369.5</v>
      </c>
      <c r="F118" s="33">
        <f t="shared" si="12"/>
        <v>0</v>
      </c>
      <c r="G118" s="33">
        <f t="shared" si="13"/>
        <v>0</v>
      </c>
    </row>
    <row r="119" spans="1:9" ht="34.5" customHeight="1" x14ac:dyDescent="0.25">
      <c r="A119" s="22">
        <v>18</v>
      </c>
      <c r="B119" s="30" t="s">
        <v>276</v>
      </c>
      <c r="C119" s="50" t="s">
        <v>13</v>
      </c>
      <c r="D119" s="33">
        <v>30.7</v>
      </c>
      <c r="E119" s="70">
        <v>30.7</v>
      </c>
      <c r="F119" s="33">
        <f t="shared" si="12"/>
        <v>0</v>
      </c>
      <c r="G119" s="33">
        <f t="shared" si="13"/>
        <v>0</v>
      </c>
    </row>
    <row r="120" spans="1:9" ht="22.5" customHeight="1" x14ac:dyDescent="0.25">
      <c r="A120" s="22">
        <v>19</v>
      </c>
      <c r="B120" s="30" t="s">
        <v>272</v>
      </c>
      <c r="C120" s="50" t="s">
        <v>78</v>
      </c>
      <c r="D120" s="33">
        <v>38.799999999999997</v>
      </c>
      <c r="E120" s="70">
        <v>38.799999999999997</v>
      </c>
      <c r="F120" s="33">
        <f t="shared" si="12"/>
        <v>0</v>
      </c>
      <c r="G120" s="33">
        <f t="shared" si="13"/>
        <v>0</v>
      </c>
    </row>
    <row r="121" spans="1:9" ht="36.75" customHeight="1" x14ac:dyDescent="0.25">
      <c r="A121" s="22">
        <v>20</v>
      </c>
      <c r="B121" s="30" t="s">
        <v>50</v>
      </c>
      <c r="C121" s="50" t="s">
        <v>13</v>
      </c>
      <c r="D121" s="32">
        <v>83</v>
      </c>
      <c r="E121" s="72">
        <v>83</v>
      </c>
      <c r="F121" s="32">
        <f t="shared" si="12"/>
        <v>0</v>
      </c>
      <c r="G121" s="33">
        <f t="shared" si="13"/>
        <v>0</v>
      </c>
    </row>
    <row r="122" spans="1:9" ht="35.25" customHeight="1" x14ac:dyDescent="0.25">
      <c r="A122" s="22">
        <v>21</v>
      </c>
      <c r="B122" s="30" t="s">
        <v>51</v>
      </c>
      <c r="C122" s="50" t="s">
        <v>13</v>
      </c>
      <c r="D122" s="32">
        <v>62</v>
      </c>
      <c r="E122" s="32">
        <v>62</v>
      </c>
      <c r="F122" s="32">
        <f t="shared" si="12"/>
        <v>0</v>
      </c>
      <c r="G122" s="33">
        <f t="shared" si="13"/>
        <v>0</v>
      </c>
    </row>
    <row r="123" spans="1:9" ht="25.5" customHeight="1" x14ac:dyDescent="0.25">
      <c r="A123" s="22">
        <v>22</v>
      </c>
      <c r="B123" s="30" t="s">
        <v>273</v>
      </c>
      <c r="C123" s="50" t="s">
        <v>31</v>
      </c>
      <c r="D123" s="32">
        <v>1284</v>
      </c>
      <c r="E123" s="32">
        <v>1284</v>
      </c>
      <c r="F123" s="32">
        <f t="shared" si="12"/>
        <v>0</v>
      </c>
      <c r="G123" s="33">
        <f t="shared" si="13"/>
        <v>0</v>
      </c>
    </row>
    <row r="124" spans="1:9" ht="30.75" customHeight="1" x14ac:dyDescent="0.25">
      <c r="A124" s="22">
        <v>23</v>
      </c>
      <c r="B124" s="30" t="s">
        <v>274</v>
      </c>
      <c r="C124" s="50" t="s">
        <v>52</v>
      </c>
      <c r="D124" s="32">
        <v>46</v>
      </c>
      <c r="E124" s="32">
        <v>46</v>
      </c>
      <c r="F124" s="32">
        <f t="shared" si="12"/>
        <v>0</v>
      </c>
      <c r="G124" s="33">
        <f t="shared" si="13"/>
        <v>0</v>
      </c>
    </row>
    <row r="125" spans="1:9" ht="33" customHeight="1" x14ac:dyDescent="0.25">
      <c r="A125" s="22">
        <v>24</v>
      </c>
      <c r="B125" s="30" t="s">
        <v>275</v>
      </c>
      <c r="C125" s="50" t="s">
        <v>13</v>
      </c>
      <c r="D125" s="32">
        <v>100</v>
      </c>
      <c r="E125" s="32">
        <v>100</v>
      </c>
      <c r="F125" s="32">
        <f t="shared" si="12"/>
        <v>0</v>
      </c>
      <c r="G125" s="33">
        <f t="shared" si="13"/>
        <v>0</v>
      </c>
    </row>
    <row r="126" spans="1:9" ht="25.5" customHeight="1" x14ac:dyDescent="0.25">
      <c r="A126" s="22">
        <v>25</v>
      </c>
      <c r="B126" s="30" t="s">
        <v>310</v>
      </c>
      <c r="C126" s="50" t="s">
        <v>11</v>
      </c>
      <c r="D126" s="32" t="s">
        <v>12</v>
      </c>
      <c r="E126" s="32" t="s">
        <v>12</v>
      </c>
      <c r="F126" s="32"/>
      <c r="G126" s="33"/>
    </row>
    <row r="127" spans="1:9" ht="33" customHeight="1" x14ac:dyDescent="0.25">
      <c r="A127" s="22">
        <v>26</v>
      </c>
      <c r="B127" s="30" t="s">
        <v>271</v>
      </c>
      <c r="C127" s="50" t="s">
        <v>13</v>
      </c>
      <c r="D127" s="33">
        <v>90.1</v>
      </c>
      <c r="E127" s="33">
        <v>90.1</v>
      </c>
      <c r="F127" s="32">
        <f t="shared" si="12"/>
        <v>0</v>
      </c>
      <c r="G127" s="33">
        <f t="shared" si="13"/>
        <v>0</v>
      </c>
    </row>
    <row r="128" spans="1:9" ht="24" customHeight="1" x14ac:dyDescent="0.25">
      <c r="A128" s="27">
        <v>10</v>
      </c>
      <c r="B128" s="88" t="s">
        <v>159</v>
      </c>
      <c r="C128" s="93"/>
      <c r="D128" s="93"/>
      <c r="E128" s="93"/>
      <c r="F128" s="93"/>
      <c r="G128" s="93"/>
    </row>
    <row r="129" spans="1:7" ht="31.5" customHeight="1" x14ac:dyDescent="0.25">
      <c r="A129" s="22">
        <v>1</v>
      </c>
      <c r="B129" s="51" t="s">
        <v>160</v>
      </c>
      <c r="C129" s="22" t="s">
        <v>13</v>
      </c>
      <c r="D129" s="39">
        <v>43</v>
      </c>
      <c r="E129" s="39">
        <v>43</v>
      </c>
      <c r="F129" s="39">
        <f>E129-D129</f>
        <v>0</v>
      </c>
      <c r="G129" s="39">
        <f>E129/D129*100-100</f>
        <v>0</v>
      </c>
    </row>
    <row r="130" spans="1:7" ht="36" customHeight="1" x14ac:dyDescent="0.25">
      <c r="A130" s="22">
        <v>2</v>
      </c>
      <c r="B130" s="51" t="s">
        <v>161</v>
      </c>
      <c r="C130" s="22" t="s">
        <v>27</v>
      </c>
      <c r="D130" s="38">
        <v>21</v>
      </c>
      <c r="E130" s="38">
        <v>1</v>
      </c>
      <c r="F130" s="38">
        <f>E130-D130</f>
        <v>-20</v>
      </c>
      <c r="G130" s="39">
        <f>E130/D130*100-100</f>
        <v>-95.238095238095241</v>
      </c>
    </row>
    <row r="131" spans="1:7" ht="27.75" customHeight="1" x14ac:dyDescent="0.25">
      <c r="A131" s="27">
        <v>11</v>
      </c>
      <c r="B131" s="88" t="s">
        <v>254</v>
      </c>
      <c r="C131" s="87"/>
      <c r="D131" s="87"/>
      <c r="E131" s="87"/>
      <c r="F131" s="87"/>
      <c r="G131" s="87"/>
    </row>
    <row r="132" spans="1:7" ht="32.25" customHeight="1" x14ac:dyDescent="0.25">
      <c r="A132" s="22">
        <v>1</v>
      </c>
      <c r="B132" s="51" t="s">
        <v>162</v>
      </c>
      <c r="C132" s="22" t="s">
        <v>26</v>
      </c>
      <c r="D132" s="38">
        <v>11</v>
      </c>
      <c r="E132" s="38">
        <v>19</v>
      </c>
      <c r="F132" s="38">
        <f t="shared" ref="F132:F139" si="14">E132-D132</f>
        <v>8</v>
      </c>
      <c r="G132" s="39">
        <f t="shared" ref="G132:G139" si="15">E132/D132*100-100</f>
        <v>72.72727272727272</v>
      </c>
    </row>
    <row r="133" spans="1:7" ht="48.75" customHeight="1" x14ac:dyDescent="0.25">
      <c r="A133" s="22">
        <v>2</v>
      </c>
      <c r="B133" s="51" t="s">
        <v>163</v>
      </c>
      <c r="C133" s="22" t="s">
        <v>26</v>
      </c>
      <c r="D133" s="38">
        <v>1</v>
      </c>
      <c r="E133" s="38">
        <v>1</v>
      </c>
      <c r="F133" s="38">
        <f t="shared" si="14"/>
        <v>0</v>
      </c>
      <c r="G133" s="39">
        <f t="shared" si="15"/>
        <v>0</v>
      </c>
    </row>
    <row r="134" spans="1:7" ht="32.25" customHeight="1" x14ac:dyDescent="0.25">
      <c r="A134" s="22">
        <v>3</v>
      </c>
      <c r="B134" s="51" t="s">
        <v>34</v>
      </c>
      <c r="C134" s="22" t="s">
        <v>26</v>
      </c>
      <c r="D134" s="38">
        <v>17</v>
      </c>
      <c r="E134" s="38">
        <v>24</v>
      </c>
      <c r="F134" s="38">
        <f t="shared" si="14"/>
        <v>7</v>
      </c>
      <c r="G134" s="39">
        <f t="shared" si="15"/>
        <v>41.176470588235304</v>
      </c>
    </row>
    <row r="135" spans="1:7" ht="32.25" customHeight="1" x14ac:dyDescent="0.25">
      <c r="A135" s="22">
        <v>4</v>
      </c>
      <c r="B135" s="51" t="s">
        <v>164</v>
      </c>
      <c r="C135" s="22" t="s">
        <v>26</v>
      </c>
      <c r="D135" s="38">
        <v>60</v>
      </c>
      <c r="E135" s="38">
        <v>279</v>
      </c>
      <c r="F135" s="38">
        <f t="shared" si="14"/>
        <v>219</v>
      </c>
      <c r="G135" s="39">
        <f t="shared" si="15"/>
        <v>365.00000000000006</v>
      </c>
    </row>
    <row r="136" spans="1:7" ht="32.25" customHeight="1" x14ac:dyDescent="0.25">
      <c r="A136" s="22">
        <v>5</v>
      </c>
      <c r="B136" s="51" t="s">
        <v>35</v>
      </c>
      <c r="C136" s="22" t="s">
        <v>26</v>
      </c>
      <c r="D136" s="38">
        <v>25</v>
      </c>
      <c r="E136" s="38">
        <v>30</v>
      </c>
      <c r="F136" s="38">
        <f t="shared" si="14"/>
        <v>5</v>
      </c>
      <c r="G136" s="39">
        <f t="shared" si="15"/>
        <v>20</v>
      </c>
    </row>
    <row r="137" spans="1:7" ht="34.5" customHeight="1" x14ac:dyDescent="0.25">
      <c r="A137" s="22">
        <v>6</v>
      </c>
      <c r="B137" s="51" t="s">
        <v>165</v>
      </c>
      <c r="C137" s="22" t="s">
        <v>26</v>
      </c>
      <c r="D137" s="38">
        <v>17</v>
      </c>
      <c r="E137" s="38">
        <v>25</v>
      </c>
      <c r="F137" s="38">
        <f t="shared" si="14"/>
        <v>8</v>
      </c>
      <c r="G137" s="39">
        <f t="shared" si="15"/>
        <v>47.058823529411768</v>
      </c>
    </row>
    <row r="138" spans="1:7" ht="31.5" customHeight="1" x14ac:dyDescent="0.25">
      <c r="A138" s="22">
        <v>7</v>
      </c>
      <c r="B138" s="51" t="s">
        <v>166</v>
      </c>
      <c r="C138" s="22" t="s">
        <v>25</v>
      </c>
      <c r="D138" s="38">
        <v>5000</v>
      </c>
      <c r="E138" s="38">
        <v>4800</v>
      </c>
      <c r="F138" s="38">
        <f t="shared" si="14"/>
        <v>-200</v>
      </c>
      <c r="G138" s="39">
        <f t="shared" si="15"/>
        <v>-4</v>
      </c>
    </row>
    <row r="139" spans="1:7" ht="48" customHeight="1" x14ac:dyDescent="0.25">
      <c r="A139" s="22">
        <v>8</v>
      </c>
      <c r="B139" s="51" t="s">
        <v>303</v>
      </c>
      <c r="C139" s="22"/>
      <c r="D139" s="38">
        <v>28</v>
      </c>
      <c r="E139" s="38">
        <v>30</v>
      </c>
      <c r="F139" s="38">
        <f t="shared" si="14"/>
        <v>2</v>
      </c>
      <c r="G139" s="39">
        <f t="shared" si="15"/>
        <v>7.1428571428571388</v>
      </c>
    </row>
    <row r="140" spans="1:7" ht="21" customHeight="1" x14ac:dyDescent="0.25">
      <c r="A140" s="27">
        <v>12</v>
      </c>
      <c r="B140" s="88" t="s">
        <v>167</v>
      </c>
      <c r="C140" s="87"/>
      <c r="D140" s="87"/>
      <c r="E140" s="87"/>
      <c r="F140" s="87"/>
      <c r="G140" s="87"/>
    </row>
    <row r="141" spans="1:7" ht="20.25" customHeight="1" x14ac:dyDescent="0.25">
      <c r="A141" s="22">
        <v>1</v>
      </c>
      <c r="B141" s="51" t="s">
        <v>53</v>
      </c>
      <c r="C141" s="22" t="s">
        <v>33</v>
      </c>
      <c r="D141" s="31">
        <v>4984.25</v>
      </c>
      <c r="E141" s="31">
        <v>4710.1080000000002</v>
      </c>
      <c r="F141" s="31">
        <f t="shared" ref="F141:F150" si="16">E141-D141</f>
        <v>-274.14199999999983</v>
      </c>
      <c r="G141" s="33">
        <f t="shared" ref="G141:G150" si="17">E141/D141*100-100</f>
        <v>-5.5001655213923897</v>
      </c>
    </row>
    <row r="142" spans="1:7" ht="18.75" customHeight="1" x14ac:dyDescent="0.25">
      <c r="A142" s="22">
        <v>2</v>
      </c>
      <c r="B142" s="51" t="s">
        <v>54</v>
      </c>
      <c r="C142" s="22" t="s">
        <v>19</v>
      </c>
      <c r="D142" s="34">
        <v>55.584000000000003</v>
      </c>
      <c r="E142" s="34">
        <v>54.804000000000002</v>
      </c>
      <c r="F142" s="34">
        <f t="shared" si="16"/>
        <v>-0.78000000000000114</v>
      </c>
      <c r="G142" s="33">
        <f t="shared" si="17"/>
        <v>-1.4032815198618351</v>
      </c>
    </row>
    <row r="143" spans="1:7" ht="31.5" x14ac:dyDescent="0.25">
      <c r="A143" s="22">
        <v>3</v>
      </c>
      <c r="B143" s="51" t="s">
        <v>65</v>
      </c>
      <c r="C143" s="22" t="s">
        <v>19</v>
      </c>
      <c r="D143" s="63">
        <v>1.2038</v>
      </c>
      <c r="E143" s="63">
        <v>0.42380000000000001</v>
      </c>
      <c r="F143" s="63">
        <f t="shared" si="16"/>
        <v>-0.78</v>
      </c>
      <c r="G143" s="33">
        <f t="shared" si="17"/>
        <v>-64.794816414686821</v>
      </c>
    </row>
    <row r="144" spans="1:7" ht="33" customHeight="1" x14ac:dyDescent="0.25">
      <c r="A144" s="22">
        <v>4</v>
      </c>
      <c r="B144" s="51" t="s">
        <v>66</v>
      </c>
      <c r="C144" s="22" t="s">
        <v>19</v>
      </c>
      <c r="D144" s="63">
        <v>1.2038</v>
      </c>
      <c r="E144" s="63">
        <v>0.42380000000000001</v>
      </c>
      <c r="F144" s="63">
        <f t="shared" si="16"/>
        <v>-0.78</v>
      </c>
      <c r="G144" s="33">
        <f t="shared" si="17"/>
        <v>-64.794816414686821</v>
      </c>
    </row>
    <row r="145" spans="1:7" ht="47.25" x14ac:dyDescent="0.25">
      <c r="A145" s="40">
        <v>5</v>
      </c>
      <c r="B145" s="51" t="s">
        <v>67</v>
      </c>
      <c r="C145" s="22" t="s">
        <v>19</v>
      </c>
      <c r="D145" s="34">
        <v>3.11</v>
      </c>
      <c r="E145" s="34">
        <v>3.11</v>
      </c>
      <c r="F145" s="31">
        <f t="shared" si="16"/>
        <v>0</v>
      </c>
      <c r="G145" s="33">
        <f t="shared" si="17"/>
        <v>0</v>
      </c>
    </row>
    <row r="146" spans="1:7" ht="47.25" x14ac:dyDescent="0.25">
      <c r="A146" s="22">
        <v>6</v>
      </c>
      <c r="B146" s="51" t="s">
        <v>68</v>
      </c>
      <c r="C146" s="22" t="s">
        <v>19</v>
      </c>
      <c r="D146" s="34">
        <v>13.945</v>
      </c>
      <c r="E146" s="34">
        <v>17.055</v>
      </c>
      <c r="F146" s="34">
        <f t="shared" si="16"/>
        <v>3.1099999999999994</v>
      </c>
      <c r="G146" s="33">
        <f t="shared" si="17"/>
        <v>22.301900322696298</v>
      </c>
    </row>
    <row r="147" spans="1:7" ht="48.75" customHeight="1" x14ac:dyDescent="0.25">
      <c r="A147" s="22">
        <v>7</v>
      </c>
      <c r="B147" s="51" t="s">
        <v>69</v>
      </c>
      <c r="C147" s="22" t="s">
        <v>13</v>
      </c>
      <c r="D147" s="34">
        <v>74.911000000000001</v>
      </c>
      <c r="E147" s="34">
        <v>68.64</v>
      </c>
      <c r="F147" s="34">
        <f t="shared" si="16"/>
        <v>-6.2710000000000008</v>
      </c>
      <c r="G147" s="33">
        <f t="shared" si="17"/>
        <v>-8.371267237121387</v>
      </c>
    </row>
    <row r="148" spans="1:7" ht="21" customHeight="1" x14ac:dyDescent="0.25">
      <c r="A148" s="22">
        <v>8</v>
      </c>
      <c r="B148" s="51" t="s">
        <v>169</v>
      </c>
      <c r="C148" s="22" t="s">
        <v>27</v>
      </c>
      <c r="D148" s="32">
        <v>86</v>
      </c>
      <c r="E148" s="32">
        <v>93</v>
      </c>
      <c r="F148" s="32">
        <f t="shared" si="16"/>
        <v>7</v>
      </c>
      <c r="G148" s="33">
        <f t="shared" si="17"/>
        <v>8.1395348837209269</v>
      </c>
    </row>
    <row r="149" spans="1:7" ht="18.75" customHeight="1" x14ac:dyDescent="0.25">
      <c r="A149" s="22">
        <v>9</v>
      </c>
      <c r="B149" s="51" t="s">
        <v>168</v>
      </c>
      <c r="C149" s="22" t="s">
        <v>25</v>
      </c>
      <c r="D149" s="32">
        <v>7</v>
      </c>
      <c r="E149" s="32">
        <v>5</v>
      </c>
      <c r="F149" s="32">
        <f t="shared" si="16"/>
        <v>-2</v>
      </c>
      <c r="G149" s="33">
        <f t="shared" si="17"/>
        <v>-28.571428571428569</v>
      </c>
    </row>
    <row r="150" spans="1:7" ht="33" customHeight="1" x14ac:dyDescent="0.25">
      <c r="A150" s="22">
        <v>10</v>
      </c>
      <c r="B150" s="51" t="s">
        <v>304</v>
      </c>
      <c r="C150" s="22" t="s">
        <v>13</v>
      </c>
      <c r="D150" s="32">
        <v>58</v>
      </c>
      <c r="E150" s="32">
        <v>0</v>
      </c>
      <c r="F150" s="32">
        <f t="shared" si="16"/>
        <v>-58</v>
      </c>
      <c r="G150" s="33">
        <f t="shared" si="17"/>
        <v>-100</v>
      </c>
    </row>
    <row r="151" spans="1:7" ht="24.75" customHeight="1" x14ac:dyDescent="0.25">
      <c r="A151" s="27">
        <v>13</v>
      </c>
      <c r="B151" s="88" t="s">
        <v>170</v>
      </c>
      <c r="C151" s="92"/>
      <c r="D151" s="92"/>
      <c r="E151" s="92"/>
      <c r="F151" s="92"/>
      <c r="G151" s="92"/>
    </row>
    <row r="152" spans="1:7" ht="21.75" customHeight="1" x14ac:dyDescent="0.25">
      <c r="A152" s="22">
        <v>1</v>
      </c>
      <c r="B152" s="51" t="s">
        <v>171</v>
      </c>
      <c r="C152" s="22" t="s">
        <v>13</v>
      </c>
      <c r="D152" s="22" t="s">
        <v>70</v>
      </c>
      <c r="E152" s="40">
        <v>103.7</v>
      </c>
      <c r="F152" s="39">
        <f>E152-95</f>
        <v>8.7000000000000028</v>
      </c>
      <c r="G152" s="39">
        <f>(E152/95)*100-100</f>
        <v>9.1578947368420955</v>
      </c>
    </row>
    <row r="153" spans="1:7" ht="33.75" customHeight="1" x14ac:dyDescent="0.25">
      <c r="A153" s="22">
        <v>2</v>
      </c>
      <c r="B153" s="51" t="s">
        <v>172</v>
      </c>
      <c r="C153" s="22" t="s">
        <v>13</v>
      </c>
      <c r="D153" s="22" t="s">
        <v>176</v>
      </c>
      <c r="E153" s="40">
        <v>90.4</v>
      </c>
      <c r="F153" s="39">
        <f>E153-95</f>
        <v>-4.5999999999999943</v>
      </c>
      <c r="G153" s="39">
        <f>(E153/95)*100-100</f>
        <v>-4.8421052631578902</v>
      </c>
    </row>
    <row r="154" spans="1:7" ht="31.5" x14ac:dyDescent="0.25">
      <c r="A154" s="22">
        <v>3</v>
      </c>
      <c r="B154" s="51" t="s">
        <v>173</v>
      </c>
      <c r="C154" s="22" t="s">
        <v>13</v>
      </c>
      <c r="D154" s="39">
        <v>73</v>
      </c>
      <c r="E154" s="73">
        <v>90</v>
      </c>
      <c r="F154" s="39">
        <f>E154-95</f>
        <v>-5</v>
      </c>
      <c r="G154" s="39">
        <f>(E154/95)*100-100</f>
        <v>-5.2631578947368496</v>
      </c>
    </row>
    <row r="155" spans="1:7" ht="23.25" customHeight="1" x14ac:dyDescent="0.25">
      <c r="A155" s="22">
        <v>4</v>
      </c>
      <c r="B155" s="51" t="s">
        <v>174</v>
      </c>
      <c r="C155" s="22" t="s">
        <v>11</v>
      </c>
      <c r="D155" s="39" t="s">
        <v>12</v>
      </c>
      <c r="E155" s="74" t="s">
        <v>12</v>
      </c>
      <c r="F155" s="39"/>
      <c r="G155" s="39"/>
    </row>
    <row r="156" spans="1:7" ht="33" customHeight="1" x14ac:dyDescent="0.25">
      <c r="A156" s="22">
        <v>5</v>
      </c>
      <c r="B156" s="51" t="s">
        <v>175</v>
      </c>
      <c r="C156" s="22" t="s">
        <v>13</v>
      </c>
      <c r="D156" s="39" t="s">
        <v>177</v>
      </c>
      <c r="E156" s="75">
        <v>0.01</v>
      </c>
      <c r="F156" s="67">
        <f t="shared" ref="F156" si="18">E156-95</f>
        <v>-94.99</v>
      </c>
      <c r="G156" s="67">
        <f t="shared" ref="G156" si="19">(E156/95)*100-100</f>
        <v>-99.989473684210523</v>
      </c>
    </row>
    <row r="157" spans="1:7" ht="26.25" customHeight="1" x14ac:dyDescent="0.25">
      <c r="A157" s="27">
        <v>14</v>
      </c>
      <c r="B157" s="88" t="s">
        <v>178</v>
      </c>
      <c r="C157" s="87"/>
      <c r="D157" s="87"/>
      <c r="E157" s="87"/>
      <c r="F157" s="87"/>
      <c r="G157" s="87"/>
    </row>
    <row r="158" spans="1:7" ht="33.75" customHeight="1" x14ac:dyDescent="0.25">
      <c r="A158" s="22">
        <v>1</v>
      </c>
      <c r="B158" s="51" t="s">
        <v>179</v>
      </c>
      <c r="C158" s="22"/>
      <c r="D158" s="39"/>
      <c r="E158" s="39"/>
      <c r="F158" s="39"/>
      <c r="G158" s="39"/>
    </row>
    <row r="159" spans="1:7" ht="15.75" x14ac:dyDescent="0.25">
      <c r="A159" s="35" t="s">
        <v>180</v>
      </c>
      <c r="B159" s="30" t="s">
        <v>182</v>
      </c>
      <c r="C159" s="22" t="s">
        <v>13</v>
      </c>
      <c r="D159" s="39">
        <v>100</v>
      </c>
      <c r="E159" s="39">
        <v>100</v>
      </c>
      <c r="F159" s="39">
        <f t="shared" ref="F159:F169" si="20">E159-D159</f>
        <v>0</v>
      </c>
      <c r="G159" s="39">
        <f t="shared" ref="G159:G169" si="21">E159/D159*100-100</f>
        <v>0</v>
      </c>
    </row>
    <row r="160" spans="1:7" ht="32.25" customHeight="1" x14ac:dyDescent="0.25">
      <c r="A160" s="35" t="s">
        <v>181</v>
      </c>
      <c r="B160" s="59" t="s">
        <v>183</v>
      </c>
      <c r="C160" s="22" t="s">
        <v>13</v>
      </c>
      <c r="D160" s="39">
        <v>25</v>
      </c>
      <c r="E160" s="39">
        <v>27</v>
      </c>
      <c r="F160" s="39">
        <f t="shared" si="20"/>
        <v>2</v>
      </c>
      <c r="G160" s="39">
        <f t="shared" si="21"/>
        <v>8</v>
      </c>
    </row>
    <row r="161" spans="1:7" ht="33" customHeight="1" x14ac:dyDescent="0.25">
      <c r="A161" s="35" t="s">
        <v>98</v>
      </c>
      <c r="B161" s="59" t="s">
        <v>188</v>
      </c>
      <c r="C161" s="22" t="s">
        <v>13</v>
      </c>
      <c r="D161" s="39">
        <v>7.8</v>
      </c>
      <c r="E161" s="39">
        <v>4.9000000000000004</v>
      </c>
      <c r="F161" s="39">
        <f t="shared" si="20"/>
        <v>-2.8999999999999995</v>
      </c>
      <c r="G161" s="39">
        <f t="shared" si="21"/>
        <v>-37.179487179487168</v>
      </c>
    </row>
    <row r="162" spans="1:7" ht="48.75" customHeight="1" x14ac:dyDescent="0.25">
      <c r="A162" s="35" t="s">
        <v>72</v>
      </c>
      <c r="B162" s="59" t="s">
        <v>187</v>
      </c>
      <c r="C162" s="22" t="s">
        <v>13</v>
      </c>
      <c r="D162" s="39">
        <v>98</v>
      </c>
      <c r="E162" s="39">
        <v>96.7</v>
      </c>
      <c r="F162" s="39">
        <f t="shared" si="20"/>
        <v>-1.2999999999999972</v>
      </c>
      <c r="G162" s="39">
        <f t="shared" si="21"/>
        <v>-1.3265306122448948</v>
      </c>
    </row>
    <row r="163" spans="1:7" ht="50.25" customHeight="1" x14ac:dyDescent="0.25">
      <c r="A163" s="35" t="s">
        <v>184</v>
      </c>
      <c r="B163" s="59" t="s">
        <v>186</v>
      </c>
      <c r="C163" s="22" t="s">
        <v>13</v>
      </c>
      <c r="D163" s="39">
        <v>97</v>
      </c>
      <c r="E163" s="39">
        <v>97.55</v>
      </c>
      <c r="F163" s="39">
        <f t="shared" si="20"/>
        <v>0.54999999999999716</v>
      </c>
      <c r="G163" s="39">
        <f t="shared" si="21"/>
        <v>0.56701030927834495</v>
      </c>
    </row>
    <row r="164" spans="1:7" ht="81" customHeight="1" x14ac:dyDescent="0.25">
      <c r="A164" s="35" t="s">
        <v>99</v>
      </c>
      <c r="B164" s="59" t="s">
        <v>185</v>
      </c>
      <c r="C164" s="22" t="s">
        <v>13</v>
      </c>
      <c r="D164" s="39">
        <v>89</v>
      </c>
      <c r="E164" s="39">
        <v>78</v>
      </c>
      <c r="F164" s="39">
        <f t="shared" si="20"/>
        <v>-11</v>
      </c>
      <c r="G164" s="39">
        <f t="shared" si="21"/>
        <v>-12.359550561797747</v>
      </c>
    </row>
    <row r="165" spans="1:7" s="57" customFormat="1" ht="23.25" customHeight="1" x14ac:dyDescent="0.25">
      <c r="A165" s="27">
        <v>15</v>
      </c>
      <c r="B165" s="89" t="s">
        <v>189</v>
      </c>
      <c r="C165" s="90"/>
      <c r="D165" s="90"/>
      <c r="E165" s="90"/>
      <c r="F165" s="90"/>
      <c r="G165" s="91"/>
    </row>
    <row r="166" spans="1:7" ht="31.5" x14ac:dyDescent="0.25">
      <c r="A166" s="22">
        <v>1</v>
      </c>
      <c r="B166" s="30" t="s">
        <v>190</v>
      </c>
      <c r="C166" s="22" t="s">
        <v>13</v>
      </c>
      <c r="D166" s="39">
        <v>100</v>
      </c>
      <c r="E166" s="39">
        <v>100</v>
      </c>
      <c r="F166" s="39">
        <f t="shared" si="20"/>
        <v>0</v>
      </c>
      <c r="G166" s="39">
        <f t="shared" si="21"/>
        <v>0</v>
      </c>
    </row>
    <row r="167" spans="1:7" ht="86.25" customHeight="1" x14ac:dyDescent="0.25">
      <c r="A167" s="22">
        <v>2</v>
      </c>
      <c r="B167" s="30" t="s">
        <v>191</v>
      </c>
      <c r="C167" s="22" t="s">
        <v>13</v>
      </c>
      <c r="D167" s="39">
        <v>50</v>
      </c>
      <c r="E167" s="39">
        <v>26.4</v>
      </c>
      <c r="F167" s="39">
        <f t="shared" si="20"/>
        <v>-23.6</v>
      </c>
      <c r="G167" s="39">
        <f t="shared" si="21"/>
        <v>-47.199999999999996</v>
      </c>
    </row>
    <row r="168" spans="1:7" ht="47.25" x14ac:dyDescent="0.25">
      <c r="A168" s="22">
        <v>3</v>
      </c>
      <c r="B168" s="30" t="s">
        <v>192</v>
      </c>
      <c r="C168" s="22" t="s">
        <v>25</v>
      </c>
      <c r="D168" s="38">
        <v>21</v>
      </c>
      <c r="E168" s="38">
        <v>22</v>
      </c>
      <c r="F168" s="38">
        <f t="shared" si="20"/>
        <v>1</v>
      </c>
      <c r="G168" s="39">
        <f t="shared" si="21"/>
        <v>4.7619047619047734</v>
      </c>
    </row>
    <row r="169" spans="1:7" ht="63" x14ac:dyDescent="0.25">
      <c r="A169" s="22">
        <v>4</v>
      </c>
      <c r="B169" s="30" t="s">
        <v>193</v>
      </c>
      <c r="C169" s="22" t="s">
        <v>25</v>
      </c>
      <c r="D169" s="38">
        <v>87</v>
      </c>
      <c r="E169" s="38">
        <v>23</v>
      </c>
      <c r="F169" s="38">
        <f t="shared" si="20"/>
        <v>-64</v>
      </c>
      <c r="G169" s="39">
        <f t="shared" si="21"/>
        <v>-73.563218390804593</v>
      </c>
    </row>
  </sheetData>
  <mergeCells count="22">
    <mergeCell ref="B165:G165"/>
    <mergeCell ref="B53:G53"/>
    <mergeCell ref="B48:G48"/>
    <mergeCell ref="B35:G35"/>
    <mergeCell ref="B151:G151"/>
    <mergeCell ref="B157:G157"/>
    <mergeCell ref="B140:G140"/>
    <mergeCell ref="B131:G131"/>
    <mergeCell ref="B128:G128"/>
    <mergeCell ref="B6:G6"/>
    <mergeCell ref="B101:G101"/>
    <mergeCell ref="B96:G96"/>
    <mergeCell ref="B86:G86"/>
    <mergeCell ref="B63:G63"/>
    <mergeCell ref="B60:G60"/>
    <mergeCell ref="D3:E3"/>
    <mergeCell ref="F3:G3"/>
    <mergeCell ref="A1:G1"/>
    <mergeCell ref="C3:C4"/>
    <mergeCell ref="B3:B4"/>
    <mergeCell ref="A3:A4"/>
    <mergeCell ref="E2:G2"/>
  </mergeCells>
  <pageMargins left="0.31496062992125984" right="0.31496062992125984" top="0.74803149606299213" bottom="0.74803149606299213" header="0.31496062992125984" footer="0.31496062992125984"/>
  <pageSetup paperSize="9" scale="1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7"/>
  <sheetViews>
    <sheetView zoomScaleNormal="100" workbookViewId="0">
      <selection activeCell="G18" sqref="G18"/>
    </sheetView>
  </sheetViews>
  <sheetFormatPr defaultColWidth="9.140625" defaultRowHeight="15" x14ac:dyDescent="0.25"/>
  <cols>
    <col min="1" max="1" width="7.28515625" style="1" customWidth="1"/>
    <col min="2" max="2" width="84.7109375" style="1" customWidth="1"/>
    <col min="3" max="4" width="16.140625" style="1" customWidth="1"/>
    <col min="5" max="5" width="17.28515625" style="1" customWidth="1"/>
    <col min="6" max="6" width="18.28515625" style="1" customWidth="1"/>
    <col min="7" max="16384" width="9.140625" style="1"/>
  </cols>
  <sheetData>
    <row r="1" spans="1:6" x14ac:dyDescent="0.25">
      <c r="A1" s="97" t="s">
        <v>289</v>
      </c>
      <c r="B1" s="97"/>
      <c r="C1" s="97"/>
      <c r="D1" s="97"/>
      <c r="E1" s="97"/>
      <c r="F1" s="97"/>
    </row>
    <row r="2" spans="1:6" ht="14.25" customHeight="1" x14ac:dyDescent="0.25">
      <c r="A2" s="97"/>
      <c r="B2" s="97"/>
      <c r="C2" s="97"/>
      <c r="D2" s="97"/>
      <c r="E2" s="97"/>
      <c r="F2" s="97"/>
    </row>
    <row r="3" spans="1:6" ht="15.75" thickBot="1" x14ac:dyDescent="0.3">
      <c r="E3" s="96" t="s">
        <v>20</v>
      </c>
      <c r="F3" s="96"/>
    </row>
    <row r="4" spans="1:6" ht="15.75" x14ac:dyDescent="0.25">
      <c r="A4" s="98" t="s">
        <v>0</v>
      </c>
      <c r="B4" s="101" t="s">
        <v>9</v>
      </c>
      <c r="C4" s="107" t="s">
        <v>10</v>
      </c>
      <c r="D4" s="107"/>
      <c r="E4" s="107"/>
      <c r="F4" s="108"/>
    </row>
    <row r="5" spans="1:6" ht="15.75" customHeight="1" x14ac:dyDescent="0.25">
      <c r="A5" s="99"/>
      <c r="B5" s="102"/>
      <c r="C5" s="104" t="s">
        <v>8</v>
      </c>
      <c r="D5" s="104" t="s">
        <v>2</v>
      </c>
      <c r="E5" s="94" t="s">
        <v>3</v>
      </c>
      <c r="F5" s="95"/>
    </row>
    <row r="6" spans="1:6" ht="30.75" customHeight="1" x14ac:dyDescent="0.25">
      <c r="A6" s="100"/>
      <c r="B6" s="103"/>
      <c r="C6" s="105"/>
      <c r="D6" s="106"/>
      <c r="E6" s="54" t="s">
        <v>7</v>
      </c>
      <c r="F6" s="2" t="s">
        <v>5</v>
      </c>
    </row>
    <row r="7" spans="1:6" ht="15.75" x14ac:dyDescent="0.25">
      <c r="A7" s="3">
        <v>1</v>
      </c>
      <c r="B7" s="52">
        <v>2</v>
      </c>
      <c r="C7" s="52">
        <v>3</v>
      </c>
      <c r="D7" s="52">
        <v>4</v>
      </c>
      <c r="E7" s="52">
        <v>5</v>
      </c>
      <c r="F7" s="53">
        <v>6</v>
      </c>
    </row>
    <row r="8" spans="1:6" ht="23.25" customHeight="1" x14ac:dyDescent="0.25">
      <c r="A8" s="55">
        <v>1</v>
      </c>
      <c r="B8" s="112" t="s">
        <v>194</v>
      </c>
      <c r="C8" s="115"/>
      <c r="D8" s="115"/>
      <c r="E8" s="115"/>
      <c r="F8" s="116"/>
    </row>
    <row r="9" spans="1:6" ht="31.5" x14ac:dyDescent="0.25">
      <c r="A9" s="12">
        <v>1</v>
      </c>
      <c r="B9" s="61" t="s">
        <v>195</v>
      </c>
      <c r="C9" s="42">
        <v>143503.12599999999</v>
      </c>
      <c r="D9" s="42">
        <v>116576.59947</v>
      </c>
      <c r="E9" s="42">
        <f t="shared" ref="E9:E22" si="0">D9-C9</f>
        <v>-26926.526529999988</v>
      </c>
      <c r="F9" s="4">
        <f t="shared" ref="F9:F22" si="1">D9/C9*100-100</f>
        <v>-18.76372123768229</v>
      </c>
    </row>
    <row r="10" spans="1:6" ht="47.25" x14ac:dyDescent="0.25">
      <c r="A10" s="12">
        <v>2</v>
      </c>
      <c r="B10" s="61" t="s">
        <v>196</v>
      </c>
      <c r="C10" s="42">
        <v>387.8</v>
      </c>
      <c r="D10" s="42">
        <v>330.03937999999999</v>
      </c>
      <c r="E10" s="42">
        <f t="shared" si="0"/>
        <v>-57.760620000000017</v>
      </c>
      <c r="F10" s="4">
        <f t="shared" si="1"/>
        <v>-14.894435275915427</v>
      </c>
    </row>
    <row r="11" spans="1:6" ht="31.5" customHeight="1" x14ac:dyDescent="0.25">
      <c r="A11" s="12">
        <v>3</v>
      </c>
      <c r="B11" s="61" t="s">
        <v>36</v>
      </c>
      <c r="C11" s="42">
        <v>161776.47</v>
      </c>
      <c r="D11" s="42">
        <v>161776.21859</v>
      </c>
      <c r="E11" s="42">
        <f t="shared" si="0"/>
        <v>-0.25140999999712221</v>
      </c>
      <c r="F11" s="4">
        <f t="shared" si="1"/>
        <v>-1.5540578924344572E-4</v>
      </c>
    </row>
    <row r="12" spans="1:6" ht="24.75" customHeight="1" x14ac:dyDescent="0.25">
      <c r="A12" s="12">
        <v>4</v>
      </c>
      <c r="B12" s="61" t="s">
        <v>55</v>
      </c>
      <c r="C12" s="42">
        <v>778.59199999999998</v>
      </c>
      <c r="D12" s="42">
        <v>778.59124999999995</v>
      </c>
      <c r="E12" s="42">
        <f t="shared" si="0"/>
        <v>-7.5000000003910827E-4</v>
      </c>
      <c r="F12" s="4">
        <f t="shared" si="1"/>
        <v>-9.6327730062739647E-5</v>
      </c>
    </row>
    <row r="13" spans="1:6" ht="24" customHeight="1" x14ac:dyDescent="0.25">
      <c r="A13" s="12">
        <v>5</v>
      </c>
      <c r="B13" s="61" t="s">
        <v>37</v>
      </c>
      <c r="C13" s="42">
        <v>30433.098999999998</v>
      </c>
      <c r="D13" s="42">
        <v>28777.06033</v>
      </c>
      <c r="E13" s="42">
        <f t="shared" si="0"/>
        <v>-1656.0386699999981</v>
      </c>
      <c r="F13" s="4">
        <f t="shared" si="1"/>
        <v>-5.4415709356447621</v>
      </c>
    </row>
    <row r="14" spans="1:6" ht="21.75" customHeight="1" x14ac:dyDescent="0.25">
      <c r="A14" s="12">
        <v>6</v>
      </c>
      <c r="B14" s="61" t="s">
        <v>197</v>
      </c>
      <c r="C14" s="42">
        <v>4902.1009999999997</v>
      </c>
      <c r="D14" s="42">
        <v>1233.8883900000001</v>
      </c>
      <c r="E14" s="42">
        <f t="shared" si="0"/>
        <v>-3668.2126099999996</v>
      </c>
      <c r="F14" s="4">
        <f t="shared" si="1"/>
        <v>-74.829396823933251</v>
      </c>
    </row>
    <row r="15" spans="1:6" ht="24.75" customHeight="1" x14ac:dyDescent="0.25">
      <c r="A15" s="12">
        <v>7</v>
      </c>
      <c r="B15" s="61" t="s">
        <v>198</v>
      </c>
      <c r="C15" s="42">
        <v>13203.742</v>
      </c>
      <c r="D15" s="42">
        <v>13199.39135</v>
      </c>
      <c r="E15" s="42">
        <f t="shared" si="0"/>
        <v>-4.3506500000003143</v>
      </c>
      <c r="F15" s="4">
        <f t="shared" si="1"/>
        <v>-3.2950128834698944E-2</v>
      </c>
    </row>
    <row r="16" spans="1:6" ht="34.5" customHeight="1" x14ac:dyDescent="0.25">
      <c r="A16" s="12">
        <v>8</v>
      </c>
      <c r="B16" s="61" t="s">
        <v>199</v>
      </c>
      <c r="C16" s="42">
        <v>698.7</v>
      </c>
      <c r="D16" s="42">
        <v>0</v>
      </c>
      <c r="E16" s="42">
        <f t="shared" si="0"/>
        <v>-698.7</v>
      </c>
      <c r="F16" s="4">
        <v>0</v>
      </c>
    </row>
    <row r="17" spans="1:6" ht="20.25" customHeight="1" x14ac:dyDescent="0.25">
      <c r="A17" s="12">
        <v>9</v>
      </c>
      <c r="B17" s="61" t="s">
        <v>38</v>
      </c>
      <c r="C17" s="42">
        <v>161516.53700000001</v>
      </c>
      <c r="D17" s="42">
        <v>140730.60824</v>
      </c>
      <c r="E17" s="42">
        <f t="shared" si="0"/>
        <v>-20785.92876000001</v>
      </c>
      <c r="F17" s="4">
        <f t="shared" si="1"/>
        <v>-12.869226362870819</v>
      </c>
    </row>
    <row r="18" spans="1:6" ht="20.25" customHeight="1" x14ac:dyDescent="0.25">
      <c r="A18" s="12">
        <v>10</v>
      </c>
      <c r="B18" s="61" t="s">
        <v>39</v>
      </c>
      <c r="C18" s="42">
        <v>91111.737999999998</v>
      </c>
      <c r="D18" s="42">
        <v>42796.360480000003</v>
      </c>
      <c r="E18" s="42">
        <f t="shared" si="0"/>
        <v>-48315.377519999995</v>
      </c>
      <c r="F18" s="4">
        <f t="shared" si="1"/>
        <v>-53.028708024426003</v>
      </c>
    </row>
    <row r="19" spans="1:6" ht="20.25" customHeight="1" x14ac:dyDescent="0.25">
      <c r="A19" s="12">
        <v>11</v>
      </c>
      <c r="B19" s="61" t="s">
        <v>200</v>
      </c>
      <c r="C19" s="42">
        <v>16517.762480000001</v>
      </c>
      <c r="D19" s="42">
        <v>16491.818569999999</v>
      </c>
      <c r="E19" s="42">
        <f t="shared" si="0"/>
        <v>-25.943910000001779</v>
      </c>
      <c r="F19" s="4">
        <v>0</v>
      </c>
    </row>
    <row r="20" spans="1:6" ht="20.25" customHeight="1" x14ac:dyDescent="0.25">
      <c r="A20" s="12">
        <v>12</v>
      </c>
      <c r="B20" s="61" t="s">
        <v>40</v>
      </c>
      <c r="C20" s="42">
        <v>261308.42</v>
      </c>
      <c r="D20" s="42">
        <v>245989.32628000001</v>
      </c>
      <c r="E20" s="42">
        <f t="shared" si="0"/>
        <v>-15319.093720000004</v>
      </c>
      <c r="F20" s="4">
        <f t="shared" si="1"/>
        <v>-5.8624569847385715</v>
      </c>
    </row>
    <row r="21" spans="1:6" ht="20.25" customHeight="1" x14ac:dyDescent="0.25">
      <c r="A21" s="12">
        <v>13</v>
      </c>
      <c r="B21" s="61" t="s">
        <v>201</v>
      </c>
      <c r="C21" s="42">
        <v>100469.788</v>
      </c>
      <c r="D21" s="42">
        <v>48895.859640000002</v>
      </c>
      <c r="E21" s="42">
        <f t="shared" si="0"/>
        <v>-51573.928359999998</v>
      </c>
      <c r="F21" s="4">
        <v>0</v>
      </c>
    </row>
    <row r="22" spans="1:6" ht="66" customHeight="1" x14ac:dyDescent="0.25">
      <c r="A22" s="12">
        <v>14</v>
      </c>
      <c r="B22" s="61" t="s">
        <v>202</v>
      </c>
      <c r="C22" s="42">
        <v>37.155999999999999</v>
      </c>
      <c r="D22" s="42">
        <v>37.155999999999999</v>
      </c>
      <c r="E22" s="42">
        <f t="shared" si="0"/>
        <v>0</v>
      </c>
      <c r="F22" s="4">
        <f t="shared" si="1"/>
        <v>0</v>
      </c>
    </row>
    <row r="23" spans="1:6" ht="18" customHeight="1" x14ac:dyDescent="0.25">
      <c r="A23" s="11"/>
      <c r="B23" s="41" t="s">
        <v>18</v>
      </c>
      <c r="C23" s="43">
        <f>SUM(C9:C22)</f>
        <v>986645.03148000012</v>
      </c>
      <c r="D23" s="43">
        <f>SUM(D9:D22)</f>
        <v>817612.91797000007</v>
      </c>
      <c r="E23" s="43">
        <f>D23-C23</f>
        <v>-169032.11351000005</v>
      </c>
      <c r="F23" s="5">
        <f>D23/C23*100-100</f>
        <v>-17.132008789062297</v>
      </c>
    </row>
    <row r="24" spans="1:6" ht="22.5" customHeight="1" x14ac:dyDescent="0.25">
      <c r="A24" s="55">
        <v>2</v>
      </c>
      <c r="B24" s="112" t="s">
        <v>95</v>
      </c>
      <c r="C24" s="115"/>
      <c r="D24" s="115"/>
      <c r="E24" s="115"/>
      <c r="F24" s="116"/>
    </row>
    <row r="25" spans="1:6" ht="19.5" customHeight="1" x14ac:dyDescent="0.25">
      <c r="A25" s="12">
        <v>1</v>
      </c>
      <c r="B25" s="61" t="s">
        <v>41</v>
      </c>
      <c r="C25" s="42">
        <v>13885.254000000001</v>
      </c>
      <c r="D25" s="42">
        <v>11195.53436</v>
      </c>
      <c r="E25" s="44">
        <f t="shared" ref="E25:E34" si="2">D25-C25</f>
        <v>-2689.7196400000012</v>
      </c>
      <c r="F25" s="17">
        <f>D25/C25*100-100</f>
        <v>-19.371051044510963</v>
      </c>
    </row>
    <row r="26" spans="1:6" ht="51.75" customHeight="1" x14ac:dyDescent="0.25">
      <c r="A26" s="12">
        <v>2</v>
      </c>
      <c r="B26" s="61" t="s">
        <v>203</v>
      </c>
      <c r="C26" s="42">
        <v>48011.892</v>
      </c>
      <c r="D26" s="42">
        <v>34892.90249</v>
      </c>
      <c r="E26" s="44">
        <f t="shared" si="2"/>
        <v>-13118.989509999999</v>
      </c>
      <c r="F26" s="17">
        <f>D26/C26*100-100</f>
        <v>-27.324458511237168</v>
      </c>
    </row>
    <row r="27" spans="1:6" ht="64.5" hidden="1" customHeight="1" x14ac:dyDescent="0.25">
      <c r="A27" s="12">
        <v>3</v>
      </c>
      <c r="B27" s="61" t="s">
        <v>204</v>
      </c>
      <c r="C27" s="42"/>
      <c r="D27" s="42"/>
      <c r="E27" s="44">
        <f t="shared" si="2"/>
        <v>0</v>
      </c>
      <c r="F27" s="17">
        <v>0</v>
      </c>
    </row>
    <row r="28" spans="1:6" ht="35.25" customHeight="1" x14ac:dyDescent="0.25">
      <c r="A28" s="12">
        <v>4</v>
      </c>
      <c r="B28" s="61" t="s">
        <v>205</v>
      </c>
      <c r="C28" s="42">
        <v>370072.53600000002</v>
      </c>
      <c r="D28" s="42">
        <v>368785.59370000003</v>
      </c>
      <c r="E28" s="44">
        <f t="shared" si="2"/>
        <v>-1286.9422999999952</v>
      </c>
      <c r="F28" s="17">
        <v>0</v>
      </c>
    </row>
    <row r="29" spans="1:6" ht="19.5" customHeight="1" x14ac:dyDescent="0.25">
      <c r="A29" s="12">
        <v>5</v>
      </c>
      <c r="B29" s="61" t="s">
        <v>206</v>
      </c>
      <c r="C29" s="42">
        <v>556153.55743000004</v>
      </c>
      <c r="D29" s="42">
        <v>415786.71753000002</v>
      </c>
      <c r="E29" s="44">
        <f t="shared" si="2"/>
        <v>-140366.83990000002</v>
      </c>
      <c r="F29" s="17">
        <f>D29/C29*100-100</f>
        <v>-25.238863983652067</v>
      </c>
    </row>
    <row r="30" spans="1:6" ht="48.75" customHeight="1" x14ac:dyDescent="0.25">
      <c r="A30" s="12">
        <v>6</v>
      </c>
      <c r="B30" s="61" t="s">
        <v>207</v>
      </c>
      <c r="C30" s="42">
        <v>41935.805</v>
      </c>
      <c r="D30" s="42">
        <v>38198.692000000003</v>
      </c>
      <c r="E30" s="44">
        <f t="shared" si="2"/>
        <v>-3737.1129999999976</v>
      </c>
      <c r="F30" s="17">
        <f>D30/C30*100-100</f>
        <v>-8.9115089122528985</v>
      </c>
    </row>
    <row r="31" spans="1:6" ht="32.25" customHeight="1" x14ac:dyDescent="0.25">
      <c r="A31" s="12">
        <v>7</v>
      </c>
      <c r="B31" s="61" t="s">
        <v>208</v>
      </c>
      <c r="C31" s="42">
        <v>82937.548999999999</v>
      </c>
      <c r="D31" s="42">
        <v>59236.999000000003</v>
      </c>
      <c r="E31" s="44">
        <f t="shared" si="2"/>
        <v>-23700.549999999996</v>
      </c>
      <c r="F31" s="17">
        <v>0</v>
      </c>
    </row>
    <row r="32" spans="1:6" ht="50.25" customHeight="1" x14ac:dyDescent="0.25">
      <c r="A32" s="12">
        <v>8</v>
      </c>
      <c r="B32" s="61" t="s">
        <v>209</v>
      </c>
      <c r="C32" s="42">
        <v>1554.3045</v>
      </c>
      <c r="D32" s="42">
        <v>1554.3045</v>
      </c>
      <c r="E32" s="44">
        <f t="shared" si="2"/>
        <v>0</v>
      </c>
      <c r="F32" s="17">
        <v>0</v>
      </c>
    </row>
    <row r="33" spans="1:6" ht="19.5" customHeight="1" x14ac:dyDescent="0.25">
      <c r="A33" s="12">
        <v>9</v>
      </c>
      <c r="B33" s="61" t="s">
        <v>42</v>
      </c>
      <c r="C33" s="42">
        <v>1742.1579999999999</v>
      </c>
      <c r="D33" s="42">
        <v>950.28899999999999</v>
      </c>
      <c r="E33" s="44">
        <f t="shared" si="2"/>
        <v>-791.86899999999991</v>
      </c>
      <c r="F33" s="17">
        <v>0</v>
      </c>
    </row>
    <row r="34" spans="1:6" ht="21" customHeight="1" x14ac:dyDescent="0.25">
      <c r="A34" s="12">
        <v>10</v>
      </c>
      <c r="B34" s="61" t="s">
        <v>40</v>
      </c>
      <c r="C34" s="42">
        <v>117042.906</v>
      </c>
      <c r="D34" s="42">
        <v>113309.04584000001</v>
      </c>
      <c r="E34" s="44">
        <f t="shared" si="2"/>
        <v>-3733.8601599999965</v>
      </c>
      <c r="F34" s="17">
        <f>D34/C34*100-100</f>
        <v>-3.1901635798413821</v>
      </c>
    </row>
    <row r="35" spans="1:6" ht="18" customHeight="1" x14ac:dyDescent="0.25">
      <c r="A35" s="11"/>
      <c r="B35" s="41" t="s">
        <v>18</v>
      </c>
      <c r="C35" s="45">
        <f>SUM(C25:C34)</f>
        <v>1233335.9619300002</v>
      </c>
      <c r="D35" s="45">
        <f>SUM(D25:D34)</f>
        <v>1043910.07842</v>
      </c>
      <c r="E35" s="45">
        <f>D35-C35</f>
        <v>-189425.88351000019</v>
      </c>
      <c r="F35" s="18">
        <f>D35/C35*100-100</f>
        <v>-15.358822685553974</v>
      </c>
    </row>
    <row r="36" spans="1:6" ht="36" customHeight="1" x14ac:dyDescent="0.25">
      <c r="A36" s="55">
        <v>3</v>
      </c>
      <c r="B36" s="112" t="s">
        <v>210</v>
      </c>
      <c r="C36" s="115"/>
      <c r="D36" s="115"/>
      <c r="E36" s="115"/>
      <c r="F36" s="116"/>
    </row>
    <row r="37" spans="1:6" ht="21.75" customHeight="1" x14ac:dyDescent="0.25">
      <c r="A37" s="12">
        <v>1</v>
      </c>
      <c r="B37" s="61" t="s">
        <v>43</v>
      </c>
      <c r="C37" s="42">
        <v>137.80000000000001</v>
      </c>
      <c r="D37" s="42">
        <v>137.72</v>
      </c>
      <c r="E37" s="42">
        <f>D37-C37</f>
        <v>-8.0000000000012506E-2</v>
      </c>
      <c r="F37" s="4">
        <f>D37/C37*100-100</f>
        <v>-5.8055152394786091E-2</v>
      </c>
    </row>
    <row r="38" spans="1:6" ht="80.25" customHeight="1" x14ac:dyDescent="0.25">
      <c r="A38" s="12">
        <v>2</v>
      </c>
      <c r="B38" s="61" t="s">
        <v>211</v>
      </c>
      <c r="C38" s="42">
        <v>8260.1229999999996</v>
      </c>
      <c r="D38" s="42">
        <v>8191.0441899999996</v>
      </c>
      <c r="E38" s="42">
        <f>D38-C38</f>
        <v>-69.078809999999976</v>
      </c>
      <c r="F38" s="4">
        <f>D38/C38*100-100</f>
        <v>-0.83629275254133972</v>
      </c>
    </row>
    <row r="39" spans="1:6" ht="21" customHeight="1" x14ac:dyDescent="0.25">
      <c r="A39" s="11"/>
      <c r="B39" s="41" t="s">
        <v>18</v>
      </c>
      <c r="C39" s="43">
        <f>SUM(C37:C38)</f>
        <v>8397.9229999999989</v>
      </c>
      <c r="D39" s="43">
        <f>SUM(D37:D38)</f>
        <v>8328.7641899999999</v>
      </c>
      <c r="E39" s="43">
        <f>D39-C39</f>
        <v>-69.158809999998994</v>
      </c>
      <c r="F39" s="5">
        <f>D39/C39*100-100</f>
        <v>-0.82352279248092941</v>
      </c>
    </row>
    <row r="40" spans="1:6" ht="24" customHeight="1" x14ac:dyDescent="0.25">
      <c r="A40" s="55">
        <v>4</v>
      </c>
      <c r="B40" s="112" t="s">
        <v>120</v>
      </c>
      <c r="C40" s="115"/>
      <c r="D40" s="115"/>
      <c r="E40" s="115"/>
      <c r="F40" s="116"/>
    </row>
    <row r="41" spans="1:6" ht="50.25" customHeight="1" x14ac:dyDescent="0.25">
      <c r="A41" s="12">
        <v>1</v>
      </c>
      <c r="B41" s="61" t="s">
        <v>213</v>
      </c>
      <c r="C41" s="42">
        <v>187.9</v>
      </c>
      <c r="D41" s="42">
        <v>187.9</v>
      </c>
      <c r="E41" s="42">
        <f>D41-C41</f>
        <v>0</v>
      </c>
      <c r="F41" s="23">
        <f>D41/C41*100-100</f>
        <v>0</v>
      </c>
    </row>
    <row r="42" spans="1:6" ht="65.25" customHeight="1" x14ac:dyDescent="0.25">
      <c r="A42" s="12">
        <v>2</v>
      </c>
      <c r="B42" s="61" t="s">
        <v>212</v>
      </c>
      <c r="C42" s="42">
        <v>190</v>
      </c>
      <c r="D42" s="42">
        <v>189</v>
      </c>
      <c r="E42" s="42">
        <f>D42-C42</f>
        <v>-1</v>
      </c>
      <c r="F42" s="23">
        <f>D42/C42*100-100</f>
        <v>-0.52631578947368496</v>
      </c>
    </row>
    <row r="43" spans="1:6" ht="78" customHeight="1" x14ac:dyDescent="0.25">
      <c r="A43" s="12">
        <v>3</v>
      </c>
      <c r="B43" s="61" t="s">
        <v>214</v>
      </c>
      <c r="C43" s="42">
        <v>70</v>
      </c>
      <c r="D43" s="42">
        <v>70</v>
      </c>
      <c r="E43" s="42">
        <f>D43-C43</f>
        <v>0</v>
      </c>
      <c r="F43" s="23">
        <f>D43/C43*100-100</f>
        <v>0</v>
      </c>
    </row>
    <row r="44" spans="1:6" ht="63" customHeight="1" x14ac:dyDescent="0.25">
      <c r="A44" s="12">
        <v>4</v>
      </c>
      <c r="B44" s="61" t="s">
        <v>215</v>
      </c>
      <c r="C44" s="42">
        <v>50</v>
      </c>
      <c r="D44" s="42">
        <v>50</v>
      </c>
      <c r="E44" s="42">
        <f>D44-C44</f>
        <v>0</v>
      </c>
      <c r="F44" s="23">
        <f>D44/C44*100-100</f>
        <v>0</v>
      </c>
    </row>
    <row r="45" spans="1:6" ht="51.75" customHeight="1" x14ac:dyDescent="0.25">
      <c r="A45" s="12">
        <v>5</v>
      </c>
      <c r="B45" s="61" t="s">
        <v>216</v>
      </c>
      <c r="C45" s="42">
        <v>50</v>
      </c>
      <c r="D45" s="42">
        <v>50</v>
      </c>
      <c r="E45" s="42">
        <f>D45-C45</f>
        <v>0</v>
      </c>
      <c r="F45" s="23">
        <v>0</v>
      </c>
    </row>
    <row r="46" spans="1:6" ht="78" hidden="1" customHeight="1" x14ac:dyDescent="0.25">
      <c r="A46" s="12"/>
      <c r="B46" s="16"/>
      <c r="C46" s="42"/>
      <c r="D46" s="42"/>
      <c r="E46" s="42"/>
      <c r="F46" s="23"/>
    </row>
    <row r="47" spans="1:6" ht="19.5" customHeight="1" x14ac:dyDescent="0.25">
      <c r="A47" s="11"/>
      <c r="B47" s="41" t="s">
        <v>18</v>
      </c>
      <c r="C47" s="43">
        <f>SUM(C41:C46)</f>
        <v>547.9</v>
      </c>
      <c r="D47" s="43">
        <f>SUM(D41:D46)</f>
        <v>546.9</v>
      </c>
      <c r="E47" s="43">
        <f>D47-C47</f>
        <v>-1</v>
      </c>
      <c r="F47" s="24">
        <f>D47/C47*100-100</f>
        <v>-0.18251505749223895</v>
      </c>
    </row>
    <row r="48" spans="1:6" ht="25.5" customHeight="1" x14ac:dyDescent="0.25">
      <c r="A48" s="55">
        <v>5</v>
      </c>
      <c r="B48" s="112" t="s">
        <v>128</v>
      </c>
      <c r="C48" s="115"/>
      <c r="D48" s="115"/>
      <c r="E48" s="115"/>
      <c r="F48" s="116"/>
    </row>
    <row r="49" spans="1:6" ht="31.5" x14ac:dyDescent="0.25">
      <c r="A49" s="12">
        <v>1</v>
      </c>
      <c r="B49" s="16" t="s">
        <v>217</v>
      </c>
      <c r="C49" s="42">
        <v>220.21700000000001</v>
      </c>
      <c r="D49" s="42">
        <v>220.21600000000001</v>
      </c>
      <c r="E49" s="42">
        <f>D49-C49</f>
        <v>-1.0000000000047748E-3</v>
      </c>
      <c r="F49" s="4">
        <f>D49/C49*100-100</f>
        <v>-4.5409754923753098E-4</v>
      </c>
    </row>
    <row r="50" spans="1:6" ht="31.5" x14ac:dyDescent="0.25">
      <c r="A50" s="12">
        <v>2</v>
      </c>
      <c r="B50" s="16" t="s">
        <v>218</v>
      </c>
      <c r="C50" s="42">
        <v>25324.282999999999</v>
      </c>
      <c r="D50" s="42">
        <v>22515.591049999999</v>
      </c>
      <c r="E50" s="42">
        <f>D50-C50</f>
        <v>-2808.6919500000004</v>
      </c>
      <c r="F50" s="4">
        <f>D50/C50*100-100</f>
        <v>-11.090904133396393</v>
      </c>
    </row>
    <row r="51" spans="1:6" ht="15.75" x14ac:dyDescent="0.25">
      <c r="A51" s="11"/>
      <c r="B51" s="41" t="s">
        <v>18</v>
      </c>
      <c r="C51" s="43">
        <f>SUM(C49:C50)</f>
        <v>25544.5</v>
      </c>
      <c r="D51" s="43">
        <f>SUM(D49:D50)</f>
        <v>22735.807049999999</v>
      </c>
      <c r="E51" s="43">
        <f>D51-C51</f>
        <v>-2808.6929500000006</v>
      </c>
      <c r="F51" s="5">
        <f>D51/C51*100-100</f>
        <v>-10.995294290356057</v>
      </c>
    </row>
    <row r="52" spans="1:6" ht="21" customHeight="1" x14ac:dyDescent="0.25">
      <c r="A52" s="55">
        <v>6</v>
      </c>
      <c r="B52" s="112" t="s">
        <v>219</v>
      </c>
      <c r="C52" s="115"/>
      <c r="D52" s="115"/>
      <c r="E52" s="115"/>
      <c r="F52" s="116"/>
    </row>
    <row r="53" spans="1:6" ht="23.25" customHeight="1" x14ac:dyDescent="0.25">
      <c r="A53" s="12">
        <v>1</v>
      </c>
      <c r="B53" s="61" t="s">
        <v>220</v>
      </c>
      <c r="C53" s="42">
        <v>3505248.7749999999</v>
      </c>
      <c r="D53" s="42">
        <v>3440123.2175699999</v>
      </c>
      <c r="E53" s="42">
        <f>D53-C53</f>
        <v>-65125.557430000044</v>
      </c>
      <c r="F53" s="4">
        <f>D53/C53*100-100</f>
        <v>-1.8579439466461167</v>
      </c>
    </row>
    <row r="54" spans="1:6" ht="18.75" customHeight="1" x14ac:dyDescent="0.25">
      <c r="A54" s="12">
        <v>2</v>
      </c>
      <c r="B54" s="61" t="s">
        <v>221</v>
      </c>
      <c r="C54" s="42">
        <v>111973.07799999999</v>
      </c>
      <c r="D54" s="42">
        <v>78875.602310000002</v>
      </c>
      <c r="E54" s="42">
        <f t="shared" ref="E54:E62" si="3">D54-C54</f>
        <v>-33097.475689999992</v>
      </c>
      <c r="F54" s="4">
        <f t="shared" ref="F54:F62" si="4">D54/C54*100-100</f>
        <v>-29.558422686210335</v>
      </c>
    </row>
    <row r="55" spans="1:6" ht="34.5" customHeight="1" x14ac:dyDescent="0.25">
      <c r="A55" s="12">
        <v>3</v>
      </c>
      <c r="B55" s="61" t="s">
        <v>222</v>
      </c>
      <c r="C55" s="42">
        <v>103286.645</v>
      </c>
      <c r="D55" s="42">
        <v>103101.73272</v>
      </c>
      <c r="E55" s="42">
        <f t="shared" si="3"/>
        <v>-184.9122800000041</v>
      </c>
      <c r="F55" s="4">
        <f t="shared" si="4"/>
        <v>-0.17902825675091094</v>
      </c>
    </row>
    <row r="56" spans="1:6" ht="21" customHeight="1" x14ac:dyDescent="0.25">
      <c r="A56" s="12">
        <v>5</v>
      </c>
      <c r="B56" s="61" t="s">
        <v>255</v>
      </c>
      <c r="C56" s="42">
        <v>2874.2</v>
      </c>
      <c r="D56" s="42">
        <v>2056.07654</v>
      </c>
      <c r="E56" s="42">
        <f t="shared" si="3"/>
        <v>-818.1234599999998</v>
      </c>
      <c r="F56" s="4">
        <f t="shared" si="4"/>
        <v>-28.464388699464195</v>
      </c>
    </row>
    <row r="57" spans="1:6" ht="18" customHeight="1" x14ac:dyDescent="0.25">
      <c r="A57" s="12">
        <v>6</v>
      </c>
      <c r="B57" s="61" t="s">
        <v>223</v>
      </c>
      <c r="C57" s="42">
        <v>44853.485000000001</v>
      </c>
      <c r="D57" s="42">
        <v>44617.375269999997</v>
      </c>
      <c r="E57" s="42">
        <f t="shared" si="3"/>
        <v>-236.10973000000376</v>
      </c>
      <c r="F57" s="4">
        <f t="shared" si="4"/>
        <v>-0.52640219594978532</v>
      </c>
    </row>
    <row r="58" spans="1:6" ht="21.75" customHeight="1" x14ac:dyDescent="0.25">
      <c r="A58" s="12">
        <v>7</v>
      </c>
      <c r="B58" s="61" t="s">
        <v>224</v>
      </c>
      <c r="C58" s="42">
        <v>58132.856</v>
      </c>
      <c r="D58" s="42">
        <v>57342.181049999999</v>
      </c>
      <c r="E58" s="42">
        <f t="shared" si="3"/>
        <v>-790.67495000000054</v>
      </c>
      <c r="F58" s="4">
        <f t="shared" si="4"/>
        <v>-1.360117159906963</v>
      </c>
    </row>
    <row r="59" spans="1:6" ht="32.25" customHeight="1" x14ac:dyDescent="0.25">
      <c r="A59" s="12">
        <v>8</v>
      </c>
      <c r="B59" s="61" t="s">
        <v>225</v>
      </c>
      <c r="C59" s="42">
        <v>57592.892</v>
      </c>
      <c r="D59" s="42">
        <v>57573.111320000004</v>
      </c>
      <c r="E59" s="42">
        <f t="shared" si="3"/>
        <v>-19.78067999999621</v>
      </c>
      <c r="F59" s="4">
        <f t="shared" si="4"/>
        <v>-3.4345696687694272E-2</v>
      </c>
    </row>
    <row r="60" spans="1:6" ht="21" customHeight="1" x14ac:dyDescent="0.25">
      <c r="A60" s="12">
        <v>9</v>
      </c>
      <c r="B60" s="61" t="s">
        <v>226</v>
      </c>
      <c r="C60" s="42">
        <v>65777.813999999998</v>
      </c>
      <c r="D60" s="42">
        <v>64349.042439999997</v>
      </c>
      <c r="E60" s="42">
        <f t="shared" si="3"/>
        <v>-1428.771560000001</v>
      </c>
      <c r="F60" s="4">
        <f t="shared" si="4"/>
        <v>-2.1721177295432739</v>
      </c>
    </row>
    <row r="61" spans="1:6" ht="35.25" customHeight="1" x14ac:dyDescent="0.25">
      <c r="A61" s="12">
        <v>10</v>
      </c>
      <c r="B61" s="61" t="s">
        <v>256</v>
      </c>
      <c r="C61" s="42">
        <v>30</v>
      </c>
      <c r="D61" s="42">
        <v>29.75</v>
      </c>
      <c r="E61" s="42">
        <f t="shared" si="3"/>
        <v>-0.25</v>
      </c>
      <c r="F61" s="4">
        <f t="shared" si="4"/>
        <v>-0.8333333333333286</v>
      </c>
    </row>
    <row r="62" spans="1:6" ht="18.75" customHeight="1" x14ac:dyDescent="0.25">
      <c r="A62" s="11"/>
      <c r="B62" s="41" t="s">
        <v>18</v>
      </c>
      <c r="C62" s="43">
        <f>SUM(C53:C61)</f>
        <v>3949769.7450000001</v>
      </c>
      <c r="D62" s="43">
        <f>SUM(D53:D61)</f>
        <v>3848068.08922</v>
      </c>
      <c r="E62" s="43">
        <f t="shared" si="3"/>
        <v>-101701.65578000015</v>
      </c>
      <c r="F62" s="5">
        <f t="shared" si="4"/>
        <v>-2.574875558473849</v>
      </c>
    </row>
    <row r="63" spans="1:6" ht="24.75" customHeight="1" x14ac:dyDescent="0.25">
      <c r="A63" s="55">
        <v>7</v>
      </c>
      <c r="B63" s="112" t="s">
        <v>149</v>
      </c>
      <c r="C63" s="115"/>
      <c r="D63" s="115"/>
      <c r="E63" s="115"/>
      <c r="F63" s="116"/>
    </row>
    <row r="64" spans="1:6" ht="47.25" x14ac:dyDescent="0.25">
      <c r="A64" s="12">
        <v>1</v>
      </c>
      <c r="B64" s="16" t="s">
        <v>227</v>
      </c>
      <c r="C64" s="42">
        <v>5991.82</v>
      </c>
      <c r="D64" s="42">
        <v>5970.4990200000002</v>
      </c>
      <c r="E64" s="42">
        <f t="shared" ref="E64:E70" si="5">D64-C64</f>
        <v>-21.320979999999508</v>
      </c>
      <c r="F64" s="4">
        <f t="shared" ref="F64:F70" si="6">D64/C64*100-100</f>
        <v>-0.35583478809442681</v>
      </c>
    </row>
    <row r="65" spans="1:6" ht="15.75" x14ac:dyDescent="0.25">
      <c r="A65" s="12">
        <v>2</v>
      </c>
      <c r="B65" s="16" t="s">
        <v>257</v>
      </c>
      <c r="C65" s="42">
        <v>2608.46</v>
      </c>
      <c r="D65" s="42">
        <v>2608.4588399999998</v>
      </c>
      <c r="E65" s="42">
        <f t="shared" si="5"/>
        <v>-1.160000000254513E-3</v>
      </c>
      <c r="F65" s="4">
        <f t="shared" si="6"/>
        <v>-4.4470683860708959E-5</v>
      </c>
    </row>
    <row r="66" spans="1:6" ht="21" customHeight="1" x14ac:dyDescent="0.25">
      <c r="A66" s="12">
        <v>3</v>
      </c>
      <c r="B66" s="16" t="s">
        <v>228</v>
      </c>
      <c r="C66" s="42">
        <v>545646.48</v>
      </c>
      <c r="D66" s="42">
        <v>541811.84417000005</v>
      </c>
      <c r="E66" s="42">
        <f t="shared" si="5"/>
        <v>-3834.6358299999265</v>
      </c>
      <c r="F66" s="4">
        <f t="shared" si="6"/>
        <v>-0.7027692783796482</v>
      </c>
    </row>
    <row r="67" spans="1:6" ht="31.5" x14ac:dyDescent="0.25">
      <c r="A67" s="12">
        <v>4</v>
      </c>
      <c r="B67" s="16" t="s">
        <v>229</v>
      </c>
      <c r="C67" s="42">
        <v>45395.534</v>
      </c>
      <c r="D67" s="42">
        <v>45366.833550000003</v>
      </c>
      <c r="E67" s="42">
        <f t="shared" si="5"/>
        <v>-28.700449999996636</v>
      </c>
      <c r="F67" s="4">
        <f t="shared" si="6"/>
        <v>-6.3223069476379123E-2</v>
      </c>
    </row>
    <row r="68" spans="1:6" ht="22.5" customHeight="1" x14ac:dyDescent="0.25">
      <c r="A68" s="12">
        <v>5</v>
      </c>
      <c r="B68" s="16" t="s">
        <v>230</v>
      </c>
      <c r="C68" s="42">
        <v>270700.24699999997</v>
      </c>
      <c r="D68" s="42">
        <v>53924.75157</v>
      </c>
      <c r="E68" s="42">
        <f t="shared" si="5"/>
        <v>-216775.49542999998</v>
      </c>
      <c r="F68" s="4">
        <f t="shared" si="6"/>
        <v>-80.079533665885421</v>
      </c>
    </row>
    <row r="69" spans="1:6" ht="15.75" x14ac:dyDescent="0.25">
      <c r="A69" s="12">
        <v>6</v>
      </c>
      <c r="B69" s="16" t="s">
        <v>40</v>
      </c>
      <c r="C69" s="42">
        <v>20346.195</v>
      </c>
      <c r="D69" s="42">
        <v>20345.76813</v>
      </c>
      <c r="E69" s="42">
        <f t="shared" si="5"/>
        <v>-0.42686999999932596</v>
      </c>
      <c r="F69" s="4">
        <f t="shared" si="6"/>
        <v>-2.098033563527224E-3</v>
      </c>
    </row>
    <row r="70" spans="1:6" ht="15.75" x14ac:dyDescent="0.25">
      <c r="A70" s="11"/>
      <c r="B70" s="41" t="s">
        <v>18</v>
      </c>
      <c r="C70" s="43">
        <f>SUM(C64:C69)</f>
        <v>890688.73599999992</v>
      </c>
      <c r="D70" s="43">
        <f>SUM(D64:D69)</f>
        <v>670028.15527999995</v>
      </c>
      <c r="E70" s="43">
        <f t="shared" si="5"/>
        <v>-220660.58071999997</v>
      </c>
      <c r="F70" s="5">
        <f t="shared" si="6"/>
        <v>-24.774151934486795</v>
      </c>
    </row>
    <row r="71" spans="1:6" ht="31.5" customHeight="1" x14ac:dyDescent="0.25">
      <c r="A71" s="55">
        <v>8</v>
      </c>
      <c r="B71" s="112" t="s">
        <v>61</v>
      </c>
      <c r="C71" s="115"/>
      <c r="D71" s="115"/>
      <c r="E71" s="115"/>
      <c r="F71" s="116"/>
    </row>
    <row r="72" spans="1:6" ht="47.25" customHeight="1" x14ac:dyDescent="0.25">
      <c r="A72" s="12">
        <v>1</v>
      </c>
      <c r="B72" s="61" t="s">
        <v>231</v>
      </c>
      <c r="C72" s="42">
        <v>411833.78211999999</v>
      </c>
      <c r="D72" s="42">
        <v>379253.37958000001</v>
      </c>
      <c r="E72" s="42">
        <f>D72-C72</f>
        <v>-32580.402539999981</v>
      </c>
      <c r="F72" s="4">
        <f t="shared" ref="F72:F91" si="7">D72/C72*100-100</f>
        <v>-7.9110563422664342</v>
      </c>
    </row>
    <row r="73" spans="1:6" ht="24.75" customHeight="1" x14ac:dyDescent="0.25">
      <c r="A73" s="12">
        <v>2</v>
      </c>
      <c r="B73" s="61" t="s">
        <v>232</v>
      </c>
      <c r="C73" s="42">
        <v>188184.55300000001</v>
      </c>
      <c r="D73" s="42">
        <v>186899.54058999999</v>
      </c>
      <c r="E73" s="42">
        <f t="shared" ref="E73:E88" si="8">D73-C73</f>
        <v>-1285.0124100000248</v>
      </c>
      <c r="F73" s="4">
        <f t="shared" si="7"/>
        <v>-0.68284691251997742</v>
      </c>
    </row>
    <row r="74" spans="1:6" ht="33.75" customHeight="1" x14ac:dyDescent="0.25">
      <c r="A74" s="12">
        <v>3</v>
      </c>
      <c r="B74" s="61" t="s">
        <v>233</v>
      </c>
      <c r="C74" s="42">
        <v>2787.3609999999999</v>
      </c>
      <c r="D74" s="42">
        <v>2786.13562</v>
      </c>
      <c r="E74" s="42">
        <f t="shared" si="8"/>
        <v>-1.2253799999998591</v>
      </c>
      <c r="F74" s="4">
        <f t="shared" si="7"/>
        <v>-4.3962012814262152E-2</v>
      </c>
    </row>
    <row r="75" spans="1:6" ht="33.75" customHeight="1" x14ac:dyDescent="0.25">
      <c r="A75" s="12">
        <v>4</v>
      </c>
      <c r="B75" s="61" t="s">
        <v>258</v>
      </c>
      <c r="C75" s="42">
        <v>32767.557000000001</v>
      </c>
      <c r="D75" s="42">
        <v>26657.134999999998</v>
      </c>
      <c r="E75" s="42">
        <f t="shared" si="8"/>
        <v>-6110.4220000000023</v>
      </c>
      <c r="F75" s="4">
        <f t="shared" si="7"/>
        <v>-18.647780180866107</v>
      </c>
    </row>
    <row r="76" spans="1:6" ht="21.75" customHeight="1" x14ac:dyDescent="0.25">
      <c r="A76" s="12">
        <v>5</v>
      </c>
      <c r="B76" s="61" t="s">
        <v>234</v>
      </c>
      <c r="C76" s="42">
        <v>25074.815999999999</v>
      </c>
      <c r="D76" s="42">
        <v>24658.131410000002</v>
      </c>
      <c r="E76" s="42">
        <f t="shared" si="8"/>
        <v>-416.68458999999712</v>
      </c>
      <c r="F76" s="4">
        <f t="shared" si="7"/>
        <v>-1.6617652947084309</v>
      </c>
    </row>
    <row r="77" spans="1:6" ht="21.75" customHeight="1" x14ac:dyDescent="0.25">
      <c r="A77" s="12">
        <v>6</v>
      </c>
      <c r="B77" s="61" t="s">
        <v>235</v>
      </c>
      <c r="C77" s="42">
        <v>348.17599999999999</v>
      </c>
      <c r="D77" s="42">
        <v>348.17482999999999</v>
      </c>
      <c r="E77" s="42">
        <f t="shared" si="8"/>
        <v>-1.1700000000018917E-3</v>
      </c>
      <c r="F77" s="4">
        <f t="shared" si="7"/>
        <v>-3.360369468339286E-4</v>
      </c>
    </row>
    <row r="78" spans="1:6" ht="17.25" customHeight="1" x14ac:dyDescent="0.25">
      <c r="A78" s="11"/>
      <c r="B78" s="41" t="s">
        <v>18</v>
      </c>
      <c r="C78" s="43">
        <f>SUM(C72:C77)</f>
        <v>660996.24511999998</v>
      </c>
      <c r="D78" s="43">
        <f>SUM(D72:D77)</f>
        <v>620602.49703000009</v>
      </c>
      <c r="E78" s="43">
        <f t="shared" si="8"/>
        <v>-40393.748089999892</v>
      </c>
      <c r="F78" s="5">
        <f t="shared" si="7"/>
        <v>-6.1110404768890447</v>
      </c>
    </row>
    <row r="79" spans="1:6" ht="27" customHeight="1" x14ac:dyDescent="0.25">
      <c r="A79" s="55">
        <v>9</v>
      </c>
      <c r="B79" s="112" t="s">
        <v>79</v>
      </c>
      <c r="C79" s="115"/>
      <c r="D79" s="115"/>
      <c r="E79" s="115"/>
      <c r="F79" s="116"/>
    </row>
    <row r="80" spans="1:6" ht="19.5" customHeight="1" x14ac:dyDescent="0.25">
      <c r="A80" s="12">
        <v>1</v>
      </c>
      <c r="B80" s="61" t="s">
        <v>236</v>
      </c>
      <c r="C80" s="42">
        <v>291112.01400000002</v>
      </c>
      <c r="D80" s="42">
        <v>290041.82001000002</v>
      </c>
      <c r="E80" s="42">
        <f t="shared" si="8"/>
        <v>-1070.1939899999998</v>
      </c>
      <c r="F80" s="4">
        <f t="shared" si="7"/>
        <v>-0.36762274950287122</v>
      </c>
    </row>
    <row r="81" spans="1:6" ht="33.75" customHeight="1" x14ac:dyDescent="0.25">
      <c r="A81" s="12">
        <v>2</v>
      </c>
      <c r="B81" s="61" t="s">
        <v>237</v>
      </c>
      <c r="C81" s="42">
        <v>49034.887000000002</v>
      </c>
      <c r="D81" s="42">
        <v>49034.830099999999</v>
      </c>
      <c r="E81" s="42">
        <f t="shared" si="8"/>
        <v>-5.6900000003224704E-2</v>
      </c>
      <c r="F81" s="4">
        <f t="shared" si="7"/>
        <v>-1.1603983099917059E-4</v>
      </c>
    </row>
    <row r="82" spans="1:6" ht="31.5" x14ac:dyDescent="0.25">
      <c r="A82" s="12">
        <v>3</v>
      </c>
      <c r="B82" s="61" t="s">
        <v>238</v>
      </c>
      <c r="C82" s="42">
        <v>30428.136999999999</v>
      </c>
      <c r="D82" s="42">
        <v>29731.273740000001</v>
      </c>
      <c r="E82" s="42">
        <f t="shared" si="8"/>
        <v>-696.86325999999826</v>
      </c>
      <c r="F82" s="4">
        <f t="shared" si="7"/>
        <v>-2.2901936454407235</v>
      </c>
    </row>
    <row r="83" spans="1:6" ht="47.25" x14ac:dyDescent="0.25">
      <c r="A83" s="12">
        <v>4</v>
      </c>
      <c r="B83" s="61" t="s">
        <v>259</v>
      </c>
      <c r="C83" s="42">
        <v>15.4</v>
      </c>
      <c r="D83" s="42">
        <v>15.4</v>
      </c>
      <c r="E83" s="42">
        <f t="shared" si="8"/>
        <v>0</v>
      </c>
      <c r="F83" s="4">
        <v>0</v>
      </c>
    </row>
    <row r="84" spans="1:6" ht="31.5" x14ac:dyDescent="0.25">
      <c r="A84" s="12">
        <v>5</v>
      </c>
      <c r="B84" s="61" t="s">
        <v>239</v>
      </c>
      <c r="C84" s="42">
        <v>40097</v>
      </c>
      <c r="D84" s="42">
        <v>39828.947319999999</v>
      </c>
      <c r="E84" s="42">
        <f t="shared" si="8"/>
        <v>-268.05268000000069</v>
      </c>
      <c r="F84" s="4">
        <f t="shared" si="7"/>
        <v>-0.6685105618874303</v>
      </c>
    </row>
    <row r="85" spans="1:6" ht="31.5" x14ac:dyDescent="0.25">
      <c r="A85" s="12">
        <v>6</v>
      </c>
      <c r="B85" s="61" t="s">
        <v>260</v>
      </c>
      <c r="C85" s="42">
        <v>9065.6910000000007</v>
      </c>
      <c r="D85" s="42">
        <v>9065.6910000000007</v>
      </c>
      <c r="E85" s="42">
        <f t="shared" si="8"/>
        <v>0</v>
      </c>
      <c r="F85" s="4">
        <v>0</v>
      </c>
    </row>
    <row r="86" spans="1:6" ht="15.75" x14ac:dyDescent="0.25">
      <c r="A86" s="12">
        <v>7</v>
      </c>
      <c r="B86" s="61" t="s">
        <v>261</v>
      </c>
      <c r="C86" s="42">
        <v>1335.3</v>
      </c>
      <c r="D86" s="42">
        <v>1317.26</v>
      </c>
      <c r="E86" s="42">
        <f t="shared" si="8"/>
        <v>-18.039999999999964</v>
      </c>
      <c r="F86" s="4">
        <v>0</v>
      </c>
    </row>
    <row r="87" spans="1:6" ht="35.25" customHeight="1" x14ac:dyDescent="0.25">
      <c r="A87" s="12">
        <v>8</v>
      </c>
      <c r="B87" s="61" t="s">
        <v>240</v>
      </c>
      <c r="C87" s="42">
        <v>45682.811999999998</v>
      </c>
      <c r="D87" s="42">
        <v>45288.719210000003</v>
      </c>
      <c r="E87" s="42">
        <f t="shared" si="8"/>
        <v>-394.09278999999515</v>
      </c>
      <c r="F87" s="4">
        <f>D87/C87*100-100</f>
        <v>-0.86267191695641543</v>
      </c>
    </row>
    <row r="88" spans="1:6" ht="17.25" customHeight="1" x14ac:dyDescent="0.25">
      <c r="A88" s="11"/>
      <c r="B88" s="41" t="s">
        <v>18</v>
      </c>
      <c r="C88" s="43">
        <f>SUM(C80:C87)</f>
        <v>466771.24099999998</v>
      </c>
      <c r="D88" s="43">
        <f>SUM(D80:D87)</f>
        <v>464323.94138000003</v>
      </c>
      <c r="E88" s="43">
        <f t="shared" si="8"/>
        <v>-2447.299619999947</v>
      </c>
      <c r="F88" s="5">
        <f t="shared" si="7"/>
        <v>-0.52430385701504179</v>
      </c>
    </row>
    <row r="89" spans="1:6" ht="23.25" customHeight="1" x14ac:dyDescent="0.25">
      <c r="A89" s="55">
        <v>10</v>
      </c>
      <c r="B89" s="112" t="s">
        <v>241</v>
      </c>
      <c r="C89" s="112"/>
      <c r="D89" s="112"/>
      <c r="E89" s="112"/>
      <c r="F89" s="117"/>
    </row>
    <row r="90" spans="1:6" ht="54.75" customHeight="1" x14ac:dyDescent="0.25">
      <c r="A90" s="12">
        <v>1</v>
      </c>
      <c r="B90" s="16" t="s">
        <v>242</v>
      </c>
      <c r="C90" s="42">
        <v>1900.694</v>
      </c>
      <c r="D90" s="42">
        <v>1898.66058</v>
      </c>
      <c r="E90" s="42">
        <f>D90-C90</f>
        <v>-2.0334199999999782</v>
      </c>
      <c r="F90" s="4">
        <f t="shared" si="7"/>
        <v>-0.10698302830439843</v>
      </c>
    </row>
    <row r="91" spans="1:6" ht="36.75" customHeight="1" x14ac:dyDescent="0.25">
      <c r="A91" s="12">
        <v>2</v>
      </c>
      <c r="B91" s="61" t="s">
        <v>262</v>
      </c>
      <c r="C91" s="42">
        <v>1810.2860000000001</v>
      </c>
      <c r="D91" s="42">
        <v>131.047</v>
      </c>
      <c r="E91" s="42">
        <f>D91-C91</f>
        <v>-1679.239</v>
      </c>
      <c r="F91" s="4">
        <f t="shared" si="7"/>
        <v>-92.760978099593103</v>
      </c>
    </row>
    <row r="92" spans="1:6" ht="17.25" customHeight="1" x14ac:dyDescent="0.25">
      <c r="A92" s="11"/>
      <c r="B92" s="41" t="s">
        <v>18</v>
      </c>
      <c r="C92" s="43">
        <f>SUM(C90:C91)</f>
        <v>3710.98</v>
      </c>
      <c r="D92" s="43">
        <f>SUM(D90:D91)</f>
        <v>2029.70758</v>
      </c>
      <c r="E92" s="43">
        <f>D92-C92</f>
        <v>-1681.27242</v>
      </c>
      <c r="F92" s="5">
        <f>D92/C92*100-100</f>
        <v>-45.305348452430358</v>
      </c>
    </row>
    <row r="93" spans="1:6" ht="27.75" customHeight="1" x14ac:dyDescent="0.25">
      <c r="A93" s="55">
        <v>11</v>
      </c>
      <c r="B93" s="112" t="s">
        <v>244</v>
      </c>
      <c r="C93" s="112"/>
      <c r="D93" s="112"/>
      <c r="E93" s="112"/>
      <c r="F93" s="117"/>
    </row>
    <row r="94" spans="1:6" ht="39" customHeight="1" x14ac:dyDescent="0.25">
      <c r="A94" s="12">
        <v>1</v>
      </c>
      <c r="B94" s="16" t="s">
        <v>243</v>
      </c>
      <c r="C94" s="42">
        <v>4378.2</v>
      </c>
      <c r="D94" s="42">
        <v>4378.2</v>
      </c>
      <c r="E94" s="42">
        <f>D94-C94</f>
        <v>0</v>
      </c>
      <c r="F94" s="4">
        <f>D94/C94*100-100</f>
        <v>0</v>
      </c>
    </row>
    <row r="95" spans="1:6" ht="17.25" customHeight="1" x14ac:dyDescent="0.25">
      <c r="A95" s="11"/>
      <c r="B95" s="41" t="s">
        <v>18</v>
      </c>
      <c r="C95" s="43">
        <f>SUM(C94:C94)</f>
        <v>4378.2</v>
      </c>
      <c r="D95" s="43">
        <f>SUM(D94:D94)</f>
        <v>4378.2</v>
      </c>
      <c r="E95" s="43">
        <f>D95-C95</f>
        <v>0</v>
      </c>
      <c r="F95" s="5">
        <f>D95/C95*100-100</f>
        <v>0</v>
      </c>
    </row>
    <row r="96" spans="1:6" ht="26.25" customHeight="1" x14ac:dyDescent="0.25">
      <c r="A96" s="55">
        <v>12</v>
      </c>
      <c r="B96" s="112" t="s">
        <v>167</v>
      </c>
      <c r="C96" s="115"/>
      <c r="D96" s="115"/>
      <c r="E96" s="115"/>
      <c r="F96" s="116"/>
    </row>
    <row r="97" spans="1:6" ht="32.25" customHeight="1" x14ac:dyDescent="0.25">
      <c r="A97" s="12">
        <v>1</v>
      </c>
      <c r="B97" s="16" t="s">
        <v>245</v>
      </c>
      <c r="C97" s="42">
        <v>263686.3</v>
      </c>
      <c r="D97" s="42">
        <v>263400.17881000001</v>
      </c>
      <c r="E97" s="42">
        <f>D97-C97</f>
        <v>-286.1211899999762</v>
      </c>
      <c r="F97" s="4">
        <f>D97/C97*100-100</f>
        <v>-0.10850817429648885</v>
      </c>
    </row>
    <row r="98" spans="1:6" ht="33.75" customHeight="1" x14ac:dyDescent="0.25">
      <c r="A98" s="12">
        <v>2</v>
      </c>
      <c r="B98" s="16" t="s">
        <v>246</v>
      </c>
      <c r="C98" s="42">
        <v>200262.53400000001</v>
      </c>
      <c r="D98" s="42">
        <v>138261.15435</v>
      </c>
      <c r="E98" s="42">
        <f>D98-C98</f>
        <v>-62001.379650000017</v>
      </c>
      <c r="F98" s="4">
        <f>D98/C98*100-100</f>
        <v>-30.960049496826997</v>
      </c>
    </row>
    <row r="99" spans="1:6" ht="31.5" x14ac:dyDescent="0.25">
      <c r="A99" s="12">
        <v>3</v>
      </c>
      <c r="B99" s="16" t="s">
        <v>247</v>
      </c>
      <c r="C99" s="42">
        <v>226084.25200000001</v>
      </c>
      <c r="D99" s="42">
        <v>225982.49791000001</v>
      </c>
      <c r="E99" s="42">
        <f>D99-C99</f>
        <v>-101.75409000000218</v>
      </c>
      <c r="F99" s="4">
        <f>D99/C99*100-100</f>
        <v>-4.5007155120217135E-2</v>
      </c>
    </row>
    <row r="100" spans="1:6" ht="31.5" x14ac:dyDescent="0.25">
      <c r="A100" s="12">
        <v>4</v>
      </c>
      <c r="B100" s="16" t="s">
        <v>263</v>
      </c>
      <c r="C100" s="42">
        <v>10629.129000000001</v>
      </c>
      <c r="D100" s="42">
        <v>9296.5990999999995</v>
      </c>
      <c r="E100" s="42">
        <f>D100-C100</f>
        <v>-1332.5299000000014</v>
      </c>
      <c r="F100" s="4">
        <f>D100/C100*100-100</f>
        <v>-12.536586017537289</v>
      </c>
    </row>
    <row r="101" spans="1:6" ht="17.25" customHeight="1" x14ac:dyDescent="0.25">
      <c r="A101" s="11"/>
      <c r="B101" s="41" t="s">
        <v>18</v>
      </c>
      <c r="C101" s="43">
        <f>SUM(C97:C100)</f>
        <v>700662.21499999997</v>
      </c>
      <c r="D101" s="43">
        <f>SUM(D97:D100)</f>
        <v>636940.43017000007</v>
      </c>
      <c r="E101" s="43">
        <f>D101-C101</f>
        <v>-63721.784829999902</v>
      </c>
      <c r="F101" s="5">
        <f>D101/C101*100-100</f>
        <v>-9.0945085186304624</v>
      </c>
    </row>
    <row r="102" spans="1:6" ht="27" customHeight="1" x14ac:dyDescent="0.25">
      <c r="A102" s="55">
        <v>13</v>
      </c>
      <c r="B102" s="112" t="s">
        <v>170</v>
      </c>
      <c r="C102" s="113"/>
      <c r="D102" s="113"/>
      <c r="E102" s="113"/>
      <c r="F102" s="114"/>
    </row>
    <row r="103" spans="1:6" ht="23.25" customHeight="1" x14ac:dyDescent="0.25">
      <c r="A103" s="12">
        <v>1</v>
      </c>
      <c r="B103" s="16" t="s">
        <v>248</v>
      </c>
      <c r="C103" s="42">
        <v>66048.735000000001</v>
      </c>
      <c r="D103" s="42">
        <v>65743.39241</v>
      </c>
      <c r="E103" s="42">
        <f>D103-C103</f>
        <v>-305.3425900000002</v>
      </c>
      <c r="F103" s="4">
        <f>D103/C103*100-100</f>
        <v>-0.46229892215194468</v>
      </c>
    </row>
    <row r="104" spans="1:6" ht="23.25" customHeight="1" x14ac:dyDescent="0.25">
      <c r="A104" s="12">
        <v>2</v>
      </c>
      <c r="B104" s="16" t="s">
        <v>290</v>
      </c>
      <c r="C104" s="42">
        <v>620.29999999999995</v>
      </c>
      <c r="D104" s="42">
        <v>620.29837999999995</v>
      </c>
      <c r="E104" s="42">
        <f>D104-C104</f>
        <v>-1.6200000000026193E-3</v>
      </c>
      <c r="F104" s="4">
        <f>D104/C104*100-100</f>
        <v>-2.6116395292774541E-4</v>
      </c>
    </row>
    <row r="105" spans="1:6" ht="17.25" customHeight="1" x14ac:dyDescent="0.25">
      <c r="A105" s="11"/>
      <c r="B105" s="41" t="s">
        <v>18</v>
      </c>
      <c r="C105" s="43">
        <f>SUM(C103:C104)</f>
        <v>66669.035000000003</v>
      </c>
      <c r="D105" s="43">
        <f>SUM(D103:D104)</f>
        <v>66363.690789999993</v>
      </c>
      <c r="E105" s="43">
        <f>D105-C105</f>
        <v>-305.34421000001021</v>
      </c>
      <c r="F105" s="5">
        <f>D105/C105*100-100</f>
        <v>-0.45800004454844156</v>
      </c>
    </row>
    <row r="106" spans="1:6" ht="21.75" customHeight="1" x14ac:dyDescent="0.25">
      <c r="A106" s="55">
        <v>14</v>
      </c>
      <c r="B106" s="112" t="s">
        <v>249</v>
      </c>
      <c r="C106" s="113"/>
      <c r="D106" s="113"/>
      <c r="E106" s="113"/>
      <c r="F106" s="114"/>
    </row>
    <row r="107" spans="1:6" ht="22.5" customHeight="1" x14ac:dyDescent="0.25">
      <c r="A107" s="12">
        <v>1</v>
      </c>
      <c r="B107" s="61" t="s">
        <v>250</v>
      </c>
      <c r="C107" s="42">
        <v>15192.731</v>
      </c>
      <c r="D107" s="42">
        <v>2703.86157</v>
      </c>
      <c r="E107" s="42">
        <f>D107-C107</f>
        <v>-12488.869429999999</v>
      </c>
      <c r="F107" s="4">
        <f>D107/C107*100-100</f>
        <v>-82.202926057204593</v>
      </c>
    </row>
    <row r="108" spans="1:6" ht="35.25" customHeight="1" x14ac:dyDescent="0.25">
      <c r="A108" s="12">
        <v>2</v>
      </c>
      <c r="B108" s="61" t="s">
        <v>251</v>
      </c>
      <c r="C108" s="42">
        <v>48005.178</v>
      </c>
      <c r="D108" s="42">
        <v>47631.685819999999</v>
      </c>
      <c r="E108" s="42">
        <f>D108-C108</f>
        <v>-373.4921800000011</v>
      </c>
      <c r="F108" s="4">
        <f>D108/C108*100-100</f>
        <v>-0.77802477891030719</v>
      </c>
    </row>
    <row r="109" spans="1:6" ht="48" customHeight="1" x14ac:dyDescent="0.25">
      <c r="A109" s="20">
        <v>3</v>
      </c>
      <c r="B109" s="61" t="s">
        <v>264</v>
      </c>
      <c r="C109" s="42">
        <v>4605.0609999999997</v>
      </c>
      <c r="D109" s="42">
        <v>3150.85086</v>
      </c>
      <c r="E109" s="42">
        <f>D109-C109</f>
        <v>-1454.2101399999997</v>
      </c>
      <c r="F109" s="4">
        <f>D109/C109*100-100</f>
        <v>-31.578520675404732</v>
      </c>
    </row>
    <row r="110" spans="1:6" s="10" customFormat="1" ht="22.5" customHeight="1" x14ac:dyDescent="0.25">
      <c r="A110" s="19"/>
      <c r="B110" s="41" t="s">
        <v>18</v>
      </c>
      <c r="C110" s="43">
        <f>SUM(C107:C109)</f>
        <v>67802.97</v>
      </c>
      <c r="D110" s="43">
        <f>SUM(D107:D109)</f>
        <v>53486.398249999998</v>
      </c>
      <c r="E110" s="43">
        <f>D110-C110</f>
        <v>-14316.571750000003</v>
      </c>
      <c r="F110" s="5">
        <f>D110/C110*100-100</f>
        <v>-21.114962589396896</v>
      </c>
    </row>
    <row r="111" spans="1:6" s="10" customFormat="1" ht="29.25" customHeight="1" x14ac:dyDescent="0.25">
      <c r="A111" s="56">
        <v>15</v>
      </c>
      <c r="B111" s="109" t="s">
        <v>189</v>
      </c>
      <c r="C111" s="110"/>
      <c r="D111" s="110"/>
      <c r="E111" s="110"/>
      <c r="F111" s="111"/>
    </row>
    <row r="112" spans="1:6" ht="48.75" customHeight="1" x14ac:dyDescent="0.25">
      <c r="A112" s="20">
        <v>1</v>
      </c>
      <c r="B112" s="62" t="s">
        <v>252</v>
      </c>
      <c r="C112" s="46">
        <v>22087.9</v>
      </c>
      <c r="D112" s="46">
        <v>21895.35656</v>
      </c>
      <c r="E112" s="42">
        <f>D112-C112</f>
        <v>-192.54344000000128</v>
      </c>
      <c r="F112" s="4">
        <f>D112/C112*100-100</f>
        <v>-0.87171455864975655</v>
      </c>
    </row>
    <row r="113" spans="1:6" ht="34.5" customHeight="1" x14ac:dyDescent="0.25">
      <c r="A113" s="20">
        <v>2</v>
      </c>
      <c r="B113" s="62" t="s">
        <v>265</v>
      </c>
      <c r="C113" s="46">
        <v>130149.978</v>
      </c>
      <c r="D113" s="46">
        <v>39204.950400000002</v>
      </c>
      <c r="E113" s="42">
        <f>D113-C113</f>
        <v>-90945.027600000001</v>
      </c>
      <c r="F113" s="4">
        <v>0</v>
      </c>
    </row>
    <row r="114" spans="1:6" ht="35.25" customHeight="1" x14ac:dyDescent="0.25">
      <c r="A114" s="20">
        <v>3</v>
      </c>
      <c r="B114" s="62" t="s">
        <v>253</v>
      </c>
      <c r="C114" s="46">
        <v>35539.245999999999</v>
      </c>
      <c r="D114" s="46">
        <v>34211.237000000001</v>
      </c>
      <c r="E114" s="42">
        <f>D114-C114</f>
        <v>-1328.0089999999982</v>
      </c>
      <c r="F114" s="4">
        <f>D114/C114*100-100</f>
        <v>-3.7367393782074032</v>
      </c>
    </row>
    <row r="115" spans="1:6" s="10" customFormat="1" ht="21" customHeight="1" x14ac:dyDescent="0.25">
      <c r="A115" s="19"/>
      <c r="B115" s="21" t="s">
        <v>18</v>
      </c>
      <c r="C115" s="47">
        <f>SUM(C112:C114)</f>
        <v>187777.12400000001</v>
      </c>
      <c r="D115" s="47">
        <f>SUM(D112:D114)</f>
        <v>95311.54396000001</v>
      </c>
      <c r="E115" s="47">
        <f>SUM(E112:E114)</f>
        <v>-92465.580040000001</v>
      </c>
      <c r="F115" s="5">
        <f>D115/C115*100-100</f>
        <v>-49.242196317800669</v>
      </c>
    </row>
    <row r="116" spans="1:6" ht="24" customHeight="1" thickBot="1" x14ac:dyDescent="0.3">
      <c r="A116" s="13"/>
      <c r="B116" s="14" t="s">
        <v>44</v>
      </c>
      <c r="C116" s="48">
        <f>C23+C35+C39+C47+C51+C62+C70+C78+C88+C92+C95+C101+C105+C110+C115</f>
        <v>9253697.8075300027</v>
      </c>
      <c r="D116" s="48">
        <f>D23+D35+D39+D47+D51+D62+D70+D78+D88+D92+D95+D101+D105+D110+D115</f>
        <v>8354667.1212899992</v>
      </c>
      <c r="E116" s="48">
        <f>E23+E35+E39+E47+E51+E62+E70+E78+E88+E92+E95+E101+E105+E110+E115</f>
        <v>-899030.68624000018</v>
      </c>
      <c r="F116" s="15">
        <f>D116/C116*100-100</f>
        <v>-9.7153668180998523</v>
      </c>
    </row>
    <row r="117" spans="1:6" ht="15.75" x14ac:dyDescent="0.25">
      <c r="A117" s="6"/>
      <c r="B117" s="7"/>
      <c r="C117" s="8"/>
      <c r="D117" s="8"/>
      <c r="E117" s="8"/>
      <c r="F117" s="9"/>
    </row>
  </sheetData>
  <mergeCells count="23">
    <mergeCell ref="B111:F111"/>
    <mergeCell ref="B106:F106"/>
    <mergeCell ref="B102:F102"/>
    <mergeCell ref="B8:F8"/>
    <mergeCell ref="B24:F24"/>
    <mergeCell ref="B36:F36"/>
    <mergeCell ref="B40:F40"/>
    <mergeCell ref="B48:F48"/>
    <mergeCell ref="B52:F52"/>
    <mergeCell ref="B63:F63"/>
    <mergeCell ref="B71:F71"/>
    <mergeCell ref="B79:F79"/>
    <mergeCell ref="B89:F89"/>
    <mergeCell ref="B93:F93"/>
    <mergeCell ref="B96:F96"/>
    <mergeCell ref="E5:F5"/>
    <mergeCell ref="E3:F3"/>
    <mergeCell ref="A1:F2"/>
    <mergeCell ref="A4:A6"/>
    <mergeCell ref="B4:B6"/>
    <mergeCell ref="C5:C6"/>
    <mergeCell ref="D5:D6"/>
    <mergeCell ref="C4:F4"/>
  </mergeCells>
  <pageMargins left="0.70866141732283472" right="0.70866141732283472" top="0.39370078740157483" bottom="0" header="0.31496062992125984" footer="0.31496062992125984"/>
  <pageSetup paperSize="9" scale="7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соц экон прогнозов</dc:creator>
  <cp:lastModifiedBy>Отдел соц экон прогнозов</cp:lastModifiedBy>
  <cp:lastPrinted>2020-01-22T04:11:36Z</cp:lastPrinted>
  <dcterms:created xsi:type="dcterms:W3CDTF">2014-03-06T06:15:16Z</dcterms:created>
  <dcterms:modified xsi:type="dcterms:W3CDTF">2020-02-17T06:04:25Z</dcterms:modified>
</cp:coreProperties>
</file>