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3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N88" i="33" l="1"/>
  <c r="M88" i="33"/>
  <c r="L88" i="33"/>
  <c r="D90" i="33"/>
  <c r="D89" i="33"/>
  <c r="E89" i="33"/>
  <c r="F89" i="33"/>
  <c r="G89" i="33"/>
  <c r="K261" i="33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K88" i="33" l="1"/>
  <c r="O262" i="33"/>
  <c r="R261" i="33"/>
  <c r="O261" i="33"/>
  <c r="G88" i="33"/>
  <c r="D88" i="33"/>
  <c r="K32" i="33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<sst xmlns="http://schemas.openxmlformats.org/spreadsheetml/2006/main" count="668" uniqueCount="435">
  <si>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</si>
  <si>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</si>
  <si>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</si>
  <si>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</si>
  <si>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</si>
  <si>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</si>
  <si>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</si>
  <si>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</si>
  <si>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</si>
  <si>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</si>
  <si>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</si>
  <si>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</si>
  <si>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</si>
  <si>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</si>
  <si>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</si>
  <si>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</si>
  <si>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</si>
  <si>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</si>
  <si>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</si>
  <si>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</si>
  <si>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</si>
  <si>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</si>
  <si>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</si>
  <si>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</si>
  <si>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</si>
  <si>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</si>
  <si>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</si>
  <si>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</si>
  <si>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</si>
  <si>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</si>
  <si>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</si>
  <si>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</si>
  <si>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</si>
  <si>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</si>
  <si>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</si>
  <si>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</si>
  <si>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</si>
  <si>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</si>
  <si>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</si>
  <si>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</si>
  <si>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</si>
  <si>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</si>
  <si>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</si>
  <si>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</si>
  <si>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</si>
  <si>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</si>
  <si>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</si>
  <si>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</si>
  <si>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</si>
  <si>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</si>
  <si>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</si>
  <si>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</si>
  <si>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</si>
  <si>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</si>
  <si>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</si>
  <si>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</si>
  <si>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</si>
  <si>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</si>
  <si>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</si>
  <si>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</si>
  <si>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</si>
  <si>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</si>
  <si>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</si>
  <si>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</si>
  <si>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</si>
  <si>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</si>
  <si>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</si>
  <si>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</si>
  <si>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</si>
  <si>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</si>
  <si>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</si>
  <si>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</si>
  <si>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</si>
  <si>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</si>
  <si>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</si>
  <si>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</si>
  <si>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</si>
  <si>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</si>
  <si>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</si>
  <si>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</si>
  <si>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</si>
  <si>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</si>
  <si>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</si>
  <si>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</si>
  <si>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</si>
  <si>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</si>
  <si>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</si>
  <si>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</si>
  <si>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</si>
  <si>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</si>
  <si>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</si>
  <si>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</si>
  <si>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</si>
  <si>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</si>
  <si>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</si>
  <si>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</si>
  <si>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</si>
  <si>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</si>
  <si>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</si>
  <si>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</si>
  <si>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</si>
  <si>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</si>
  <si>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</si>
  <si>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</si>
  <si>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</si>
  <si>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</si>
  <si>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</si>
  <si>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</si>
  <si>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</si>
  <si>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</si>
  <si>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</si>
  <si>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</si>
  <si>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</si>
  <si>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</si>
  <si>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</si>
  <si>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</si>
  <si>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</si>
  <si>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</si>
  <si>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</si>
  <si>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</si>
  <si>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</si>
  <si>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</si>
  <si>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</si>
  <si>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</si>
  <si>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</si>
  <si>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</si>
  <si>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</si>
  <si>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</si>
  <si>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</si>
  <si>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</si>
  <si>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</si>
  <si>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</si>
  <si>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</si>
  <si>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</si>
  <si>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</si>
  <si>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</si>
  <si>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</si>
  <si>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</si>
  <si>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</si>
  <si>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</si>
  <si>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</si>
  <si>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</si>
  <si>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</si>
  <si>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</si>
  <si>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</si>
  <si>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</si>
  <si>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</si>
  <si>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</si>
  <si>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</si>
  <si>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</si>
  <si>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</si>
  <si>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</si>
  <si>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</si>
  <si>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</si>
  <si>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</si>
  <si>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</si>
  <si>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</si>
  <si>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</si>
  <si>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</si>
  <si>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</si>
  <si>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</si>
  <si>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</si>
  <si>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</si>
  <si>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</si>
  <si>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</si>
  <si>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</si>
  <si>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</si>
  <si>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</si>
  <si>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</si>
  <si>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</si>
  <si>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</si>
  <si>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</si>
  <si>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</si>
  <si>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</si>
  <si>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</si>
  <si>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</si>
  <si>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</si>
  <si>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</si>
  <si>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</si>
  <si>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</si>
  <si>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</si>
  <si>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</si>
  <si>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</si>
  <si>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</si>
  <si>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</si>
  <si>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</si>
  <si>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</si>
  <si>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</si>
  <si>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</si>
  <si>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</si>
  <si>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</si>
  <si>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</si>
  <si>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</si>
  <si>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</si>
  <si>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</si>
  <si>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</si>
  <si>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</si>
  <si>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</si>
  <si>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</si>
  <si>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</si>
  <si>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</si>
  <si>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</si>
  <si>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</si>
  <si>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</si>
  <si>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</si>
  <si>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</si>
  <si>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</si>
  <si>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</si>
  <si>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</si>
  <si>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</si>
  <si>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</si>
  <si>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</si>
  <si>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</si>
  <si>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</si>
  <si>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</si>
  <si>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</si>
  <si>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</si>
  <si>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</si>
  <si>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</si>
  <si>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</si>
  <si>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</si>
  <si>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</si>
  <si>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</si>
  <si>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</si>
  <si>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</si>
  <si>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</si>
  <si>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</si>
  <si>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</si>
  <si>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</si>
  <si>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</si>
  <si>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</si>
  <si>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</si>
  <si>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</si>
  <si>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</si>
  <si>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</si>
  <si>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</si>
  <si>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</si>
  <si>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</si>
  <si>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</si>
  <si>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</si>
  <si>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</si>
  <si>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</si>
  <si>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</si>
  <si>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</si>
  <si>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</si>
  <si>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</si>
  <si>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</si>
  <si>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</si>
  <si>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</si>
  <si>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</si>
  <si>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</si>
  <si>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</si>
  <si>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</si>
  <si>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</si>
  <si>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</si>
  <si>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</si>
  <si>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</si>
  <si>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</si>
  <si>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</si>
  <si>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</si>
  <si>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</si>
  <si>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</si>
  <si>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</si>
  <si>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</si>
  <si>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</si>
  <si>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</si>
  <si>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</si>
  <si>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</si>
  <si>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</si>
  <si>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</si>
  <si>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</si>
  <si>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</si>
  <si>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</si>
  <si>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</si>
  <si>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</si>
  <si>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</si>
  <si>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</si>
  <si>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</si>
  <si>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</si>
  <si>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</si>
  <si>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</si>
  <si>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</si>
  <si>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</si>
  <si>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</si>
  <si>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</si>
  <si>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</si>
  <si>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</si>
  <si>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</si>
  <si>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</si>
  <si>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</si>
  <si>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</si>
  <si>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</si>
  <si>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</si>
  <si>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</si>
  <si>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</si>
  <si>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</si>
  <si>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</si>
  <si>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</si>
  <si>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</si>
  <si>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</si>
  <si>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</si>
  <si>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</si>
  <si>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</si>
  <si>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</si>
  <si>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</si>
  <si>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</si>
  <si>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</si>
  <si>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</si>
  <si>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</si>
  <si>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</si>
  <si>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</si>
  <si>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</si>
  <si>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</si>
  <si>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</si>
  <si>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</si>
  <si>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</si>
  <si>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</si>
  <si>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</si>
  <si>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</si>
  <si>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</si>
  <si>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</si>
  <si>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</si>
  <si>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</si>
  <si>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</si>
  <si>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</si>
  <si>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</si>
  <si>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</si>
  <si>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</si>
  <si>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</si>
  <si>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</si>
  <si>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</si>
  <si>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</si>
  <si>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</si>
  <si>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</si>
  <si>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</si>
  <si>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</si>
  <si>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</si>
  <si>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</si>
  <si>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</si>
  <si>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</si>
  <si>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</si>
  <si>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</si>
  <si>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</si>
  <si>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</si>
  <si>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</si>
  <si>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</si>
  <si>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</si>
  <si>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</si>
  <si>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</si>
  <si>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</si>
  <si>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</si>
  <si>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</si>
  <si>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</si>
  <si>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</si>
  <si>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</si>
  <si>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</si>
  <si>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</si>
  <si>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</si>
  <si>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</si>
  <si>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</si>
  <si>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</si>
  <si>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</si>
  <si>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</si>
  <si>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</si>
  <si>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</si>
  <si>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</si>
  <si>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</si>
  <si>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</si>
  <si>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</si>
  <si>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</si>
  <si>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</si>
  <si>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</si>
  <si>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</si>
  <si>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</si>
  <si>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</si>
  <si>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</si>
  <si>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</si>
  <si>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</si>
  <si>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</si>
  <si>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</si>
  <si>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</si>
  <si>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</si>
  <si>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</si>
  <si>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</si>
  <si>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</si>
  <si>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</si>
  <si>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</si>
  <si>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</si>
  <si>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</si>
  <si>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</si>
  <si>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</si>
  <si>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</si>
  <si>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</si>
  <si>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</si>
  <si>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</si>
  <si>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</si>
  <si>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</si>
  <si>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</si>
  <si>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</si>
  <si>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</si>
  <si>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</si>
  <si>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</si>
  <si>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</si>
  <si>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</si>
  <si>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</si>
  <si>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</si>
  <si>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</si>
  <si>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</si>
  <si>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</si>
  <si>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</si>
  <si>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</si>
  <si>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</si>
  <si>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</si>
  <si>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</si>
  <si>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</si>
  <si>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</si>
  <si>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</si>
  <si>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</si>
  <si>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</si>
  <si>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</si>
  <si>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</si>
  <si>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</si>
  <si>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</si>
  <si>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</si>
  <si>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</si>
  <si>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</si>
  <si>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</si>
  <si>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</si>
  <si>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</si>
  <si>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</si>
  <si>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</si>
  <si>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</si>
  <si>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Отчет о ходе исполнения комплексного плана (сетевого графика) на 01.02.2020 года по реализации  муниципальных  программ города Нефтеюганска</t>
  </si>
  <si>
    <t>ПЛАН  на 2020 год (рублей)</t>
  </si>
  <si>
    <t>Кассовый расход на 01.02.2020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</si>
</sst>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0" fontId="4" fillId="0" borderId="1" xfId="0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D274" sqref="D274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5" t="s">
        <v>432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s="1" customFormat="1" ht="36" customHeight="1" x14ac:dyDescent="0.3">
      <c r="A2" s="117" t="s">
        <v>1</v>
      </c>
      <c r="B2" s="65" t="s">
        <v>426</v>
      </c>
      <c r="C2" s="119" t="s">
        <v>101</v>
      </c>
      <c r="D2" s="121" t="s">
        <v>433</v>
      </c>
      <c r="E2" s="121"/>
      <c r="F2" s="121"/>
      <c r="G2" s="121"/>
      <c r="H2" s="121" t="s">
        <v>421</v>
      </c>
      <c r="I2" s="121"/>
      <c r="J2" s="121"/>
      <c r="K2" s="122" t="s">
        <v>434</v>
      </c>
      <c r="L2" s="122"/>
      <c r="M2" s="122"/>
      <c r="N2" s="122"/>
      <c r="O2" s="123" t="s">
        <v>32</v>
      </c>
      <c r="P2" s="124"/>
      <c r="Q2" s="124"/>
      <c r="R2" s="125"/>
    </row>
    <row r="3" spans="1:18" s="1" customFormat="1" ht="82.5" customHeight="1" x14ac:dyDescent="0.3">
      <c r="A3" s="118"/>
      <c r="B3" s="74" t="s">
        <v>425</v>
      </c>
      <c r="C3" s="120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12" t="s">
        <v>248</v>
      </c>
      <c r="B5" s="113"/>
      <c r="C5" s="114"/>
      <c r="D5" s="71">
        <f>D7+D49+D69+D88+D92+D109+D172+D193+D220+D224+D236+D241+D244+D254+D122+D258</f>
        <v>7491209373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3866168657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5330360524.3899994</v>
      </c>
      <c r="L5" s="71">
        <f t="shared" si="0"/>
        <v>2752967457.7800007</v>
      </c>
      <c r="M5" s="71"/>
      <c r="N5" s="71">
        <f>N7+N49+N69+N88+N92+N109+N172+N193+N220+N224+N236+N241+N244+N254+N122+N258</f>
        <v>2577050274.6100001</v>
      </c>
      <c r="O5" s="72">
        <f>K5/D5*100</f>
        <v>71.154873118375448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11" t="s">
        <v>12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2" customFormat="1" ht="48" hidden="1" customHeight="1" x14ac:dyDescent="0.3">
      <c r="A7" s="15">
        <v>1</v>
      </c>
      <c r="B7" s="109" t="s">
        <v>31</v>
      </c>
      <c r="C7" s="109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10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10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10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10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10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10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10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10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6" t="s">
        <v>44</v>
      </c>
      <c r="C49" s="96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29" t="s">
        <v>268</v>
      </c>
      <c r="B67" s="129"/>
      <c r="C67" s="129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30" t="s">
        <v>16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</row>
    <row r="69" spans="1:18" s="2" customFormat="1" ht="45.75" hidden="1" customHeight="1" x14ac:dyDescent="0.3">
      <c r="A69" s="15" t="s">
        <v>269</v>
      </c>
      <c r="B69" s="127" t="s">
        <v>37</v>
      </c>
      <c r="C69" s="128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26" t="s">
        <v>15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60"/>
      <c r="Q87" s="75"/>
      <c r="R87" s="73"/>
    </row>
    <row r="88" spans="1:18" s="2" customFormat="1" ht="54.75" customHeight="1" x14ac:dyDescent="0.3">
      <c r="A88" s="15" t="s">
        <v>10</v>
      </c>
      <c r="B88" s="132" t="s">
        <v>428</v>
      </c>
      <c r="C88" s="133"/>
      <c r="D88" s="12">
        <f>D89+D261</f>
        <v>69386800</v>
      </c>
      <c r="E88" s="12">
        <v>0</v>
      </c>
      <c r="F88" s="12">
        <v>0</v>
      </c>
      <c r="G88" s="12">
        <f>G89+G261</f>
        <v>69386800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3451490.33</v>
      </c>
      <c r="L88" s="12">
        <f>L89+L261</f>
        <v>0</v>
      </c>
      <c r="M88" s="12">
        <f>M89+M261</f>
        <v>0</v>
      </c>
      <c r="N88" s="12">
        <f>N89+N261</f>
        <v>3451490.33</v>
      </c>
      <c r="O88" s="22">
        <f>K88/D88*100</f>
        <v>4.9742751214928482</v>
      </c>
      <c r="P88" s="17">
        <v>0</v>
      </c>
      <c r="Q88" s="12">
        <v>0</v>
      </c>
      <c r="R88" s="16">
        <f>N88/G88*100</f>
        <v>4.9742751214928482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67767800</v>
      </c>
      <c r="E89" s="79">
        <f>E90</f>
        <v>0</v>
      </c>
      <c r="F89" s="79">
        <f>F90</f>
        <v>0</v>
      </c>
      <c r="G89" s="79">
        <f>G90</f>
        <v>67767800</v>
      </c>
      <c r="H89" s="79">
        <f t="shared" ref="H89" si="46">H90</f>
        <v>3451490.33</v>
      </c>
      <c r="I89" s="79">
        <f t="shared" ref="I89" si="47">I90</f>
        <v>0</v>
      </c>
      <c r="J89" s="79">
        <f t="shared" ref="J89" si="48">J90</f>
        <v>3451490.33</v>
      </c>
      <c r="K89" s="79">
        <f>SUM(K90)</f>
        <v>3451490.33</v>
      </c>
      <c r="L89" s="79">
        <f t="shared" ref="L89" si="49">L90</f>
        <v>0</v>
      </c>
      <c r="M89" s="79">
        <v>0</v>
      </c>
      <c r="N89" s="79">
        <f>N90</f>
        <v>3451490.33</v>
      </c>
      <c r="O89" s="80">
        <f>K89/D89*100</f>
        <v>5.093112554930217</v>
      </c>
      <c r="P89" s="81">
        <v>0</v>
      </c>
      <c r="Q89" s="79">
        <v>0</v>
      </c>
      <c r="R89" s="82">
        <f>N89/G89*100</f>
        <v>5.093112554930217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67767800</v>
      </c>
      <c r="E90" s="85">
        <v>0</v>
      </c>
      <c r="F90" s="85">
        <v>0</v>
      </c>
      <c r="G90" s="85">
        <v>67767800</v>
      </c>
      <c r="H90" s="85">
        <f t="shared" ref="H90" si="50">I90+J90</f>
        <v>3451490.33</v>
      </c>
      <c r="I90" s="85">
        <v>0</v>
      </c>
      <c r="J90" s="85">
        <f t="shared" ref="J90" si="51">N90</f>
        <v>3451490.33</v>
      </c>
      <c r="K90" s="85">
        <f>N90</f>
        <v>3451490.33</v>
      </c>
      <c r="L90" s="85">
        <v>0</v>
      </c>
      <c r="M90" s="79">
        <v>0</v>
      </c>
      <c r="N90" s="85">
        <v>3451490.33</v>
      </c>
      <c r="O90" s="86">
        <f>K90/D90*100</f>
        <v>5.093112554930217</v>
      </c>
      <c r="P90" s="87">
        <v>0</v>
      </c>
      <c r="Q90" s="79">
        <v>0</v>
      </c>
      <c r="R90" s="88">
        <f>N90/G90*100</f>
        <v>5.093112554930217</v>
      </c>
    </row>
    <row r="91" spans="1:18" s="3" customFormat="1" ht="35.25" hidden="1" customHeight="1" x14ac:dyDescent="0.3">
      <c r="A91" s="126" t="s">
        <v>17</v>
      </c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6" t="s">
        <v>41</v>
      </c>
      <c r="C92" s="96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7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7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98" t="s">
        <v>13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</row>
    <row r="109" spans="1:18" s="1" customFormat="1" ht="46.5" hidden="1" customHeight="1" x14ac:dyDescent="0.3">
      <c r="A109" s="15" t="s">
        <v>299</v>
      </c>
      <c r="B109" s="96" t="s">
        <v>42</v>
      </c>
      <c r="C109" s="96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98" t="s">
        <v>14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</row>
    <row r="122" spans="1:18" s="1" customFormat="1" ht="46.5" hidden="1" customHeight="1" x14ac:dyDescent="0.3">
      <c r="A122" s="15" t="s">
        <v>373</v>
      </c>
      <c r="B122" s="96" t="s">
        <v>43</v>
      </c>
      <c r="C122" s="96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100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101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101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101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101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101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102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100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101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101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101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101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101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101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101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101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102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98" t="s">
        <v>45</v>
      </c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</row>
    <row r="172" spans="1:18" s="1" customFormat="1" ht="48.75" hidden="1" customHeight="1" x14ac:dyDescent="0.3">
      <c r="A172" s="15" t="s">
        <v>91</v>
      </c>
      <c r="B172" s="96" t="s">
        <v>46</v>
      </c>
      <c r="C172" s="96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04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05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05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05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05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05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06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07" t="s">
        <v>93</v>
      </c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1:18" s="1" customFormat="1" ht="87" hidden="1" customHeight="1" x14ac:dyDescent="0.3">
      <c r="A193" s="15" t="s">
        <v>318</v>
      </c>
      <c r="B193" s="96" t="s">
        <v>47</v>
      </c>
      <c r="C193" s="96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7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7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7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7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6" t="s">
        <v>49</v>
      </c>
      <c r="C220" s="96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7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7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7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6" t="s">
        <v>50</v>
      </c>
      <c r="C224" s="96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7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7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7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7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7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7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7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93" t="s">
        <v>79</v>
      </c>
      <c r="C236" s="9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93" t="s">
        <v>83</v>
      </c>
      <c r="C241" s="9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95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95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93" t="s">
        <v>85</v>
      </c>
      <c r="C244" s="9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93" t="s">
        <v>94</v>
      </c>
      <c r="C254" s="9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03" t="s">
        <v>405</v>
      </c>
      <c r="B257" s="103"/>
      <c r="C257" s="103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91" t="s">
        <v>407</v>
      </c>
      <c r="C258" s="9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134"/>
      <c r="I261" s="134"/>
      <c r="J261" s="134"/>
      <c r="K261" s="79">
        <f>L261+M261+N261</f>
        <v>0</v>
      </c>
      <c r="L261" s="79">
        <f>L262</f>
        <v>0</v>
      </c>
      <c r="M261" s="79">
        <f>M262</f>
        <v>0</v>
      </c>
      <c r="N261" s="79">
        <f>N262</f>
        <v>0</v>
      </c>
      <c r="O261" s="79">
        <f>K261/G261*100</f>
        <v>0</v>
      </c>
      <c r="P261" s="79">
        <v>0</v>
      </c>
      <c r="Q261" s="79">
        <v>0</v>
      </c>
      <c r="R261" s="79">
        <f>K261/G261*100</f>
        <v>0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0</v>
      </c>
      <c r="L262" s="85">
        <v>0</v>
      </c>
      <c r="M262" s="85">
        <v>0</v>
      </c>
      <c r="N262" s="85">
        <v>0</v>
      </c>
      <c r="O262" s="85">
        <f>K262/G262*100</f>
        <v>0</v>
      </c>
      <c r="P262" s="85">
        <v>0</v>
      </c>
      <c r="Q262" s="85">
        <v>0</v>
      </c>
      <c r="R262" s="85">
        <f>K262/G262*100</f>
        <v>0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2020-02-07T06:45:38Z</cp:lastPrinted>
  <dcterms:created xsi:type="dcterms:W3CDTF">2012-05-22T08:33:39Z</dcterms:created>
  <dcterms:modified xsi:type="dcterms:W3CDTF">2020-02-07T06:45:40Z</dcterms:modified>
</cp:coreProperties>
</file>