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560" windowHeight="1221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муниципальные!$A$4:$W$10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муниципальные!$A$1:$W$10</definedName>
  </definedNames>
  <calcPr calcId="162913"/>
</workbook>
</file>

<file path=xl/calcChain.xml><?xml version="1.0" encoding="utf-8"?>
<calcChain xmlns="http://schemas.openxmlformats.org/spreadsheetml/2006/main">
  <c r="E7" i="33" l="1"/>
  <c r="E6" i="33" s="1"/>
  <c r="F7" i="33"/>
  <c r="F6" i="33" s="1"/>
  <c r="G7" i="33"/>
  <c r="G6" i="33" s="1"/>
  <c r="I7" i="33"/>
  <c r="I6" i="33" s="1"/>
  <c r="J7" i="33"/>
  <c r="J6" i="33" s="1"/>
  <c r="K7" i="33"/>
  <c r="M7" i="33"/>
  <c r="M6" i="33" s="1"/>
  <c r="N7" i="33"/>
  <c r="N6" i="33" s="1"/>
  <c r="O7" i="33"/>
  <c r="O6" i="33" s="1"/>
  <c r="D8" i="33"/>
  <c r="P8" i="33" s="1"/>
  <c r="H8" i="33"/>
  <c r="L8" i="33"/>
  <c r="Q8" i="33"/>
  <c r="S8" i="33"/>
  <c r="U8" i="33"/>
  <c r="W8" i="33"/>
  <c r="D9" i="33"/>
  <c r="H9" i="33"/>
  <c r="L9" i="33"/>
  <c r="S9" i="33"/>
  <c r="W9" i="33"/>
  <c r="D10" i="33"/>
  <c r="H10" i="33"/>
  <c r="L10" i="33"/>
  <c r="P10" i="33" s="1"/>
  <c r="S10" i="33"/>
  <c r="W10" i="33"/>
  <c r="P9" i="33" l="1"/>
  <c r="W7" i="33"/>
  <c r="L7" i="33"/>
  <c r="L6" i="33" s="1"/>
  <c r="T10" i="33"/>
  <c r="T8" i="33"/>
  <c r="D7" i="33"/>
  <c r="D6" i="33" s="1"/>
  <c r="P6" i="33" s="1"/>
  <c r="T9" i="33"/>
  <c r="H7" i="33"/>
  <c r="H6" i="33" s="1"/>
  <c r="T6" i="33" s="1"/>
  <c r="S6" i="33"/>
  <c r="U6" i="33"/>
  <c r="Q6" i="33"/>
  <c r="U7" i="33"/>
  <c r="Q7" i="33"/>
  <c r="S7" i="33"/>
  <c r="K6" i="33"/>
  <c r="W6" i="33" s="1"/>
  <c r="Q11" i="38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T7" i="33" l="1"/>
  <c r="P7" i="33"/>
  <c r="F2" i="38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<sst xmlns="http://schemas.openxmlformats.org/spreadsheetml/2006/main" count="207" uniqueCount="114">
  <si>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</si>
  <si>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</si>
  <si>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</si>
  <si>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</si>
  <si>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</si>
  <si>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</si>
  <si>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</si>
  <si>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</si>
  <si>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</si>
  <si>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</si>
  <si>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</si>
  <si>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</si>
  <si>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</si>
  <si>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</si>
  <si>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</si>
  <si>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</si>
  <si>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</si>
  <si>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</si>
  <si>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</si>
  <si>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</si>
  <si>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</si>
  <si>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</si>
  <si>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</si>
  <si>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</si>
  <si>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</si>
  <si>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</si>
  <si>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</si>
  <si>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</si>
  <si>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</si>
  <si>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</si>
  <si>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</si>
  <si>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</si>
  <si>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</si>
  <si>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</si>
  <si>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</si>
  <si>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</si>
  <si>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</si>
  <si>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</si>
  <si>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</si>
  <si>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</si>
  <si>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</si>
  <si>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</si>
  <si>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</si>
  <si>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</si>
  <si>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</si>
  <si>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</si>
  <si>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</si>
  <si>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</si>
  <si>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</si>
  <si>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</si>
  <si>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</si>
  <si>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</si>
  <si>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</si>
  <si>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</si>
  <si>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</si>
  <si>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</si>
  <si>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</si>
  <si>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</si>
  <si>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</si>
  <si>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</si>
  <si>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</si>
  <si>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</si>
  <si>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9.1.1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</si>
  <si>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</si>
  <si>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</si>
  <si>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</si>
  <si>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</si>
  <si>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</si>
  <si>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</si>
  <si>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</si>
  <si>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</si>
  <si>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</si>
  <si>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</si>
  <si>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</si>
  <si>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</si>
  <si>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</si>
  <si>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</si>
  <si>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</si>
  <si>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</si>
  <si>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</si>
  <si>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</si>
  <si>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</si>
  <si>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</si>
  <si>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Администрация города Нефтеюганска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</si>
  <si>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</si>
  <si>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</si>
  <si>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</si>
  <si>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</si>
  <si>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</si>
  <si>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</si>
  <si>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</si>
  <si>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</si>
  <si>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</si>
  <si>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</si>
  <si>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</si>
  <si>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</si>
  <si>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</si>
  <si>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</si>
  <si>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</si>
  <si>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</si>
  <si>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</si>
  <si>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</si>
  <si>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</si>
  <si>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</si>
  <si>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</si>
  <si>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</si>
  <si>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</si>
  <si>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</si>
  <si>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</si>
  <si>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</si>
  <si>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ПЛАН на 2019 год                                                                                                                                          (рублей)</t>
  </si>
  <si>
    <t>% исполнения  к плану за 2019 год</t>
  </si>
  <si>
    <t>Освоение на 01.01.2020 года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</si>
  <si>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по профилактике правонарушений  в городе Нефтеюганске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</si>
</sst>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justify"/>
    </xf>
    <xf numFmtId="49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/>
    </xf>
    <xf numFmtId="0" fontId="42" fillId="0" borderId="0" xfId="0" applyFont="1"/>
    <xf numFmtId="49" fontId="43" fillId="25" borderId="1" xfId="0" applyNumberFormat="1" applyFont="1" applyFill="1" applyBorder="1" applyAlignment="1">
      <alignment horizontal="center" vertical="center"/>
    </xf>
    <xf numFmtId="2" fontId="44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4" fontId="43" fillId="25" borderId="1" xfId="0" applyNumberFormat="1" applyFont="1" applyFill="1" applyBorder="1" applyAlignment="1">
      <alignment horizontal="center" vertical="center"/>
    </xf>
    <xf numFmtId="170" fontId="43" fillId="25" borderId="1" xfId="0" applyNumberFormat="1" applyFont="1" applyFill="1" applyBorder="1" applyAlignment="1">
      <alignment horizontal="center" vertical="center" wrapText="1"/>
    </xf>
    <xf numFmtId="0" fontId="43" fillId="25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4.28515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hidden="1" customWidth="1"/>
    <col min="9" max="9" width="25.28515625" style="2" hidden="1" customWidth="1"/>
    <col min="10" max="10" width="23.28515625" style="2" hidden="1" customWidth="1"/>
    <col min="11" max="11" width="23.85546875" style="2" hidden="1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customWidth="1"/>
    <col min="25" max="16384" width="9.140625" style="2"/>
  </cols>
  <sheetData>
    <row r="1" spans="1:25" s="21" customFormat="1" ht="62.25" customHeight="1" x14ac:dyDescent="0.3">
      <c r="A1" s="80" t="s">
        <v>113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5" s="1" customFormat="1" ht="57" customHeight="1" x14ac:dyDescent="0.3">
      <c r="A2" s="125" t="s">
        <v>0</v>
      </c>
      <c r="B2" s="22" t="s">
        <v>1</v>
      </c>
      <c r="C2" s="123" t="s">
        <v>19</v>
      </c>
      <c r="D2" s="87" t="s">
        <v>110</v>
      </c>
      <c r="E2" s="88"/>
      <c r="F2" s="88"/>
      <c r="G2" s="89"/>
      <c r="H2" s="120" t="s">
        <v>82</v>
      </c>
      <c r="I2" s="121"/>
      <c r="J2" s="121"/>
      <c r="K2" s="122"/>
      <c r="L2" s="84" t="s">
        <v>112</v>
      </c>
      <c r="M2" s="85"/>
      <c r="N2" s="85"/>
      <c r="O2" s="86"/>
      <c r="P2" s="84" t="s">
        <v>111</v>
      </c>
      <c r="Q2" s="85"/>
      <c r="R2" s="85"/>
      <c r="S2" s="86"/>
      <c r="T2" s="81" t="s">
        <v>81</v>
      </c>
      <c r="U2" s="82"/>
      <c r="V2" s="82"/>
      <c r="W2" s="83"/>
      <c r="X2" s="78" t="s">
        <v>55</v>
      </c>
    </row>
    <row r="3" spans="1:25" s="1" customFormat="1" ht="37.5" customHeight="1" x14ac:dyDescent="0.3">
      <c r="A3" s="126"/>
      <c r="B3" s="71" t="s">
        <v>2</v>
      </c>
      <c r="C3" s="124"/>
      <c r="D3" s="71" t="s">
        <v>23</v>
      </c>
      <c r="E3" s="71" t="s">
        <v>24</v>
      </c>
      <c r="F3" s="71" t="s">
        <v>52</v>
      </c>
      <c r="G3" s="71" t="s">
        <v>25</v>
      </c>
      <c r="H3" s="69" t="s">
        <v>23</v>
      </c>
      <c r="I3" s="69" t="s">
        <v>24</v>
      </c>
      <c r="J3" s="69" t="s">
        <v>52</v>
      </c>
      <c r="K3" s="69" t="s">
        <v>25</v>
      </c>
      <c r="L3" s="69" t="s">
        <v>23</v>
      </c>
      <c r="M3" s="69" t="s">
        <v>24</v>
      </c>
      <c r="N3" s="69" t="s">
        <v>52</v>
      </c>
      <c r="O3" s="69" t="s">
        <v>25</v>
      </c>
      <c r="P3" s="69" t="s">
        <v>23</v>
      </c>
      <c r="Q3" s="69" t="s">
        <v>24</v>
      </c>
      <c r="R3" s="69" t="s">
        <v>52</v>
      </c>
      <c r="S3" s="69" t="s">
        <v>25</v>
      </c>
      <c r="T3" s="23" t="s">
        <v>23</v>
      </c>
      <c r="U3" s="23" t="s">
        <v>24</v>
      </c>
      <c r="V3" s="23" t="s">
        <v>52</v>
      </c>
      <c r="W3" s="23" t="s">
        <v>25</v>
      </c>
      <c r="X3" s="79"/>
    </row>
    <row r="4" spans="1:25" s="1" customFormat="1" x14ac:dyDescent="0.3">
      <c r="A4" s="70" t="s">
        <v>5</v>
      </c>
      <c r="B4" s="70" t="s">
        <v>15</v>
      </c>
      <c r="C4" s="70" t="s">
        <v>27</v>
      </c>
      <c r="D4" s="70" t="s">
        <v>29</v>
      </c>
      <c r="E4" s="70" t="s">
        <v>17</v>
      </c>
      <c r="F4" s="70" t="s">
        <v>30</v>
      </c>
      <c r="G4" s="70" t="s">
        <v>42</v>
      </c>
      <c r="H4" s="70" t="s">
        <v>29</v>
      </c>
      <c r="I4" s="70" t="s">
        <v>17</v>
      </c>
      <c r="J4" s="70" t="s">
        <v>30</v>
      </c>
      <c r="K4" s="70" t="s">
        <v>42</v>
      </c>
      <c r="L4" s="70" t="s">
        <v>18</v>
      </c>
      <c r="M4" s="70" t="s">
        <v>33</v>
      </c>
      <c r="N4" s="70" t="s">
        <v>36</v>
      </c>
      <c r="O4" s="70" t="s">
        <v>37</v>
      </c>
      <c r="P4" s="70" t="s">
        <v>76</v>
      </c>
      <c r="Q4" s="70" t="s">
        <v>77</v>
      </c>
      <c r="R4" s="70" t="s">
        <v>63</v>
      </c>
      <c r="S4" s="70" t="s">
        <v>78</v>
      </c>
      <c r="T4" s="70" t="s">
        <v>38</v>
      </c>
      <c r="U4" s="70" t="s">
        <v>39</v>
      </c>
      <c r="V4" s="70" t="s">
        <v>40</v>
      </c>
      <c r="W4" s="70" t="s">
        <v>41</v>
      </c>
      <c r="X4" s="55">
        <v>20</v>
      </c>
    </row>
    <row r="5" spans="1:25" s="1" customFormat="1" ht="39.75" customHeight="1" x14ac:dyDescent="0.3">
      <c r="A5" s="72"/>
      <c r="B5" s="51"/>
      <c r="C5" s="53"/>
      <c r="D5" s="90" t="s">
        <v>83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  <c r="P5" s="52"/>
      <c r="Q5" s="52"/>
      <c r="R5" s="52"/>
      <c r="S5" s="52"/>
      <c r="T5" s="20"/>
      <c r="U5" s="20"/>
      <c r="V5" s="20"/>
      <c r="W5" s="20"/>
      <c r="X5" s="26"/>
    </row>
    <row r="6" spans="1:25" s="1" customFormat="1" ht="95.25" customHeight="1" x14ac:dyDescent="0.3">
      <c r="A6" s="27" t="s">
        <v>33</v>
      </c>
      <c r="B6" s="93" t="s">
        <v>80</v>
      </c>
      <c r="C6" s="94"/>
      <c r="D6" s="28">
        <f t="shared" ref="D6:G6" si="0">D7</f>
        <v>8397923</v>
      </c>
      <c r="E6" s="28">
        <f t="shared" si="0"/>
        <v>96400</v>
      </c>
      <c r="F6" s="28">
        <f t="shared" si="0"/>
        <v>0</v>
      </c>
      <c r="G6" s="28">
        <f t="shared" si="0"/>
        <v>8301523</v>
      </c>
      <c r="H6" s="28">
        <f>H7</f>
        <v>5103815</v>
      </c>
      <c r="I6" s="28">
        <f t="shared" ref="I6:O6" si="1">I7</f>
        <v>96400</v>
      </c>
      <c r="J6" s="28">
        <f t="shared" si="1"/>
        <v>0</v>
      </c>
      <c r="K6" s="28">
        <f t="shared" si="1"/>
        <v>5007415</v>
      </c>
      <c r="L6" s="28">
        <f t="shared" si="1"/>
        <v>8328764.1899999995</v>
      </c>
      <c r="M6" s="28">
        <f t="shared" si="1"/>
        <v>96334</v>
      </c>
      <c r="N6" s="28">
        <f t="shared" si="1"/>
        <v>0</v>
      </c>
      <c r="O6" s="28">
        <f t="shared" si="1"/>
        <v>8232430.1899999995</v>
      </c>
      <c r="P6" s="52">
        <f t="shared" ref="P6:P10" si="2">L6/D6*100</f>
        <v>99.176477207519042</v>
      </c>
      <c r="Q6" s="52">
        <f>M6/E6*100</f>
        <v>99.931535269709542</v>
      </c>
      <c r="R6" s="52"/>
      <c r="S6" s="52">
        <f t="shared" ref="S6:S9" si="3">O6/G6*100</f>
        <v>99.167709226367251</v>
      </c>
      <c r="T6" s="20">
        <f t="shared" ref="T6:T10" si="4">L6/H6*100</f>
        <v>163.18703146567813</v>
      </c>
      <c r="U6" s="20">
        <f>M6/I6*100</f>
        <v>99.931535269709542</v>
      </c>
      <c r="V6" s="20"/>
      <c r="W6" s="20">
        <f t="shared" ref="W6:W10" si="5">O6/K6*100</f>
        <v>164.40479149421407</v>
      </c>
      <c r="X6" s="26"/>
    </row>
    <row r="7" spans="1:25" s="25" customFormat="1" ht="42.75" customHeight="1" x14ac:dyDescent="0.3">
      <c r="A7" s="27" t="s">
        <v>34</v>
      </c>
      <c r="B7" s="68" t="s">
        <v>22</v>
      </c>
      <c r="C7" s="54"/>
      <c r="D7" s="28">
        <f>SUM(D8:D10)</f>
        <v>8397923</v>
      </c>
      <c r="E7" s="28">
        <f t="shared" ref="E7:O7" si="6">SUM(E8:E10)</f>
        <v>96400</v>
      </c>
      <c r="F7" s="28">
        <f t="shared" si="6"/>
        <v>0</v>
      </c>
      <c r="G7" s="28">
        <f t="shared" si="6"/>
        <v>8301523</v>
      </c>
      <c r="H7" s="28">
        <f t="shared" si="6"/>
        <v>5103815</v>
      </c>
      <c r="I7" s="28">
        <f t="shared" si="6"/>
        <v>96400</v>
      </c>
      <c r="J7" s="28">
        <f t="shared" si="6"/>
        <v>0</v>
      </c>
      <c r="K7" s="28">
        <f t="shared" si="6"/>
        <v>5007415</v>
      </c>
      <c r="L7" s="28">
        <f t="shared" si="6"/>
        <v>8328764.1899999995</v>
      </c>
      <c r="M7" s="28">
        <f t="shared" si="6"/>
        <v>96334</v>
      </c>
      <c r="N7" s="28">
        <f t="shared" si="6"/>
        <v>0</v>
      </c>
      <c r="O7" s="28">
        <f t="shared" si="6"/>
        <v>8232430.1899999995</v>
      </c>
      <c r="P7" s="52">
        <f t="shared" si="2"/>
        <v>99.176477207519042</v>
      </c>
      <c r="Q7" s="52">
        <f>M7/E7*100</f>
        <v>99.931535269709542</v>
      </c>
      <c r="R7" s="52"/>
      <c r="S7" s="52">
        <f t="shared" si="3"/>
        <v>99.167709226367251</v>
      </c>
      <c r="T7" s="20">
        <f t="shared" si="4"/>
        <v>163.18703146567813</v>
      </c>
      <c r="U7" s="20">
        <f>M7/I7*100</f>
        <v>99.931535269709542</v>
      </c>
      <c r="V7" s="20"/>
      <c r="W7" s="20">
        <f t="shared" si="5"/>
        <v>164.40479149421407</v>
      </c>
      <c r="X7" s="24"/>
    </row>
    <row r="8" spans="1:25" s="1" customFormat="1" ht="42" customHeight="1" x14ac:dyDescent="0.3">
      <c r="A8" s="72" t="s">
        <v>62</v>
      </c>
      <c r="B8" s="73" t="s">
        <v>53</v>
      </c>
      <c r="C8" s="53" t="s">
        <v>14</v>
      </c>
      <c r="D8" s="52">
        <f>SUM(E8:G8)</f>
        <v>137800</v>
      </c>
      <c r="E8" s="52">
        <v>96400</v>
      </c>
      <c r="F8" s="52">
        <v>0</v>
      </c>
      <c r="G8" s="52">
        <v>41400</v>
      </c>
      <c r="H8" s="19">
        <f>SUM(I8:K8)</f>
        <v>137800</v>
      </c>
      <c r="I8" s="52">
        <v>96400</v>
      </c>
      <c r="J8" s="52">
        <v>0</v>
      </c>
      <c r="K8" s="52">
        <v>41400</v>
      </c>
      <c r="L8" s="20">
        <f t="shared" ref="L8:L10" si="7">M8+O8</f>
        <v>137720</v>
      </c>
      <c r="M8" s="20">
        <v>96334</v>
      </c>
      <c r="N8" s="20">
        <v>0</v>
      </c>
      <c r="O8" s="20">
        <v>41386</v>
      </c>
      <c r="P8" s="52">
        <f t="shared" si="2"/>
        <v>99.941944847605228</v>
      </c>
      <c r="Q8" s="52">
        <f>M8/E8*100</f>
        <v>99.931535269709542</v>
      </c>
      <c r="R8" s="52"/>
      <c r="S8" s="52">
        <f t="shared" si="3"/>
        <v>99.966183574879224</v>
      </c>
      <c r="T8" s="20">
        <f t="shared" si="4"/>
        <v>99.941944847605228</v>
      </c>
      <c r="U8" s="20">
        <f>M8/I8*100</f>
        <v>99.931535269709542</v>
      </c>
      <c r="V8" s="20"/>
      <c r="W8" s="20">
        <f t="shared" si="5"/>
        <v>99.966183574879224</v>
      </c>
      <c r="X8" s="51"/>
    </row>
    <row r="9" spans="1:25" s="1" customFormat="1" ht="73.5" customHeight="1" x14ac:dyDescent="0.3">
      <c r="A9" s="74" t="s">
        <v>35</v>
      </c>
      <c r="B9" s="76" t="s">
        <v>79</v>
      </c>
      <c r="C9" s="53" t="s">
        <v>3</v>
      </c>
      <c r="D9" s="52">
        <f>SUM(E9:G9)</f>
        <v>3051000</v>
      </c>
      <c r="E9" s="52">
        <v>0</v>
      </c>
      <c r="F9" s="52">
        <v>0</v>
      </c>
      <c r="G9" s="52">
        <v>3051000</v>
      </c>
      <c r="H9" s="19">
        <f t="shared" ref="H9:H10" si="8">SUM(I9:K9)</f>
        <v>3051000</v>
      </c>
      <c r="I9" s="52">
        <v>0</v>
      </c>
      <c r="J9" s="52">
        <v>0</v>
      </c>
      <c r="K9" s="52">
        <v>3051000</v>
      </c>
      <c r="L9" s="20">
        <f t="shared" si="7"/>
        <v>3041666.19</v>
      </c>
      <c r="M9" s="20">
        <v>0</v>
      </c>
      <c r="N9" s="20">
        <v>0</v>
      </c>
      <c r="O9" s="20">
        <v>3041666.19</v>
      </c>
      <c r="P9" s="52">
        <f t="shared" si="2"/>
        <v>99.694073746312682</v>
      </c>
      <c r="Q9" s="52"/>
      <c r="R9" s="52"/>
      <c r="S9" s="52">
        <f t="shared" si="3"/>
        <v>99.694073746312682</v>
      </c>
      <c r="T9" s="20">
        <f t="shared" si="4"/>
        <v>99.694073746312682</v>
      </c>
      <c r="U9" s="20"/>
      <c r="V9" s="20"/>
      <c r="W9" s="20">
        <f t="shared" si="5"/>
        <v>99.694073746312682</v>
      </c>
      <c r="X9" s="51"/>
      <c r="Y9" s="56"/>
    </row>
    <row r="10" spans="1:25" s="1" customFormat="1" ht="103.5" customHeight="1" x14ac:dyDescent="0.3">
      <c r="A10" s="75"/>
      <c r="B10" s="77"/>
      <c r="C10" s="53" t="s">
        <v>4</v>
      </c>
      <c r="D10" s="52">
        <f>SUM(E10:G10)</f>
        <v>5209123</v>
      </c>
      <c r="E10" s="52">
        <v>0</v>
      </c>
      <c r="F10" s="52">
        <v>0</v>
      </c>
      <c r="G10" s="52">
        <v>5209123</v>
      </c>
      <c r="H10" s="19">
        <f t="shared" si="8"/>
        <v>1915015</v>
      </c>
      <c r="I10" s="52">
        <v>0</v>
      </c>
      <c r="J10" s="52">
        <v>0</v>
      </c>
      <c r="K10" s="52">
        <v>1915015</v>
      </c>
      <c r="L10" s="20">
        <f t="shared" si="7"/>
        <v>5149378</v>
      </c>
      <c r="M10" s="20">
        <v>0</v>
      </c>
      <c r="N10" s="20">
        <v>0</v>
      </c>
      <c r="O10" s="20">
        <v>5149378</v>
      </c>
      <c r="P10" s="52">
        <f t="shared" si="2"/>
        <v>98.853069892955119</v>
      </c>
      <c r="Q10" s="52"/>
      <c r="R10" s="52"/>
      <c r="S10" s="52">
        <f t="shared" ref="S10" si="9">O10/G10*100</f>
        <v>98.853069892955119</v>
      </c>
      <c r="T10" s="20">
        <f t="shared" si="4"/>
        <v>268.89491727218848</v>
      </c>
      <c r="U10" s="20"/>
      <c r="V10" s="20"/>
      <c r="W10" s="20">
        <f t="shared" si="5"/>
        <v>268.89491727218848</v>
      </c>
      <c r="X10" s="51"/>
      <c r="Y10" s="56"/>
    </row>
  </sheetData>
  <mergeCells count="13">
    <mergeCell ref="B6:C6"/>
    <mergeCell ref="A9:A10"/>
    <mergeCell ref="B9:B10"/>
    <mergeCell ref="D5:O5"/>
    <mergeCell ref="A1:W1"/>
    <mergeCell ref="T2:W2"/>
    <mergeCell ref="H2:K2"/>
    <mergeCell ref="L2:O2"/>
    <mergeCell ref="A2:A3"/>
    <mergeCell ref="C2:C3"/>
    <mergeCell ref="P2:S2"/>
    <mergeCell ref="D2:G2"/>
    <mergeCell ref="X2:X3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61"/>
    <col min="2" max="2" width="42" style="61" customWidth="1"/>
    <col min="3" max="3" width="12.28515625" style="61" bestFit="1" customWidth="1"/>
    <col min="4" max="4" width="9.28515625" style="61" bestFit="1" customWidth="1"/>
    <col min="5" max="6" width="12.28515625" style="61" bestFit="1" customWidth="1"/>
    <col min="7" max="7" width="9.28515625" style="61" bestFit="1" customWidth="1"/>
    <col min="8" max="9" width="12.28515625" style="61" bestFit="1" customWidth="1"/>
    <col min="10" max="10" width="9.28515625" style="61" bestFit="1" customWidth="1"/>
    <col min="11" max="11" width="12.28515625" style="61" bestFit="1" customWidth="1"/>
    <col min="12" max="17" width="9.28515625" style="61" bestFit="1" customWidth="1"/>
    <col min="18" max="18" width="37.140625" style="61" customWidth="1"/>
    <col min="19" max="16384" width="9.140625" style="61"/>
  </cols>
  <sheetData>
    <row r="2" spans="1:18" ht="38.25" x14ac:dyDescent="0.2">
      <c r="A2" s="57" t="s">
        <v>30</v>
      </c>
      <c r="B2" s="58" t="s">
        <v>84</v>
      </c>
      <c r="C2" s="59">
        <f>E2+D2</f>
        <v>45172617</v>
      </c>
      <c r="D2" s="59">
        <f>SUM(D3:D12)</f>
        <v>0</v>
      </c>
      <c r="E2" s="59">
        <f>SUM(E3:E14)</f>
        <v>45172617</v>
      </c>
      <c r="F2" s="59">
        <f>H2+G2</f>
        <v>42399251</v>
      </c>
      <c r="G2" s="59">
        <f>SUM(G3:G12)</f>
        <v>0</v>
      </c>
      <c r="H2" s="59">
        <f>SUM(H3:H14)</f>
        <v>42399251</v>
      </c>
      <c r="I2" s="59">
        <f>K2+J2</f>
        <v>22681235.099999998</v>
      </c>
      <c r="J2" s="59">
        <f>SUM(J3:J12)</f>
        <v>0</v>
      </c>
      <c r="K2" s="59">
        <f>SUM(K3:K14)</f>
        <v>22681235.099999998</v>
      </c>
      <c r="L2" s="59">
        <f>I2/F2*100</f>
        <v>53.494423993480446</v>
      </c>
      <c r="M2" s="59">
        <v>0</v>
      </c>
      <c r="N2" s="59">
        <f t="shared" ref="N2" si="0">K2/H2*100</f>
        <v>53.494423993480446</v>
      </c>
      <c r="O2" s="59">
        <f t="shared" ref="O2:O11" si="1">I2/C2*100</f>
        <v>50.210141909644058</v>
      </c>
      <c r="P2" s="59">
        <v>0</v>
      </c>
      <c r="Q2" s="59">
        <f t="shared" ref="Q2:Q11" si="2">K2/E2*100</f>
        <v>50.210141909644058</v>
      </c>
      <c r="R2" s="60"/>
    </row>
    <row r="3" spans="1:18" ht="119.25" customHeight="1" x14ac:dyDescent="0.2">
      <c r="A3" s="62" t="s">
        <v>31</v>
      </c>
      <c r="B3" s="63" t="s">
        <v>85</v>
      </c>
      <c r="C3" s="64">
        <f>D3+E3</f>
        <v>4890000</v>
      </c>
      <c r="D3" s="65">
        <v>0</v>
      </c>
      <c r="E3" s="65">
        <v>4890000</v>
      </c>
      <c r="F3" s="64">
        <f t="shared" ref="F3:F11" si="3">G3+H3</f>
        <v>4890000</v>
      </c>
      <c r="G3" s="65">
        <v>0</v>
      </c>
      <c r="H3" s="65">
        <v>4890000</v>
      </c>
      <c r="I3" s="64">
        <f>J3+K3</f>
        <v>0</v>
      </c>
      <c r="J3" s="65">
        <v>0</v>
      </c>
      <c r="K3" s="65">
        <v>0</v>
      </c>
      <c r="L3" s="64">
        <v>0</v>
      </c>
      <c r="M3" s="64">
        <v>0</v>
      </c>
      <c r="N3" s="64">
        <v>0</v>
      </c>
      <c r="O3" s="64">
        <f t="shared" si="1"/>
        <v>0</v>
      </c>
      <c r="P3" s="64">
        <v>0</v>
      </c>
      <c r="Q3" s="64">
        <f t="shared" si="2"/>
        <v>0</v>
      </c>
      <c r="R3" s="63" t="s">
        <v>86</v>
      </c>
    </row>
    <row r="4" spans="1:18" ht="77.25" customHeight="1" x14ac:dyDescent="0.2">
      <c r="A4" s="62" t="s">
        <v>32</v>
      </c>
      <c r="B4" s="63" t="s">
        <v>87</v>
      </c>
      <c r="C4" s="64">
        <f t="shared" ref="C4:C11" si="4">D4+E4</f>
        <v>2100000</v>
      </c>
      <c r="D4" s="65">
        <v>0</v>
      </c>
      <c r="E4" s="64">
        <v>2100000</v>
      </c>
      <c r="F4" s="64">
        <f t="shared" si="3"/>
        <v>2100000</v>
      </c>
      <c r="G4" s="65">
        <v>0</v>
      </c>
      <c r="H4" s="64">
        <v>2100000</v>
      </c>
      <c r="I4" s="64">
        <f t="shared" ref="I4:I11" si="5">J4+K4</f>
        <v>0</v>
      </c>
      <c r="J4" s="65">
        <v>0</v>
      </c>
      <c r="K4" s="65">
        <v>0</v>
      </c>
      <c r="L4" s="64">
        <f t="shared" ref="L4:L8" si="6">I4/F4*100</f>
        <v>0</v>
      </c>
      <c r="M4" s="64">
        <v>0</v>
      </c>
      <c r="N4" s="64">
        <f t="shared" ref="N4:N8" si="7">K4/H4*100</f>
        <v>0</v>
      </c>
      <c r="O4" s="64">
        <f t="shared" si="1"/>
        <v>0</v>
      </c>
      <c r="P4" s="64">
        <v>0</v>
      </c>
      <c r="Q4" s="64">
        <f t="shared" si="2"/>
        <v>0</v>
      </c>
      <c r="R4" s="63" t="s">
        <v>88</v>
      </c>
    </row>
    <row r="5" spans="1:18" ht="102.75" customHeight="1" x14ac:dyDescent="0.2">
      <c r="A5" s="62" t="s">
        <v>89</v>
      </c>
      <c r="B5" s="63" t="s">
        <v>90</v>
      </c>
      <c r="C5" s="64">
        <f>D5+E5</f>
        <v>2773366</v>
      </c>
      <c r="D5" s="65">
        <v>0</v>
      </c>
      <c r="E5" s="64">
        <v>2773366</v>
      </c>
      <c r="F5" s="64">
        <f t="shared" si="3"/>
        <v>0</v>
      </c>
      <c r="G5" s="65">
        <v>0</v>
      </c>
      <c r="H5" s="65">
        <v>0</v>
      </c>
      <c r="I5" s="64">
        <f t="shared" si="5"/>
        <v>0</v>
      </c>
      <c r="J5" s="65">
        <v>0</v>
      </c>
      <c r="K5" s="65">
        <v>0</v>
      </c>
      <c r="L5" s="64">
        <v>0</v>
      </c>
      <c r="M5" s="64">
        <v>0</v>
      </c>
      <c r="N5" s="64">
        <v>0</v>
      </c>
      <c r="O5" s="64">
        <f t="shared" si="1"/>
        <v>0</v>
      </c>
      <c r="P5" s="64">
        <v>0</v>
      </c>
      <c r="Q5" s="64">
        <f t="shared" si="2"/>
        <v>0</v>
      </c>
      <c r="R5" s="63" t="s">
        <v>91</v>
      </c>
    </row>
    <row r="6" spans="1:18" ht="38.25" x14ac:dyDescent="0.2">
      <c r="A6" s="62" t="s">
        <v>92</v>
      </c>
      <c r="B6" s="63" t="s">
        <v>93</v>
      </c>
      <c r="C6" s="64">
        <f t="shared" si="4"/>
        <v>35072</v>
      </c>
      <c r="D6" s="65">
        <v>0</v>
      </c>
      <c r="E6" s="64">
        <v>35072</v>
      </c>
      <c r="F6" s="64">
        <f t="shared" si="3"/>
        <v>35072</v>
      </c>
      <c r="G6" s="65">
        <v>0</v>
      </c>
      <c r="H6" s="64">
        <v>35072</v>
      </c>
      <c r="I6" s="64">
        <f t="shared" si="5"/>
        <v>35071.96</v>
      </c>
      <c r="J6" s="65">
        <v>0</v>
      </c>
      <c r="K6" s="65">
        <v>35071.96</v>
      </c>
      <c r="L6" s="64">
        <f t="shared" si="6"/>
        <v>99.999885948905103</v>
      </c>
      <c r="M6" s="64">
        <v>0</v>
      </c>
      <c r="N6" s="64">
        <f t="shared" si="7"/>
        <v>99.999885948905103</v>
      </c>
      <c r="O6" s="64">
        <f t="shared" si="1"/>
        <v>99.999885948905103</v>
      </c>
      <c r="P6" s="64">
        <v>0</v>
      </c>
      <c r="Q6" s="64">
        <f t="shared" si="2"/>
        <v>99.999885948905103</v>
      </c>
      <c r="R6" s="63" t="s">
        <v>94</v>
      </c>
    </row>
    <row r="7" spans="1:18" ht="129" customHeight="1" x14ac:dyDescent="0.2">
      <c r="A7" s="62" t="s">
        <v>95</v>
      </c>
      <c r="B7" s="63" t="s">
        <v>96</v>
      </c>
      <c r="C7" s="64">
        <f t="shared" si="4"/>
        <v>3678933</v>
      </c>
      <c r="D7" s="65">
        <v>0</v>
      </c>
      <c r="E7" s="64">
        <v>3678933</v>
      </c>
      <c r="F7" s="64">
        <f t="shared" si="3"/>
        <v>3678933</v>
      </c>
      <c r="G7" s="65">
        <v>0</v>
      </c>
      <c r="H7" s="64">
        <v>3678933</v>
      </c>
      <c r="I7" s="64">
        <v>0</v>
      </c>
      <c r="J7" s="65">
        <v>0</v>
      </c>
      <c r="K7" s="65">
        <v>0</v>
      </c>
      <c r="L7" s="64">
        <f t="shared" si="6"/>
        <v>0</v>
      </c>
      <c r="M7" s="64">
        <v>0</v>
      </c>
      <c r="N7" s="64">
        <f t="shared" si="7"/>
        <v>0</v>
      </c>
      <c r="O7" s="64">
        <f t="shared" si="1"/>
        <v>0</v>
      </c>
      <c r="P7" s="64">
        <v>0</v>
      </c>
      <c r="Q7" s="64">
        <f t="shared" si="2"/>
        <v>0</v>
      </c>
      <c r="R7" s="63" t="s">
        <v>97</v>
      </c>
    </row>
    <row r="8" spans="1:18" ht="38.25" x14ac:dyDescent="0.2">
      <c r="A8" s="62" t="s">
        <v>98</v>
      </c>
      <c r="B8" s="63" t="s">
        <v>99</v>
      </c>
      <c r="C8" s="64">
        <f t="shared" si="4"/>
        <v>42432</v>
      </c>
      <c r="D8" s="65">
        <v>0</v>
      </c>
      <c r="E8" s="64">
        <v>42432</v>
      </c>
      <c r="F8" s="64">
        <f t="shared" si="3"/>
        <v>42432</v>
      </c>
      <c r="G8" s="65">
        <v>0</v>
      </c>
      <c r="H8" s="64">
        <v>42432</v>
      </c>
      <c r="I8" s="64">
        <f t="shared" ref="I8" si="8">J8+K8</f>
        <v>42431.62</v>
      </c>
      <c r="J8" s="65">
        <v>0</v>
      </c>
      <c r="K8" s="65">
        <v>42431.62</v>
      </c>
      <c r="L8" s="64">
        <f t="shared" si="6"/>
        <v>99.9991044494721</v>
      </c>
      <c r="M8" s="64">
        <v>0</v>
      </c>
      <c r="N8" s="64">
        <f t="shared" si="7"/>
        <v>99.9991044494721</v>
      </c>
      <c r="O8" s="64">
        <f t="shared" si="1"/>
        <v>99.9991044494721</v>
      </c>
      <c r="P8" s="64">
        <v>0</v>
      </c>
      <c r="Q8" s="64">
        <f t="shared" si="2"/>
        <v>99.9991044494721</v>
      </c>
      <c r="R8" s="63" t="s">
        <v>100</v>
      </c>
    </row>
    <row r="9" spans="1:18" ht="108.75" customHeight="1" x14ac:dyDescent="0.2">
      <c r="A9" s="62" t="s">
        <v>101</v>
      </c>
      <c r="B9" s="63" t="s">
        <v>102</v>
      </c>
      <c r="C9" s="64">
        <f>D9+E9</f>
        <v>480000</v>
      </c>
      <c r="D9" s="65">
        <v>0</v>
      </c>
      <c r="E9" s="64">
        <v>480000</v>
      </c>
      <c r="F9" s="64">
        <f t="shared" si="3"/>
        <v>480000</v>
      </c>
      <c r="G9" s="65">
        <v>0</v>
      </c>
      <c r="H9" s="64">
        <v>480000</v>
      </c>
      <c r="I9" s="64">
        <f t="shared" si="5"/>
        <v>0</v>
      </c>
      <c r="J9" s="65">
        <v>0</v>
      </c>
      <c r="K9" s="65">
        <v>0</v>
      </c>
      <c r="L9" s="64">
        <v>0</v>
      </c>
      <c r="M9" s="64">
        <v>0</v>
      </c>
      <c r="N9" s="64">
        <v>0</v>
      </c>
      <c r="O9" s="64">
        <f t="shared" si="1"/>
        <v>0</v>
      </c>
      <c r="P9" s="64">
        <v>0</v>
      </c>
      <c r="Q9" s="64">
        <f t="shared" si="2"/>
        <v>0</v>
      </c>
      <c r="R9" s="63" t="s">
        <v>103</v>
      </c>
    </row>
    <row r="10" spans="1:18" ht="120.75" customHeight="1" x14ac:dyDescent="0.2">
      <c r="A10" s="62" t="s">
        <v>104</v>
      </c>
      <c r="B10" s="63" t="s">
        <v>105</v>
      </c>
      <c r="C10" s="64">
        <f>D10+E10</f>
        <v>535000</v>
      </c>
      <c r="D10" s="66">
        <v>0</v>
      </c>
      <c r="E10" s="65">
        <v>535000</v>
      </c>
      <c r="F10" s="64">
        <f t="shared" si="3"/>
        <v>535000</v>
      </c>
      <c r="G10" s="65">
        <v>0</v>
      </c>
      <c r="H10" s="65">
        <v>535000</v>
      </c>
      <c r="I10" s="64">
        <f t="shared" si="5"/>
        <v>0</v>
      </c>
      <c r="J10" s="65">
        <v>0</v>
      </c>
      <c r="K10" s="65">
        <v>0</v>
      </c>
      <c r="L10" s="64">
        <v>0</v>
      </c>
      <c r="M10" s="64">
        <v>0</v>
      </c>
      <c r="N10" s="64">
        <v>0</v>
      </c>
      <c r="O10" s="64">
        <f t="shared" si="1"/>
        <v>0</v>
      </c>
      <c r="P10" s="64">
        <v>0</v>
      </c>
      <c r="Q10" s="64">
        <f t="shared" si="2"/>
        <v>0</v>
      </c>
      <c r="R10" s="63" t="s">
        <v>106</v>
      </c>
    </row>
    <row r="11" spans="1:18" ht="94.5" customHeight="1" x14ac:dyDescent="0.2">
      <c r="A11" s="62" t="s">
        <v>107</v>
      </c>
      <c r="B11" s="63" t="s">
        <v>108</v>
      </c>
      <c r="C11" s="64">
        <f t="shared" si="4"/>
        <v>30637814</v>
      </c>
      <c r="D11" s="66">
        <v>0</v>
      </c>
      <c r="E11" s="65">
        <v>30637814</v>
      </c>
      <c r="F11" s="64">
        <f t="shared" si="3"/>
        <v>30637814</v>
      </c>
      <c r="G11" s="65">
        <v>0</v>
      </c>
      <c r="H11" s="65">
        <v>30637814</v>
      </c>
      <c r="I11" s="64">
        <f t="shared" si="5"/>
        <v>22603731.52</v>
      </c>
      <c r="J11" s="65">
        <v>0</v>
      </c>
      <c r="K11" s="65">
        <v>22603731.52</v>
      </c>
      <c r="L11" s="64">
        <f t="shared" ref="L11" si="9">I11/F11*100</f>
        <v>73.77723332350017</v>
      </c>
      <c r="M11" s="64">
        <v>0</v>
      </c>
      <c r="N11" s="64">
        <f t="shared" ref="N11" si="10">K11/H11*100</f>
        <v>73.77723332350017</v>
      </c>
      <c r="O11" s="64">
        <f t="shared" si="1"/>
        <v>73.77723332350017</v>
      </c>
      <c r="P11" s="64">
        <v>0</v>
      </c>
      <c r="Q11" s="64">
        <f t="shared" si="2"/>
        <v>73.77723332350017</v>
      </c>
      <c r="R11" s="67" t="s">
        <v>109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6" t="s">
        <v>46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32.25" customHeight="1" x14ac:dyDescent="0.25">
      <c r="A2" s="98" t="s">
        <v>0</v>
      </c>
      <c r="B2" s="6" t="s">
        <v>1</v>
      </c>
      <c r="C2" s="99" t="s">
        <v>19</v>
      </c>
      <c r="D2" s="100" t="s">
        <v>43</v>
      </c>
      <c r="E2" s="100"/>
      <c r="F2" s="100"/>
      <c r="G2" s="101" t="s">
        <v>51</v>
      </c>
      <c r="H2" s="101"/>
      <c r="I2" s="101"/>
      <c r="J2" s="102" t="s">
        <v>49</v>
      </c>
      <c r="K2" s="103"/>
      <c r="L2" s="104"/>
      <c r="M2" s="105" t="s">
        <v>44</v>
      </c>
      <c r="N2" s="105" t="s">
        <v>45</v>
      </c>
    </row>
    <row r="3" spans="1:14" ht="25.5" x14ac:dyDescent="0.25">
      <c r="A3" s="98"/>
      <c r="B3" s="7" t="s">
        <v>2</v>
      </c>
      <c r="C3" s="99"/>
      <c r="D3" s="8" t="s">
        <v>23</v>
      </c>
      <c r="E3" s="8" t="s">
        <v>24</v>
      </c>
      <c r="F3" s="8" t="s">
        <v>25</v>
      </c>
      <c r="G3" s="8" t="s">
        <v>23</v>
      </c>
      <c r="H3" s="8" t="s">
        <v>24</v>
      </c>
      <c r="I3" s="8" t="s">
        <v>25</v>
      </c>
      <c r="J3" s="8" t="s">
        <v>23</v>
      </c>
      <c r="K3" s="8" t="s">
        <v>24</v>
      </c>
      <c r="L3" s="8" t="s">
        <v>25</v>
      </c>
      <c r="M3" s="106"/>
      <c r="N3" s="106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5" t="s">
        <v>47</v>
      </c>
      <c r="C5" s="95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21</v>
      </c>
      <c r="C6" s="15" t="s">
        <v>50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48</v>
      </c>
      <c r="C7" s="15" t="s">
        <v>50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4" t="s">
        <v>0</v>
      </c>
      <c r="B1" s="32" t="s">
        <v>1</v>
      </c>
      <c r="C1" s="115" t="s">
        <v>19</v>
      </c>
      <c r="D1" s="116" t="s">
        <v>64</v>
      </c>
      <c r="E1" s="116"/>
      <c r="F1" s="116"/>
      <c r="G1" s="116"/>
      <c r="H1" s="116" t="s">
        <v>65</v>
      </c>
      <c r="I1" s="116"/>
      <c r="J1" s="116"/>
      <c r="K1" s="116"/>
      <c r="L1" s="117" t="s">
        <v>75</v>
      </c>
      <c r="M1" s="118"/>
      <c r="N1" s="118"/>
      <c r="O1" s="119"/>
      <c r="P1" s="111" t="s">
        <v>66</v>
      </c>
      <c r="Q1" s="111"/>
      <c r="R1" s="111"/>
      <c r="S1" s="111"/>
      <c r="T1" s="111" t="s">
        <v>67</v>
      </c>
      <c r="U1" s="112"/>
      <c r="V1" s="112"/>
      <c r="W1" s="112"/>
    </row>
    <row r="2" spans="1:23" ht="22.5" x14ac:dyDescent="0.25">
      <c r="A2" s="114"/>
      <c r="B2" s="32" t="s">
        <v>2</v>
      </c>
      <c r="C2" s="115"/>
      <c r="D2" s="33" t="s">
        <v>23</v>
      </c>
      <c r="E2" s="33" t="s">
        <v>24</v>
      </c>
      <c r="F2" s="33" t="s">
        <v>52</v>
      </c>
      <c r="G2" s="33" t="s">
        <v>25</v>
      </c>
      <c r="H2" s="33" t="s">
        <v>23</v>
      </c>
      <c r="I2" s="33" t="s">
        <v>24</v>
      </c>
      <c r="J2" s="33" t="s">
        <v>52</v>
      </c>
      <c r="K2" s="33" t="s">
        <v>25</v>
      </c>
      <c r="L2" s="33" t="s">
        <v>23</v>
      </c>
      <c r="M2" s="33" t="s">
        <v>24</v>
      </c>
      <c r="N2" s="33" t="s">
        <v>52</v>
      </c>
      <c r="O2" s="33" t="s">
        <v>25</v>
      </c>
      <c r="P2" s="33" t="s">
        <v>23</v>
      </c>
      <c r="Q2" s="33" t="s">
        <v>24</v>
      </c>
      <c r="R2" s="33" t="s">
        <v>52</v>
      </c>
      <c r="S2" s="33" t="s">
        <v>25</v>
      </c>
      <c r="T2" s="33" t="s">
        <v>23</v>
      </c>
      <c r="U2" s="34" t="s">
        <v>24</v>
      </c>
      <c r="V2" s="33" t="s">
        <v>52</v>
      </c>
      <c r="W2" s="33" t="s">
        <v>25</v>
      </c>
    </row>
    <row r="3" spans="1:23" x14ac:dyDescent="0.25">
      <c r="A3" s="30" t="s">
        <v>5</v>
      </c>
      <c r="B3" s="30" t="s">
        <v>15</v>
      </c>
      <c r="C3" s="30" t="s">
        <v>27</v>
      </c>
      <c r="D3" s="30" t="s">
        <v>29</v>
      </c>
      <c r="E3" s="30" t="s">
        <v>17</v>
      </c>
      <c r="F3" s="30" t="s">
        <v>30</v>
      </c>
      <c r="G3" s="30" t="s">
        <v>30</v>
      </c>
      <c r="H3" s="30" t="s">
        <v>42</v>
      </c>
      <c r="I3" s="30" t="s">
        <v>33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40</v>
      </c>
      <c r="O3" s="30" t="s">
        <v>41</v>
      </c>
      <c r="P3" s="30" t="s">
        <v>18</v>
      </c>
      <c r="Q3" s="30" t="s">
        <v>33</v>
      </c>
      <c r="R3" s="30" t="s">
        <v>63</v>
      </c>
      <c r="S3" s="30" t="s">
        <v>36</v>
      </c>
      <c r="T3" s="30" t="s">
        <v>37</v>
      </c>
      <c r="U3" s="30" t="s">
        <v>68</v>
      </c>
      <c r="V3" s="30" t="s">
        <v>56</v>
      </c>
      <c r="W3" s="30" t="s">
        <v>61</v>
      </c>
    </row>
    <row r="4" spans="1:23" x14ac:dyDescent="0.25">
      <c r="A4" s="113" t="s">
        <v>26</v>
      </c>
      <c r="B4" s="113"/>
      <c r="C4" s="113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95" t="s">
        <v>10</v>
      </c>
      <c r="C5" s="95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7</v>
      </c>
      <c r="B6" s="38" t="s">
        <v>54</v>
      </c>
      <c r="C6" s="6" t="s">
        <v>60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95" t="s">
        <v>69</v>
      </c>
      <c r="C7" s="95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8</v>
      </c>
      <c r="B8" s="40" t="s">
        <v>70</v>
      </c>
      <c r="C8" s="6" t="s">
        <v>60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9</v>
      </c>
      <c r="B9" s="40" t="s">
        <v>71</v>
      </c>
      <c r="C9" s="6" t="s">
        <v>60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27</v>
      </c>
      <c r="B10" s="29" t="s">
        <v>11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72</v>
      </c>
      <c r="B11" s="40" t="s">
        <v>73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27</v>
      </c>
      <c r="B12" s="95" t="s">
        <v>12</v>
      </c>
      <c r="C12" s="95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28</v>
      </c>
      <c r="B13" s="44" t="s">
        <v>16</v>
      </c>
      <c r="C13" s="6" t="s">
        <v>60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107" t="s">
        <v>13</v>
      </c>
      <c r="C14" s="108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105" t="s">
        <v>20</v>
      </c>
      <c r="B15" s="40" t="s">
        <v>74</v>
      </c>
      <c r="C15" s="6" t="s">
        <v>60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9"/>
      <c r="B16" s="40" t="s">
        <v>57</v>
      </c>
      <c r="C16" s="6" t="s">
        <v>60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9"/>
      <c r="B17" s="40" t="s">
        <v>58</v>
      </c>
      <c r="C17" s="6" t="s">
        <v>60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10"/>
      <c r="B18" s="40" t="s">
        <v>59</v>
      </c>
      <c r="C18" s="6" t="s">
        <v>60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2019-12-04T10:09:58Z</cp:lastPrinted>
  <dcterms:created xsi:type="dcterms:W3CDTF">2012-05-22T08:33:39Z</dcterms:created>
  <dcterms:modified xsi:type="dcterms:W3CDTF">2020-01-29T12:25:03Z</dcterms:modified>
</cp:coreProperties>
</file>