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ГО и ЧС Чертов\Программы отдела\"/>
    </mc:Choice>
  </mc:AlternateContent>
  <bookViews>
    <workbookView xWindow="0" yWindow="0" windowWidth="19200" windowHeight="11505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муниципальные!$A$1:$W$15</definedName>
  </definedNames>
  <calcPr calcId="162913"/>
</workbook>
</file>

<file path=xl/calcChain.xml><?xml version="1.0" encoding="utf-8"?>
<calcChain xmlns="http://schemas.openxmlformats.org/spreadsheetml/2006/main"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S7" i="33" l="1"/>
  <c r="S9" i="33"/>
  <c r="S10" i="33"/>
  <c r="S11" i="33"/>
  <c r="S12" i="33"/>
  <c r="S13" i="33"/>
  <c r="S14" i="33"/>
  <c r="S15" i="33"/>
  <c r="W7" i="33" l="1"/>
  <c r="W9" i="33"/>
  <c r="W10" i="33"/>
  <c r="W11" i="33"/>
  <c r="W12" i="33"/>
  <c r="W13" i="33"/>
  <c r="W14" i="33"/>
  <c r="W15" i="33"/>
  <c r="E8" i="33" l="1"/>
  <c r="F8" i="33"/>
  <c r="G8" i="33"/>
  <c r="D10" i="33"/>
  <c r="D11" i="33"/>
  <c r="D12" i="33"/>
  <c r="D13" i="33"/>
  <c r="D14" i="33"/>
  <c r="D15" i="33"/>
  <c r="D9" i="33"/>
  <c r="E6" i="33"/>
  <c r="F6" i="33"/>
  <c r="G6" i="33"/>
  <c r="D7" i="33"/>
  <c r="D6" i="33" s="1"/>
  <c r="E5" i="33" l="1"/>
  <c r="G5" i="33"/>
  <c r="D8" i="33"/>
  <c r="D5" i="33" s="1"/>
  <c r="F5" i="33"/>
  <c r="I6" i="33" l="1"/>
  <c r="J6" i="33"/>
  <c r="K6" i="33"/>
  <c r="M6" i="33"/>
  <c r="N6" i="33"/>
  <c r="O6" i="33"/>
  <c r="S6" i="33" s="1"/>
  <c r="W6" i="33" l="1"/>
  <c r="H7" i="33" l="1"/>
  <c r="H6" i="33" s="1"/>
  <c r="H10" i="33" l="1"/>
  <c r="H12" i="33"/>
  <c r="H15" i="33"/>
  <c r="O8" i="33" l="1"/>
  <c r="S8" i="33" s="1"/>
  <c r="I8" i="33"/>
  <c r="J8" i="33"/>
  <c r="M8" i="33"/>
  <c r="N8" i="33"/>
  <c r="H14" i="33"/>
  <c r="H13" i="33"/>
  <c r="H11" i="33"/>
  <c r="N5" i="33" l="1"/>
  <c r="M5" i="33"/>
  <c r="J5" i="33"/>
  <c r="I5" i="33"/>
  <c r="K8" i="33" l="1"/>
  <c r="W8" i="33" s="1"/>
  <c r="H9" i="33"/>
  <c r="K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O5" i="33" l="1"/>
  <c r="S5" i="33" s="1"/>
  <c r="W5" i="33" l="1"/>
  <c r="H8" i="33" l="1"/>
  <c r="L15" i="33" l="1"/>
  <c r="P15" i="33" s="1"/>
  <c r="T1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1" i="33" l="1"/>
  <c r="P11" i="33" s="1"/>
  <c r="L12" i="33"/>
  <c r="P12" i="33" s="1"/>
  <c r="L13" i="33"/>
  <c r="P13" i="33" s="1"/>
  <c r="L14" i="33"/>
  <c r="P14" i="33" s="1"/>
  <c r="L10" i="33"/>
  <c r="P10" i="33" s="1"/>
  <c r="T14" i="33" l="1"/>
  <c r="T12" i="33"/>
  <c r="T10" i="33"/>
  <c r="T13" i="33"/>
  <c r="T11" i="33"/>
  <c r="L9" i="33" l="1"/>
  <c r="P9" i="33" s="1"/>
  <c r="L7" i="33"/>
  <c r="P7" i="33" s="1"/>
  <c r="H5" i="33"/>
  <c r="T7" i="33" l="1"/>
  <c r="T9" i="33"/>
  <c r="L6" i="33"/>
  <c r="P6" i="33" s="1"/>
  <c r="L8" i="33"/>
  <c r="P8" i="33" s="1"/>
  <c r="T8" i="33" l="1"/>
  <c r="T6" i="33"/>
  <c r="L5" i="33"/>
  <c r="P5" i="33" s="1"/>
  <c r="T5" i="33" l="1"/>
</calcChain>
</file>

<file path=xl/sharedStrings.xml><?xml version="1.0" encoding="utf-8"?>
<sst xmlns="http://schemas.openxmlformats.org/spreadsheetml/2006/main" count="215" uniqueCount="120">
  <si>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</si>
  <si>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</si>
  <si>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</si>
  <si>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</si>
  <si>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</si>
  <si>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</si>
  <si>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</si>
  <si>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</si>
  <si>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</si>
  <si>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</si>
  <si>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</si>
  <si>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</si>
  <si>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</si>
  <si>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</si>
  <si>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</si>
  <si>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</si>
  <si>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</si>
  <si>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</si>
  <si>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</si>
  <si>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</si>
  <si>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</si>
  <si>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</si>
  <si>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</si>
  <si>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</si>
  <si>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</si>
  <si>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</si>
  <si>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</si>
  <si>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</si>
  <si>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</si>
  <si>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</si>
  <si>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</si>
  <si>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</si>
  <si>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</si>
  <si>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</si>
  <si>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</si>
  <si>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</si>
  <si>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</si>
  <si>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</si>
  <si>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</si>
  <si>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</si>
  <si>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</si>
  <si>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</si>
  <si>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</si>
  <si>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</si>
  <si>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</si>
  <si>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</si>
  <si>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</si>
  <si>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</si>
  <si>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</si>
  <si>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</si>
  <si>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</si>
  <si>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</si>
  <si>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</si>
  <si>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</si>
  <si>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</si>
  <si>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</si>
  <si>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</si>
  <si>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</si>
  <si>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</si>
  <si>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</si>
  <si>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</si>
  <si>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</si>
  <si>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</si>
  <si>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</si>
  <si>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</si>
  <si>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</si>
  <si>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</si>
  <si>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</si>
  <si>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</si>
  <si>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</si>
  <si>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</si>
  <si>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</si>
  <si>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</si>
  <si>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</si>
  <si>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</si>
  <si>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</si>
  <si>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</si>
  <si>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</si>
  <si>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</si>
  <si>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</si>
  <si>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</si>
  <si>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</si>
  <si>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</si>
  <si>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</si>
  <si>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</si>
  <si>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</si>
  <si>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</si>
  <si>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</si>
  <si>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</si>
  <si>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</si>
  <si>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</si>
  <si>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</si>
  <si>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</si>
  <si>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</si>
  <si>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</si>
  <si>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</si>
  <si>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</si>
  <si>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</si>
  <si>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</si>
  <si>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</si>
  <si>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</si>
  <si>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</si>
  <si>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</si>
  <si>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</si>
  <si>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</si>
  <si>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</si>
  <si>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</si>
  <si>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</si>
  <si>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</si>
  <si>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</si>
  <si>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</si>
  <si>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</si>
  <si>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</si>
  <si>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</si>
  <si>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</si>
  <si>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Проведены 2 акциона на изготовление и поставку листовок для населения города. 1) ИП Шрейнер А.А, сумма контракта 28 215,00 руб., исполнение завершено.2) ОБЩЕСТВО С ОГРАНИЧЕННОЙ ОТВЕТСТВЕННОСТЬЮ "ИЗДАТЕЛЬСКО-ПОЛИГРАФИЧЕСКИЙ ЦЕНТР "ЭКСПРЕСС , сумма контракта 31 140,00 руб., исполнение завершено</t>
  </si>
  <si>
    <t xml:space="preserve">За счет средств по договорам пожертвования  № 27 от 01.10.2018 и  № 1 от 02.07.2018 г., выделенных ООО "РН-ЮНГ" на мероприятия по пожарной безопасности в размере 2 419 663,00 рубля. По решению ФАС ануллирован электронный аукцион. </t>
  </si>
  <si>
    <t>ПЛАН на 2019 год                                                                                                                                          (рублей)</t>
  </si>
  <si>
    <t>Освоение на 01.12.2019 года                                                                                                                                               (рублей)</t>
  </si>
  <si>
    <t>% исполнения  к плану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</si>
</sst>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/>
    </xf>
    <xf numFmtId="0" fontId="41" fillId="0" borderId="0" xfId="0" applyFont="1"/>
    <xf numFmtId="49" fontId="42" fillId="25" borderId="1" xfId="0" applyNumberFormat="1" applyFont="1" applyFill="1" applyBorder="1" applyAlignment="1">
      <alignment horizontal="center" vertical="center"/>
    </xf>
    <xf numFmtId="2" fontId="43" fillId="25" borderId="1" xfId="0" applyNumberFormat="1" applyFont="1" applyFill="1" applyBorder="1" applyAlignment="1">
      <alignment horizontal="left" vertical="center" wrapText="1"/>
    </xf>
    <xf numFmtId="4" fontId="42" fillId="25" borderId="1" xfId="0" applyNumberFormat="1" applyFont="1" applyFill="1" applyBorder="1" applyAlignment="1">
      <alignment horizontal="center" vertical="center" wrapText="1"/>
    </xf>
    <xf numFmtId="4" fontId="42" fillId="25" borderId="1" xfId="0" applyNumberFormat="1" applyFont="1" applyFill="1" applyBorder="1" applyAlignment="1">
      <alignment horizontal="center" vertical="center"/>
    </xf>
    <xf numFmtId="168" fontId="42" fillId="25" borderId="1" xfId="0" applyNumberFormat="1" applyFont="1" applyFill="1" applyBorder="1" applyAlignment="1">
      <alignment horizontal="center" vertical="center" wrapText="1"/>
    </xf>
    <xf numFmtId="0" fontId="42" fillId="25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6" sqref="A16:XFD53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58.85546875" style="2" hidden="1" customWidth="1"/>
    <col min="25" max="16384" width="9.140625" style="2"/>
  </cols>
  <sheetData>
    <row r="1" spans="1:24" s="22" customFormat="1" ht="62.25" customHeight="1" x14ac:dyDescent="0.3">
      <c r="A1" s="82" t="s">
        <v>81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4" s="1" customFormat="1" ht="57" customHeight="1" x14ac:dyDescent="0.3">
      <c r="A2" s="90" t="s">
        <v>0</v>
      </c>
      <c r="B2" s="23" t="s">
        <v>1</v>
      </c>
      <c r="C2" s="91" t="s">
        <v>20</v>
      </c>
      <c r="D2" s="79" t="s">
        <v>117</v>
      </c>
      <c r="E2" s="80"/>
      <c r="F2" s="80"/>
      <c r="G2" s="81"/>
      <c r="H2" s="88" t="s">
        <v>88</v>
      </c>
      <c r="I2" s="88"/>
      <c r="J2" s="88"/>
      <c r="K2" s="88"/>
      <c r="L2" s="89" t="s">
        <v>118</v>
      </c>
      <c r="M2" s="89"/>
      <c r="N2" s="89"/>
      <c r="O2" s="89"/>
      <c r="P2" s="92" t="s">
        <v>119</v>
      </c>
      <c r="Q2" s="93"/>
      <c r="R2" s="93"/>
      <c r="S2" s="94"/>
      <c r="T2" s="84" t="s">
        <v>87</v>
      </c>
      <c r="U2" s="85"/>
      <c r="V2" s="85"/>
      <c r="W2" s="86"/>
      <c r="X2" s="95" t="s">
        <v>58</v>
      </c>
    </row>
    <row r="3" spans="1:24" s="1" customFormat="1" ht="37.5" customHeight="1" x14ac:dyDescent="0.3">
      <c r="A3" s="90"/>
      <c r="B3" s="76" t="s">
        <v>2</v>
      </c>
      <c r="C3" s="91"/>
      <c r="D3" s="76" t="s">
        <v>24</v>
      </c>
      <c r="E3" s="76" t="s">
        <v>25</v>
      </c>
      <c r="F3" s="76" t="s">
        <v>54</v>
      </c>
      <c r="G3" s="76" t="s">
        <v>26</v>
      </c>
      <c r="H3" s="74" t="s">
        <v>24</v>
      </c>
      <c r="I3" s="74" t="s">
        <v>25</v>
      </c>
      <c r="J3" s="74" t="s">
        <v>54</v>
      </c>
      <c r="K3" s="74" t="s">
        <v>26</v>
      </c>
      <c r="L3" s="74" t="s">
        <v>24</v>
      </c>
      <c r="M3" s="74" t="s">
        <v>25</v>
      </c>
      <c r="N3" s="74" t="s">
        <v>54</v>
      </c>
      <c r="O3" s="74" t="s">
        <v>26</v>
      </c>
      <c r="P3" s="74" t="s">
        <v>24</v>
      </c>
      <c r="Q3" s="74" t="s">
        <v>25</v>
      </c>
      <c r="R3" s="74" t="s">
        <v>54</v>
      </c>
      <c r="S3" s="74" t="s">
        <v>26</v>
      </c>
      <c r="T3" s="24" t="s">
        <v>24</v>
      </c>
      <c r="U3" s="24" t="s">
        <v>25</v>
      </c>
      <c r="V3" s="24" t="s">
        <v>54</v>
      </c>
      <c r="W3" s="24" t="s">
        <v>26</v>
      </c>
      <c r="X3" s="96"/>
    </row>
    <row r="4" spans="1:24" s="1" customFormat="1" x14ac:dyDescent="0.3">
      <c r="A4" s="75" t="s">
        <v>6</v>
      </c>
      <c r="B4" s="75" t="s">
        <v>16</v>
      </c>
      <c r="C4" s="75" t="s">
        <v>28</v>
      </c>
      <c r="D4" s="75" t="s">
        <v>30</v>
      </c>
      <c r="E4" s="75" t="s">
        <v>18</v>
      </c>
      <c r="F4" s="75" t="s">
        <v>31</v>
      </c>
      <c r="G4" s="75" t="s">
        <v>44</v>
      </c>
      <c r="H4" s="75" t="s">
        <v>30</v>
      </c>
      <c r="I4" s="75" t="s">
        <v>18</v>
      </c>
      <c r="J4" s="75" t="s">
        <v>31</v>
      </c>
      <c r="K4" s="75" t="s">
        <v>44</v>
      </c>
      <c r="L4" s="75" t="s">
        <v>19</v>
      </c>
      <c r="M4" s="75" t="s">
        <v>34</v>
      </c>
      <c r="N4" s="75" t="s">
        <v>35</v>
      </c>
      <c r="O4" s="75" t="s">
        <v>36</v>
      </c>
      <c r="P4" s="75" t="s">
        <v>82</v>
      </c>
      <c r="Q4" s="75" t="s">
        <v>83</v>
      </c>
      <c r="R4" s="75" t="s">
        <v>68</v>
      </c>
      <c r="S4" s="75" t="s">
        <v>84</v>
      </c>
      <c r="T4" s="75" t="s">
        <v>40</v>
      </c>
      <c r="U4" s="75" t="s">
        <v>41</v>
      </c>
      <c r="V4" s="75" t="s">
        <v>42</v>
      </c>
      <c r="W4" s="75" t="s">
        <v>43</v>
      </c>
      <c r="X4" s="60">
        <v>24</v>
      </c>
    </row>
    <row r="5" spans="1:24" s="1" customFormat="1" ht="70.5" customHeight="1" x14ac:dyDescent="0.3">
      <c r="A5" s="26" t="s">
        <v>36</v>
      </c>
      <c r="B5" s="78" t="s">
        <v>85</v>
      </c>
      <c r="C5" s="78"/>
      <c r="D5" s="29">
        <f t="shared" ref="D5:G5" si="0">D6+D8</f>
        <v>25719513</v>
      </c>
      <c r="E5" s="29">
        <f t="shared" si="0"/>
        <v>0</v>
      </c>
      <c r="F5" s="29">
        <f t="shared" si="0"/>
        <v>0</v>
      </c>
      <c r="G5" s="29">
        <f t="shared" si="0"/>
        <v>25719513</v>
      </c>
      <c r="H5" s="29">
        <f t="shared" ref="H5:O5" si="1">H6+H8</f>
        <v>25248466</v>
      </c>
      <c r="I5" s="29">
        <f t="shared" si="1"/>
        <v>0</v>
      </c>
      <c r="J5" s="29">
        <f t="shared" si="1"/>
        <v>0</v>
      </c>
      <c r="K5" s="29">
        <f t="shared" si="1"/>
        <v>25248466</v>
      </c>
      <c r="L5" s="29">
        <f t="shared" si="1"/>
        <v>20083430.039999999</v>
      </c>
      <c r="M5" s="29">
        <f t="shared" si="1"/>
        <v>0</v>
      </c>
      <c r="N5" s="29">
        <f t="shared" si="1"/>
        <v>0</v>
      </c>
      <c r="O5" s="29">
        <f t="shared" si="1"/>
        <v>20083430.039999999</v>
      </c>
      <c r="P5" s="53">
        <f t="shared" ref="P5:P15" si="2">L5/D5*100</f>
        <v>78.086354278947653</v>
      </c>
      <c r="Q5" s="53"/>
      <c r="R5" s="53"/>
      <c r="S5" s="53">
        <f t="shared" ref="S5:S15" si="3">O5/G5*100</f>
        <v>78.086354278947653</v>
      </c>
      <c r="T5" s="21">
        <f t="shared" ref="T5:T15" si="4">L5/H5*100</f>
        <v>79.543169236499352</v>
      </c>
      <c r="U5" s="21"/>
      <c r="V5" s="21"/>
      <c r="W5" s="21">
        <f t="shared" ref="W5:W15" si="5">O5/K5*100</f>
        <v>79.543169236499352</v>
      </c>
      <c r="X5" s="52"/>
    </row>
    <row r="6" spans="1:24" s="1" customFormat="1" ht="91.5" customHeight="1" x14ac:dyDescent="0.3">
      <c r="A6" s="26" t="s">
        <v>37</v>
      </c>
      <c r="B6" s="72" t="s">
        <v>86</v>
      </c>
      <c r="C6" s="72"/>
      <c r="D6" s="29">
        <f t="shared" ref="D6:G6" si="6">D7</f>
        <v>259400</v>
      </c>
      <c r="E6" s="29">
        <f t="shared" si="6"/>
        <v>0</v>
      </c>
      <c r="F6" s="29">
        <f t="shared" si="6"/>
        <v>0</v>
      </c>
      <c r="G6" s="29">
        <f t="shared" si="6"/>
        <v>259400</v>
      </c>
      <c r="H6" s="29">
        <f>H7</f>
        <v>259400</v>
      </c>
      <c r="I6" s="29">
        <f t="shared" ref="I6:O6" si="7">I7</f>
        <v>0</v>
      </c>
      <c r="J6" s="29">
        <f t="shared" si="7"/>
        <v>0</v>
      </c>
      <c r="K6" s="29">
        <f t="shared" si="7"/>
        <v>259400</v>
      </c>
      <c r="L6" s="29">
        <f t="shared" si="7"/>
        <v>220216</v>
      </c>
      <c r="M6" s="29">
        <f t="shared" si="7"/>
        <v>0</v>
      </c>
      <c r="N6" s="29">
        <f t="shared" si="7"/>
        <v>0</v>
      </c>
      <c r="O6" s="29">
        <f t="shared" si="7"/>
        <v>220216</v>
      </c>
      <c r="P6" s="53">
        <f t="shared" si="2"/>
        <v>84.894371626831145</v>
      </c>
      <c r="Q6" s="53"/>
      <c r="R6" s="53"/>
      <c r="S6" s="53">
        <f t="shared" si="3"/>
        <v>84.894371626831145</v>
      </c>
      <c r="T6" s="21">
        <f t="shared" si="4"/>
        <v>84.894371626831145</v>
      </c>
      <c r="U6" s="21"/>
      <c r="V6" s="21"/>
      <c r="W6" s="21">
        <f t="shared" si="5"/>
        <v>84.894371626831145</v>
      </c>
      <c r="X6" s="52"/>
    </row>
    <row r="7" spans="1:24" s="1" customFormat="1" ht="60.75" customHeight="1" x14ac:dyDescent="0.3">
      <c r="A7" s="73" t="s">
        <v>38</v>
      </c>
      <c r="B7" s="55" t="s">
        <v>55</v>
      </c>
      <c r="C7" s="19" t="s">
        <v>15</v>
      </c>
      <c r="D7" s="20">
        <f>SUM(E7:G7)</f>
        <v>259400</v>
      </c>
      <c r="E7" s="20">
        <v>0</v>
      </c>
      <c r="F7" s="20">
        <v>0</v>
      </c>
      <c r="G7" s="20">
        <v>259400</v>
      </c>
      <c r="H7" s="20">
        <f>SUM(I7:K7)</f>
        <v>259400</v>
      </c>
      <c r="I7" s="20">
        <v>0</v>
      </c>
      <c r="J7" s="20">
        <v>0</v>
      </c>
      <c r="K7" s="20">
        <v>259400</v>
      </c>
      <c r="L7" s="21">
        <f>M7+O7</f>
        <v>220216</v>
      </c>
      <c r="M7" s="21">
        <v>0</v>
      </c>
      <c r="N7" s="21">
        <v>0</v>
      </c>
      <c r="O7" s="21">
        <v>220216</v>
      </c>
      <c r="P7" s="53">
        <f t="shared" si="2"/>
        <v>84.894371626831145</v>
      </c>
      <c r="Q7" s="53"/>
      <c r="R7" s="53"/>
      <c r="S7" s="53">
        <f t="shared" si="3"/>
        <v>84.894371626831145</v>
      </c>
      <c r="T7" s="21">
        <f t="shared" si="4"/>
        <v>84.894371626831145</v>
      </c>
      <c r="U7" s="21"/>
      <c r="V7" s="21"/>
      <c r="W7" s="21">
        <f t="shared" si="5"/>
        <v>84.894371626831145</v>
      </c>
      <c r="X7" s="52"/>
    </row>
    <row r="8" spans="1:24" s="25" customFormat="1" ht="60" customHeight="1" x14ac:dyDescent="0.3">
      <c r="A8" s="26" t="s">
        <v>39</v>
      </c>
      <c r="B8" s="58" t="s">
        <v>23</v>
      </c>
      <c r="C8" s="28"/>
      <c r="D8" s="27">
        <f t="shared" ref="D8:G8" si="8">D9+D10+D11+D12+D13+D14+D15</f>
        <v>25460113</v>
      </c>
      <c r="E8" s="27">
        <f t="shared" si="8"/>
        <v>0</v>
      </c>
      <c r="F8" s="27">
        <f t="shared" si="8"/>
        <v>0</v>
      </c>
      <c r="G8" s="27">
        <f t="shared" si="8"/>
        <v>25460113</v>
      </c>
      <c r="H8" s="27">
        <f>H9+H10+H11+H12+H13+H14+H15</f>
        <v>24989066</v>
      </c>
      <c r="I8" s="27">
        <f t="shared" ref="I8:O8" si="9">I9+I10+I11+I12+I13+I14+I15</f>
        <v>0</v>
      </c>
      <c r="J8" s="27">
        <f t="shared" si="9"/>
        <v>0</v>
      </c>
      <c r="K8" s="27">
        <f t="shared" si="9"/>
        <v>24989066</v>
      </c>
      <c r="L8" s="27">
        <f t="shared" si="9"/>
        <v>19863214.039999999</v>
      </c>
      <c r="M8" s="27">
        <f t="shared" si="9"/>
        <v>0</v>
      </c>
      <c r="N8" s="27">
        <f t="shared" si="9"/>
        <v>0</v>
      </c>
      <c r="O8" s="27">
        <f t="shared" si="9"/>
        <v>19863214.039999999</v>
      </c>
      <c r="P8" s="53">
        <f t="shared" si="2"/>
        <v>78.016990890810263</v>
      </c>
      <c r="Q8" s="53"/>
      <c r="R8" s="53"/>
      <c r="S8" s="53">
        <f t="shared" si="3"/>
        <v>78.016990890810263</v>
      </c>
      <c r="T8" s="21">
        <f t="shared" si="4"/>
        <v>79.487620865861885</v>
      </c>
      <c r="U8" s="21"/>
      <c r="V8" s="21"/>
      <c r="W8" s="21">
        <f t="shared" si="5"/>
        <v>79.487620865861885</v>
      </c>
      <c r="X8" s="54"/>
    </row>
    <row r="9" spans="1:24" s="1" customFormat="1" ht="27" customHeight="1" x14ac:dyDescent="0.3">
      <c r="A9" s="77" t="s">
        <v>63</v>
      </c>
      <c r="B9" s="98" t="s">
        <v>56</v>
      </c>
      <c r="C9" s="19" t="s">
        <v>65</v>
      </c>
      <c r="D9" s="20">
        <f>SUM(E9:G9)</f>
        <v>66500</v>
      </c>
      <c r="E9" s="20">
        <v>0</v>
      </c>
      <c r="F9" s="20">
        <v>0</v>
      </c>
      <c r="G9" s="20">
        <v>66500</v>
      </c>
      <c r="H9" s="20">
        <f>SUM(I9:K9)</f>
        <v>66500</v>
      </c>
      <c r="I9" s="20">
        <v>0</v>
      </c>
      <c r="J9" s="20">
        <v>0</v>
      </c>
      <c r="K9" s="20">
        <v>66500</v>
      </c>
      <c r="L9" s="21">
        <f>M9+O9</f>
        <v>40000</v>
      </c>
      <c r="M9" s="21">
        <v>0</v>
      </c>
      <c r="N9" s="21">
        <v>0</v>
      </c>
      <c r="O9" s="21">
        <v>40000</v>
      </c>
      <c r="P9" s="53">
        <f t="shared" si="2"/>
        <v>60.150375939849624</v>
      </c>
      <c r="Q9" s="53"/>
      <c r="R9" s="53"/>
      <c r="S9" s="53">
        <f t="shared" si="3"/>
        <v>60.150375939849624</v>
      </c>
      <c r="T9" s="21">
        <f t="shared" si="4"/>
        <v>60.150375939849624</v>
      </c>
      <c r="U9" s="21"/>
      <c r="V9" s="21"/>
      <c r="W9" s="21">
        <f t="shared" si="5"/>
        <v>60.150375939849624</v>
      </c>
      <c r="X9" s="59"/>
    </row>
    <row r="10" spans="1:24" s="1" customFormat="1" ht="21" customHeight="1" x14ac:dyDescent="0.3">
      <c r="A10" s="97"/>
      <c r="B10" s="98"/>
      <c r="C10" s="19" t="s">
        <v>15</v>
      </c>
      <c r="D10" s="20">
        <f t="shared" ref="D10:D15" si="10">SUM(E10:G10)</f>
        <v>151300</v>
      </c>
      <c r="E10" s="20">
        <v>0</v>
      </c>
      <c r="F10" s="20">
        <v>0</v>
      </c>
      <c r="G10" s="20">
        <v>151300</v>
      </c>
      <c r="H10" s="20">
        <f t="shared" ref="H10:H15" si="11">SUM(I10:K10)</f>
        <v>151300</v>
      </c>
      <c r="I10" s="20">
        <v>0</v>
      </c>
      <c r="J10" s="20">
        <v>0</v>
      </c>
      <c r="K10" s="20">
        <v>151300</v>
      </c>
      <c r="L10" s="21">
        <f>M10+O10</f>
        <v>41558.800000000003</v>
      </c>
      <c r="M10" s="20">
        <v>0</v>
      </c>
      <c r="N10" s="20">
        <v>0</v>
      </c>
      <c r="O10" s="20">
        <v>41558.800000000003</v>
      </c>
      <c r="P10" s="53">
        <f t="shared" si="2"/>
        <v>27.46781229345671</v>
      </c>
      <c r="Q10" s="53"/>
      <c r="R10" s="53"/>
      <c r="S10" s="53">
        <f t="shared" si="3"/>
        <v>27.46781229345671</v>
      </c>
      <c r="T10" s="21">
        <f t="shared" si="4"/>
        <v>27.46781229345671</v>
      </c>
      <c r="U10" s="21"/>
      <c r="V10" s="21"/>
      <c r="W10" s="21">
        <f t="shared" si="5"/>
        <v>27.46781229345671</v>
      </c>
      <c r="X10" s="52" t="s">
        <v>115</v>
      </c>
    </row>
    <row r="11" spans="1:24" s="1" customFormat="1" ht="24" customHeight="1" x14ac:dyDescent="0.3">
      <c r="A11" s="97"/>
      <c r="B11" s="98"/>
      <c r="C11" s="19" t="s">
        <v>3</v>
      </c>
      <c r="D11" s="20">
        <f t="shared" si="10"/>
        <v>1721724</v>
      </c>
      <c r="E11" s="20">
        <v>0</v>
      </c>
      <c r="F11" s="20">
        <v>0</v>
      </c>
      <c r="G11" s="20">
        <v>1721724</v>
      </c>
      <c r="H11" s="20">
        <f t="shared" si="11"/>
        <v>1721724</v>
      </c>
      <c r="I11" s="20">
        <v>0</v>
      </c>
      <c r="J11" s="20">
        <v>0</v>
      </c>
      <c r="K11" s="20">
        <v>1721724</v>
      </c>
      <c r="L11" s="21">
        <f t="shared" ref="L11:L14" si="12">M11+O11</f>
        <v>1007381.52</v>
      </c>
      <c r="M11" s="21">
        <v>0</v>
      </c>
      <c r="N11" s="21">
        <v>0</v>
      </c>
      <c r="O11" s="21">
        <v>1007381.52</v>
      </c>
      <c r="P11" s="53">
        <f t="shared" si="2"/>
        <v>58.510046906472809</v>
      </c>
      <c r="Q11" s="53"/>
      <c r="R11" s="53"/>
      <c r="S11" s="53">
        <f t="shared" si="3"/>
        <v>58.510046906472809</v>
      </c>
      <c r="T11" s="21">
        <f t="shared" si="4"/>
        <v>58.510046906472809</v>
      </c>
      <c r="U11" s="21"/>
      <c r="V11" s="21"/>
      <c r="W11" s="21">
        <f t="shared" si="5"/>
        <v>58.510046906472809</v>
      </c>
      <c r="X11" s="52"/>
    </row>
    <row r="12" spans="1:24" s="1" customFormat="1" ht="22.5" customHeight="1" x14ac:dyDescent="0.3">
      <c r="A12" s="97"/>
      <c r="B12" s="98"/>
      <c r="C12" s="19" t="s">
        <v>64</v>
      </c>
      <c r="D12" s="20">
        <f t="shared" si="10"/>
        <v>137000</v>
      </c>
      <c r="E12" s="20">
        <v>0</v>
      </c>
      <c r="F12" s="20">
        <v>0</v>
      </c>
      <c r="G12" s="20">
        <v>137000</v>
      </c>
      <c r="H12" s="20">
        <f t="shared" si="11"/>
        <v>137000</v>
      </c>
      <c r="I12" s="20">
        <v>0</v>
      </c>
      <c r="J12" s="20">
        <v>0</v>
      </c>
      <c r="K12" s="20">
        <v>137000</v>
      </c>
      <c r="L12" s="21">
        <f t="shared" si="12"/>
        <v>76222.28</v>
      </c>
      <c r="M12" s="21">
        <v>0</v>
      </c>
      <c r="N12" s="21">
        <v>0</v>
      </c>
      <c r="O12" s="21">
        <v>76222.28</v>
      </c>
      <c r="P12" s="53">
        <f t="shared" si="2"/>
        <v>55.636700729927</v>
      </c>
      <c r="Q12" s="53"/>
      <c r="R12" s="53"/>
      <c r="S12" s="53">
        <f t="shared" si="3"/>
        <v>55.636700729927</v>
      </c>
      <c r="T12" s="21">
        <f t="shared" si="4"/>
        <v>55.636700729927</v>
      </c>
      <c r="U12" s="21"/>
      <c r="V12" s="21"/>
      <c r="W12" s="21">
        <f t="shared" si="5"/>
        <v>55.636700729927</v>
      </c>
      <c r="X12" s="57"/>
    </row>
    <row r="13" spans="1:24" s="1" customFormat="1" ht="23.25" customHeight="1" x14ac:dyDescent="0.3">
      <c r="A13" s="97"/>
      <c r="B13" s="98"/>
      <c r="C13" s="56" t="s">
        <v>4</v>
      </c>
      <c r="D13" s="20">
        <f t="shared" si="10"/>
        <v>17602323</v>
      </c>
      <c r="E13" s="53">
        <v>0</v>
      </c>
      <c r="F13" s="53">
        <v>0</v>
      </c>
      <c r="G13" s="53">
        <v>17602323</v>
      </c>
      <c r="H13" s="20">
        <f t="shared" si="11"/>
        <v>17602323</v>
      </c>
      <c r="I13" s="20">
        <v>0</v>
      </c>
      <c r="J13" s="20">
        <v>0</v>
      </c>
      <c r="K13" s="20">
        <v>17602323</v>
      </c>
      <c r="L13" s="21">
        <f t="shared" si="12"/>
        <v>16338032.58</v>
      </c>
      <c r="M13" s="21">
        <v>0</v>
      </c>
      <c r="N13" s="21">
        <v>0</v>
      </c>
      <c r="O13" s="21">
        <v>16338032.58</v>
      </c>
      <c r="P13" s="53">
        <f t="shared" si="2"/>
        <v>92.81747971560344</v>
      </c>
      <c r="Q13" s="53"/>
      <c r="R13" s="53"/>
      <c r="S13" s="53">
        <f t="shared" si="3"/>
        <v>92.81747971560344</v>
      </c>
      <c r="T13" s="21">
        <f t="shared" si="4"/>
        <v>92.81747971560344</v>
      </c>
      <c r="U13" s="21"/>
      <c r="V13" s="21"/>
      <c r="W13" s="21">
        <f t="shared" si="5"/>
        <v>92.81747971560344</v>
      </c>
      <c r="X13" s="52"/>
    </row>
    <row r="14" spans="1:24" s="1" customFormat="1" ht="20.25" customHeight="1" x14ac:dyDescent="0.3">
      <c r="A14" s="97"/>
      <c r="B14" s="98"/>
      <c r="C14" s="19" t="s">
        <v>67</v>
      </c>
      <c r="D14" s="20">
        <f t="shared" si="10"/>
        <v>4408066</v>
      </c>
      <c r="E14" s="20">
        <v>0</v>
      </c>
      <c r="F14" s="20">
        <v>0</v>
      </c>
      <c r="G14" s="20">
        <v>4408066</v>
      </c>
      <c r="H14" s="20">
        <f t="shared" si="11"/>
        <v>3937019</v>
      </c>
      <c r="I14" s="20">
        <v>0</v>
      </c>
      <c r="J14" s="20">
        <v>0</v>
      </c>
      <c r="K14" s="20">
        <v>3937019</v>
      </c>
      <c r="L14" s="21">
        <f t="shared" si="12"/>
        <v>1166355.56</v>
      </c>
      <c r="M14" s="21">
        <v>0</v>
      </c>
      <c r="N14" s="21">
        <v>0</v>
      </c>
      <c r="O14" s="21">
        <v>1166355.56</v>
      </c>
      <c r="P14" s="53">
        <f t="shared" si="2"/>
        <v>26.45957569600818</v>
      </c>
      <c r="Q14" s="53"/>
      <c r="R14" s="53"/>
      <c r="S14" s="53">
        <f t="shared" si="3"/>
        <v>26.45957569600818</v>
      </c>
      <c r="T14" s="21">
        <f t="shared" si="4"/>
        <v>29.625347502767958</v>
      </c>
      <c r="U14" s="21"/>
      <c r="V14" s="21"/>
      <c r="W14" s="21">
        <f t="shared" si="5"/>
        <v>29.625347502767958</v>
      </c>
      <c r="X14" s="52" t="s">
        <v>116</v>
      </c>
    </row>
    <row r="15" spans="1:24" s="1" customFormat="1" ht="23.25" customHeight="1" x14ac:dyDescent="0.3">
      <c r="A15" s="87"/>
      <c r="B15" s="98"/>
      <c r="C15" s="19" t="s">
        <v>5</v>
      </c>
      <c r="D15" s="20">
        <f t="shared" si="10"/>
        <v>1373200</v>
      </c>
      <c r="E15" s="20">
        <v>0</v>
      </c>
      <c r="F15" s="20">
        <v>0</v>
      </c>
      <c r="G15" s="20">
        <v>1373200</v>
      </c>
      <c r="H15" s="20">
        <f t="shared" si="11"/>
        <v>1373200</v>
      </c>
      <c r="I15" s="20">
        <v>0</v>
      </c>
      <c r="J15" s="20">
        <v>0</v>
      </c>
      <c r="K15" s="20">
        <v>1373200</v>
      </c>
      <c r="L15" s="21">
        <f>M15+O15</f>
        <v>1193663.3</v>
      </c>
      <c r="M15" s="21">
        <v>0</v>
      </c>
      <c r="N15" s="21">
        <v>0</v>
      </c>
      <c r="O15" s="21">
        <v>1193663.3</v>
      </c>
      <c r="P15" s="53">
        <f t="shared" si="2"/>
        <v>86.925669967958058</v>
      </c>
      <c r="Q15" s="53"/>
      <c r="R15" s="53"/>
      <c r="S15" s="53">
        <f t="shared" si="3"/>
        <v>86.925669967958058</v>
      </c>
      <c r="T15" s="21">
        <f t="shared" si="4"/>
        <v>86.925669967958058</v>
      </c>
      <c r="U15" s="21"/>
      <c r="V15" s="21"/>
      <c r="W15" s="21">
        <f t="shared" si="5"/>
        <v>86.925669967958058</v>
      </c>
      <c r="X15" s="59"/>
    </row>
  </sheetData>
  <mergeCells count="12">
    <mergeCell ref="X2:X3"/>
    <mergeCell ref="B5:C5"/>
    <mergeCell ref="A9:A15"/>
    <mergeCell ref="B9:B15"/>
    <mergeCell ref="A1:W1"/>
    <mergeCell ref="T2:W2"/>
    <mergeCell ref="H2:K2"/>
    <mergeCell ref="L2:O2"/>
    <mergeCell ref="A2:A3"/>
    <mergeCell ref="C2:C3"/>
    <mergeCell ref="P2:S2"/>
    <mergeCell ref="D2:G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5"/>
    <col min="2" max="2" width="42" style="65" customWidth="1"/>
    <col min="3" max="3" width="12.28515625" style="65" bestFit="1" customWidth="1"/>
    <col min="4" max="4" width="9.28515625" style="65" bestFit="1" customWidth="1"/>
    <col min="5" max="6" width="12.28515625" style="65" bestFit="1" customWidth="1"/>
    <col min="7" max="7" width="9.28515625" style="65" bestFit="1" customWidth="1"/>
    <col min="8" max="9" width="12.28515625" style="65" bestFit="1" customWidth="1"/>
    <col min="10" max="10" width="9.28515625" style="65" bestFit="1" customWidth="1"/>
    <col min="11" max="11" width="12.28515625" style="65" bestFit="1" customWidth="1"/>
    <col min="12" max="17" width="9.28515625" style="65" bestFit="1" customWidth="1"/>
    <col min="18" max="18" width="37.140625" style="65" customWidth="1"/>
    <col min="19" max="16384" width="9.140625" style="65"/>
  </cols>
  <sheetData>
    <row r="2" spans="1:18" ht="38.25" x14ac:dyDescent="0.2">
      <c r="A2" s="61" t="s">
        <v>31</v>
      </c>
      <c r="B2" s="62" t="s">
        <v>89</v>
      </c>
      <c r="C2" s="63">
        <f>E2+D2</f>
        <v>45172617</v>
      </c>
      <c r="D2" s="63">
        <f>SUM(D3:D12)</f>
        <v>0</v>
      </c>
      <c r="E2" s="63">
        <f>SUM(E3:E14)</f>
        <v>45172617</v>
      </c>
      <c r="F2" s="63">
        <f>H2+G2</f>
        <v>42399251</v>
      </c>
      <c r="G2" s="63">
        <f>SUM(G3:G12)</f>
        <v>0</v>
      </c>
      <c r="H2" s="63">
        <f>SUM(H3:H14)</f>
        <v>42399251</v>
      </c>
      <c r="I2" s="63">
        <f>K2+J2</f>
        <v>22681235.099999998</v>
      </c>
      <c r="J2" s="63">
        <f>SUM(J3:J12)</f>
        <v>0</v>
      </c>
      <c r="K2" s="63">
        <f>SUM(K3:K14)</f>
        <v>22681235.099999998</v>
      </c>
      <c r="L2" s="63">
        <f>I2/F2*100</f>
        <v>53.494423993480446</v>
      </c>
      <c r="M2" s="63">
        <v>0</v>
      </c>
      <c r="N2" s="63">
        <f t="shared" ref="N2" si="0">K2/H2*100</f>
        <v>53.494423993480446</v>
      </c>
      <c r="O2" s="63">
        <f t="shared" ref="O2:O11" si="1">I2/C2*100</f>
        <v>50.210141909644058</v>
      </c>
      <c r="P2" s="63">
        <v>0</v>
      </c>
      <c r="Q2" s="63">
        <f t="shared" ref="Q2:Q11" si="2">K2/E2*100</f>
        <v>50.210141909644058</v>
      </c>
      <c r="R2" s="64"/>
    </row>
    <row r="3" spans="1:18" ht="119.25" customHeight="1" x14ac:dyDescent="0.2">
      <c r="A3" s="66" t="s">
        <v>32</v>
      </c>
      <c r="B3" s="67" t="s">
        <v>90</v>
      </c>
      <c r="C3" s="68">
        <f>D3+E3</f>
        <v>4890000</v>
      </c>
      <c r="D3" s="69">
        <v>0</v>
      </c>
      <c r="E3" s="69">
        <v>4890000</v>
      </c>
      <c r="F3" s="68">
        <f t="shared" ref="F3:F11" si="3">G3+H3</f>
        <v>4890000</v>
      </c>
      <c r="G3" s="69">
        <v>0</v>
      </c>
      <c r="H3" s="69">
        <v>4890000</v>
      </c>
      <c r="I3" s="68">
        <f>J3+K3</f>
        <v>0</v>
      </c>
      <c r="J3" s="69">
        <v>0</v>
      </c>
      <c r="K3" s="69">
        <v>0</v>
      </c>
      <c r="L3" s="68">
        <v>0</v>
      </c>
      <c r="M3" s="68">
        <v>0</v>
      </c>
      <c r="N3" s="68">
        <v>0</v>
      </c>
      <c r="O3" s="68">
        <f t="shared" si="1"/>
        <v>0</v>
      </c>
      <c r="P3" s="68">
        <v>0</v>
      </c>
      <c r="Q3" s="68">
        <f t="shared" si="2"/>
        <v>0</v>
      </c>
      <c r="R3" s="67" t="s">
        <v>91</v>
      </c>
    </row>
    <row r="4" spans="1:18" ht="77.25" customHeight="1" x14ac:dyDescent="0.2">
      <c r="A4" s="66" t="s">
        <v>33</v>
      </c>
      <c r="B4" s="67" t="s">
        <v>92</v>
      </c>
      <c r="C4" s="68">
        <f t="shared" ref="C4:C11" si="4">D4+E4</f>
        <v>2100000</v>
      </c>
      <c r="D4" s="69">
        <v>0</v>
      </c>
      <c r="E4" s="68">
        <v>2100000</v>
      </c>
      <c r="F4" s="68">
        <f t="shared" si="3"/>
        <v>2100000</v>
      </c>
      <c r="G4" s="69">
        <v>0</v>
      </c>
      <c r="H4" s="68">
        <v>2100000</v>
      </c>
      <c r="I4" s="68">
        <f t="shared" ref="I4:I11" si="5">J4+K4</f>
        <v>0</v>
      </c>
      <c r="J4" s="69">
        <v>0</v>
      </c>
      <c r="K4" s="69">
        <v>0</v>
      </c>
      <c r="L4" s="68">
        <f t="shared" ref="L4:L8" si="6">I4/F4*100</f>
        <v>0</v>
      </c>
      <c r="M4" s="68">
        <v>0</v>
      </c>
      <c r="N4" s="68">
        <f t="shared" ref="N4:N8" si="7">K4/H4*100</f>
        <v>0</v>
      </c>
      <c r="O4" s="68">
        <f t="shared" si="1"/>
        <v>0</v>
      </c>
      <c r="P4" s="68">
        <v>0</v>
      </c>
      <c r="Q4" s="68">
        <f t="shared" si="2"/>
        <v>0</v>
      </c>
      <c r="R4" s="67" t="s">
        <v>93</v>
      </c>
    </row>
    <row r="5" spans="1:18" ht="102.75" customHeight="1" x14ac:dyDescent="0.2">
      <c r="A5" s="66" t="s">
        <v>94</v>
      </c>
      <c r="B5" s="67" t="s">
        <v>95</v>
      </c>
      <c r="C5" s="68">
        <f>D5+E5</f>
        <v>2773366</v>
      </c>
      <c r="D5" s="69">
        <v>0</v>
      </c>
      <c r="E5" s="68">
        <v>2773366</v>
      </c>
      <c r="F5" s="68">
        <f t="shared" si="3"/>
        <v>0</v>
      </c>
      <c r="G5" s="69">
        <v>0</v>
      </c>
      <c r="H5" s="69">
        <v>0</v>
      </c>
      <c r="I5" s="68">
        <f t="shared" si="5"/>
        <v>0</v>
      </c>
      <c r="J5" s="69">
        <v>0</v>
      </c>
      <c r="K5" s="69">
        <v>0</v>
      </c>
      <c r="L5" s="68">
        <v>0</v>
      </c>
      <c r="M5" s="68">
        <v>0</v>
      </c>
      <c r="N5" s="68">
        <v>0</v>
      </c>
      <c r="O5" s="68">
        <f t="shared" si="1"/>
        <v>0</v>
      </c>
      <c r="P5" s="68">
        <v>0</v>
      </c>
      <c r="Q5" s="68">
        <f t="shared" si="2"/>
        <v>0</v>
      </c>
      <c r="R5" s="67" t="s">
        <v>96</v>
      </c>
    </row>
    <row r="6" spans="1:18" ht="38.25" x14ac:dyDescent="0.2">
      <c r="A6" s="66" t="s">
        <v>97</v>
      </c>
      <c r="B6" s="67" t="s">
        <v>98</v>
      </c>
      <c r="C6" s="68">
        <f t="shared" si="4"/>
        <v>35072</v>
      </c>
      <c r="D6" s="69">
        <v>0</v>
      </c>
      <c r="E6" s="68">
        <v>35072</v>
      </c>
      <c r="F6" s="68">
        <f t="shared" si="3"/>
        <v>35072</v>
      </c>
      <c r="G6" s="69">
        <v>0</v>
      </c>
      <c r="H6" s="68">
        <v>35072</v>
      </c>
      <c r="I6" s="68">
        <f t="shared" si="5"/>
        <v>35071.96</v>
      </c>
      <c r="J6" s="69">
        <v>0</v>
      </c>
      <c r="K6" s="69">
        <v>35071.96</v>
      </c>
      <c r="L6" s="68">
        <f t="shared" si="6"/>
        <v>99.999885948905103</v>
      </c>
      <c r="M6" s="68">
        <v>0</v>
      </c>
      <c r="N6" s="68">
        <f t="shared" si="7"/>
        <v>99.999885948905103</v>
      </c>
      <c r="O6" s="68">
        <f t="shared" si="1"/>
        <v>99.999885948905103</v>
      </c>
      <c r="P6" s="68">
        <v>0</v>
      </c>
      <c r="Q6" s="68">
        <f t="shared" si="2"/>
        <v>99.999885948905103</v>
      </c>
      <c r="R6" s="67" t="s">
        <v>99</v>
      </c>
    </row>
    <row r="7" spans="1:18" ht="129" customHeight="1" x14ac:dyDescent="0.2">
      <c r="A7" s="66" t="s">
        <v>100</v>
      </c>
      <c r="B7" s="67" t="s">
        <v>101</v>
      </c>
      <c r="C7" s="68">
        <f t="shared" si="4"/>
        <v>3678933</v>
      </c>
      <c r="D7" s="69">
        <v>0</v>
      </c>
      <c r="E7" s="68">
        <v>3678933</v>
      </c>
      <c r="F7" s="68">
        <f t="shared" si="3"/>
        <v>3678933</v>
      </c>
      <c r="G7" s="69">
        <v>0</v>
      </c>
      <c r="H7" s="68">
        <v>3678933</v>
      </c>
      <c r="I7" s="68">
        <v>0</v>
      </c>
      <c r="J7" s="69">
        <v>0</v>
      </c>
      <c r="K7" s="69">
        <v>0</v>
      </c>
      <c r="L7" s="68">
        <f t="shared" si="6"/>
        <v>0</v>
      </c>
      <c r="M7" s="68">
        <v>0</v>
      </c>
      <c r="N7" s="68">
        <f t="shared" si="7"/>
        <v>0</v>
      </c>
      <c r="O7" s="68">
        <f t="shared" si="1"/>
        <v>0</v>
      </c>
      <c r="P7" s="68">
        <v>0</v>
      </c>
      <c r="Q7" s="68">
        <f t="shared" si="2"/>
        <v>0</v>
      </c>
      <c r="R7" s="67" t="s">
        <v>102</v>
      </c>
    </row>
    <row r="8" spans="1:18" ht="38.25" x14ac:dyDescent="0.2">
      <c r="A8" s="66" t="s">
        <v>103</v>
      </c>
      <c r="B8" s="67" t="s">
        <v>104</v>
      </c>
      <c r="C8" s="68">
        <f t="shared" si="4"/>
        <v>42432</v>
      </c>
      <c r="D8" s="69">
        <v>0</v>
      </c>
      <c r="E8" s="68">
        <v>42432</v>
      </c>
      <c r="F8" s="68">
        <f t="shared" si="3"/>
        <v>42432</v>
      </c>
      <c r="G8" s="69">
        <v>0</v>
      </c>
      <c r="H8" s="68">
        <v>42432</v>
      </c>
      <c r="I8" s="68">
        <f t="shared" ref="I8" si="8">J8+K8</f>
        <v>42431.62</v>
      </c>
      <c r="J8" s="69">
        <v>0</v>
      </c>
      <c r="K8" s="69">
        <v>42431.62</v>
      </c>
      <c r="L8" s="68">
        <f t="shared" si="6"/>
        <v>99.9991044494721</v>
      </c>
      <c r="M8" s="68">
        <v>0</v>
      </c>
      <c r="N8" s="68">
        <f t="shared" si="7"/>
        <v>99.9991044494721</v>
      </c>
      <c r="O8" s="68">
        <f t="shared" si="1"/>
        <v>99.9991044494721</v>
      </c>
      <c r="P8" s="68">
        <v>0</v>
      </c>
      <c r="Q8" s="68">
        <f t="shared" si="2"/>
        <v>99.9991044494721</v>
      </c>
      <c r="R8" s="67" t="s">
        <v>105</v>
      </c>
    </row>
    <row r="9" spans="1:18" ht="108.75" customHeight="1" x14ac:dyDescent="0.2">
      <c r="A9" s="66" t="s">
        <v>106</v>
      </c>
      <c r="B9" s="67" t="s">
        <v>107</v>
      </c>
      <c r="C9" s="68">
        <f>D9+E9</f>
        <v>480000</v>
      </c>
      <c r="D9" s="69">
        <v>0</v>
      </c>
      <c r="E9" s="68">
        <v>480000</v>
      </c>
      <c r="F9" s="68">
        <f t="shared" si="3"/>
        <v>480000</v>
      </c>
      <c r="G9" s="69">
        <v>0</v>
      </c>
      <c r="H9" s="68">
        <v>480000</v>
      </c>
      <c r="I9" s="68">
        <f t="shared" si="5"/>
        <v>0</v>
      </c>
      <c r="J9" s="69">
        <v>0</v>
      </c>
      <c r="K9" s="69">
        <v>0</v>
      </c>
      <c r="L9" s="68">
        <v>0</v>
      </c>
      <c r="M9" s="68">
        <v>0</v>
      </c>
      <c r="N9" s="68">
        <v>0</v>
      </c>
      <c r="O9" s="68">
        <f t="shared" si="1"/>
        <v>0</v>
      </c>
      <c r="P9" s="68">
        <v>0</v>
      </c>
      <c r="Q9" s="68">
        <f t="shared" si="2"/>
        <v>0</v>
      </c>
      <c r="R9" s="67" t="s">
        <v>108</v>
      </c>
    </row>
    <row r="10" spans="1:18" ht="120.75" customHeight="1" x14ac:dyDescent="0.2">
      <c r="A10" s="66" t="s">
        <v>109</v>
      </c>
      <c r="B10" s="67" t="s">
        <v>110</v>
      </c>
      <c r="C10" s="68">
        <f>D10+E10</f>
        <v>535000</v>
      </c>
      <c r="D10" s="70">
        <v>0</v>
      </c>
      <c r="E10" s="69">
        <v>535000</v>
      </c>
      <c r="F10" s="68">
        <f t="shared" si="3"/>
        <v>535000</v>
      </c>
      <c r="G10" s="69">
        <v>0</v>
      </c>
      <c r="H10" s="69">
        <v>535000</v>
      </c>
      <c r="I10" s="68">
        <f t="shared" si="5"/>
        <v>0</v>
      </c>
      <c r="J10" s="69">
        <v>0</v>
      </c>
      <c r="K10" s="69">
        <v>0</v>
      </c>
      <c r="L10" s="68">
        <v>0</v>
      </c>
      <c r="M10" s="68">
        <v>0</v>
      </c>
      <c r="N10" s="68">
        <v>0</v>
      </c>
      <c r="O10" s="68">
        <f t="shared" si="1"/>
        <v>0</v>
      </c>
      <c r="P10" s="68">
        <v>0</v>
      </c>
      <c r="Q10" s="68">
        <f t="shared" si="2"/>
        <v>0</v>
      </c>
      <c r="R10" s="67" t="s">
        <v>111</v>
      </c>
    </row>
    <row r="11" spans="1:18" ht="94.5" customHeight="1" x14ac:dyDescent="0.2">
      <c r="A11" s="66" t="s">
        <v>112</v>
      </c>
      <c r="B11" s="67" t="s">
        <v>113</v>
      </c>
      <c r="C11" s="68">
        <f t="shared" si="4"/>
        <v>30637814</v>
      </c>
      <c r="D11" s="70">
        <v>0</v>
      </c>
      <c r="E11" s="69">
        <v>30637814</v>
      </c>
      <c r="F11" s="68">
        <f t="shared" si="3"/>
        <v>30637814</v>
      </c>
      <c r="G11" s="69">
        <v>0</v>
      </c>
      <c r="H11" s="69">
        <v>30637814</v>
      </c>
      <c r="I11" s="68">
        <f t="shared" si="5"/>
        <v>22603731.52</v>
      </c>
      <c r="J11" s="69">
        <v>0</v>
      </c>
      <c r="K11" s="69">
        <v>22603731.52</v>
      </c>
      <c r="L11" s="68">
        <f t="shared" ref="L11" si="9">I11/F11*100</f>
        <v>73.77723332350017</v>
      </c>
      <c r="M11" s="68">
        <v>0</v>
      </c>
      <c r="N11" s="68">
        <f t="shared" ref="N11" si="10">K11/H11*100</f>
        <v>73.77723332350017</v>
      </c>
      <c r="O11" s="68">
        <f t="shared" si="1"/>
        <v>73.77723332350017</v>
      </c>
      <c r="P11" s="68">
        <v>0</v>
      </c>
      <c r="Q11" s="68">
        <f t="shared" si="2"/>
        <v>73.77723332350017</v>
      </c>
      <c r="R11" s="71" t="s">
        <v>114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6" t="s">
        <v>1</v>
      </c>
      <c r="C2" s="103" t="s">
        <v>20</v>
      </c>
      <c r="D2" s="104" t="s">
        <v>45</v>
      </c>
      <c r="E2" s="104"/>
      <c r="F2" s="104"/>
      <c r="G2" s="105" t="s">
        <v>53</v>
      </c>
      <c r="H2" s="105"/>
      <c r="I2" s="105"/>
      <c r="J2" s="106" t="s">
        <v>51</v>
      </c>
      <c r="K2" s="107"/>
      <c r="L2" s="108"/>
      <c r="M2" s="109" t="s">
        <v>46</v>
      </c>
      <c r="N2" s="109" t="s">
        <v>47</v>
      </c>
    </row>
    <row r="3" spans="1:14" ht="25.5" x14ac:dyDescent="0.25">
      <c r="A3" s="102"/>
      <c r="B3" s="7" t="s">
        <v>2</v>
      </c>
      <c r="C3" s="103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10"/>
      <c r="N3" s="110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9" t="s">
        <v>49</v>
      </c>
      <c r="C5" s="9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52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50</v>
      </c>
      <c r="C7" s="15" t="s">
        <v>52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33" t="s">
        <v>1</v>
      </c>
      <c r="C1" s="119" t="s">
        <v>20</v>
      </c>
      <c r="D1" s="120" t="s">
        <v>69</v>
      </c>
      <c r="E1" s="120"/>
      <c r="F1" s="120"/>
      <c r="G1" s="120"/>
      <c r="H1" s="120" t="s">
        <v>70</v>
      </c>
      <c r="I1" s="120"/>
      <c r="J1" s="120"/>
      <c r="K1" s="120"/>
      <c r="L1" s="121" t="s">
        <v>80</v>
      </c>
      <c r="M1" s="122"/>
      <c r="N1" s="122"/>
      <c r="O1" s="123"/>
      <c r="P1" s="115" t="s">
        <v>71</v>
      </c>
      <c r="Q1" s="115"/>
      <c r="R1" s="115"/>
      <c r="S1" s="115"/>
      <c r="T1" s="115" t="s">
        <v>72</v>
      </c>
      <c r="U1" s="116"/>
      <c r="V1" s="116"/>
      <c r="W1" s="116"/>
    </row>
    <row r="2" spans="1:23" ht="22.5" x14ac:dyDescent="0.25">
      <c r="A2" s="118"/>
      <c r="B2" s="33" t="s">
        <v>2</v>
      </c>
      <c r="C2" s="119"/>
      <c r="D2" s="34" t="s">
        <v>24</v>
      </c>
      <c r="E2" s="34" t="s">
        <v>25</v>
      </c>
      <c r="F2" s="34" t="s">
        <v>54</v>
      </c>
      <c r="G2" s="34" t="s">
        <v>26</v>
      </c>
      <c r="H2" s="34" t="s">
        <v>24</v>
      </c>
      <c r="I2" s="34" t="s">
        <v>25</v>
      </c>
      <c r="J2" s="34" t="s">
        <v>54</v>
      </c>
      <c r="K2" s="34" t="s">
        <v>26</v>
      </c>
      <c r="L2" s="34" t="s">
        <v>24</v>
      </c>
      <c r="M2" s="34" t="s">
        <v>25</v>
      </c>
      <c r="N2" s="34" t="s">
        <v>54</v>
      </c>
      <c r="O2" s="34" t="s">
        <v>26</v>
      </c>
      <c r="P2" s="34" t="s">
        <v>24</v>
      </c>
      <c r="Q2" s="34" t="s">
        <v>25</v>
      </c>
      <c r="R2" s="34" t="s">
        <v>54</v>
      </c>
      <c r="S2" s="34" t="s">
        <v>26</v>
      </c>
      <c r="T2" s="34" t="s">
        <v>24</v>
      </c>
      <c r="U2" s="35" t="s">
        <v>25</v>
      </c>
      <c r="V2" s="34" t="s">
        <v>54</v>
      </c>
      <c r="W2" s="34" t="s">
        <v>26</v>
      </c>
    </row>
    <row r="3" spans="1:23" x14ac:dyDescent="0.25">
      <c r="A3" s="31" t="s">
        <v>6</v>
      </c>
      <c r="B3" s="31" t="s">
        <v>16</v>
      </c>
      <c r="C3" s="31" t="s">
        <v>28</v>
      </c>
      <c r="D3" s="31" t="s">
        <v>30</v>
      </c>
      <c r="E3" s="31" t="s">
        <v>18</v>
      </c>
      <c r="F3" s="31" t="s">
        <v>31</v>
      </c>
      <c r="G3" s="31" t="s">
        <v>31</v>
      </c>
      <c r="H3" s="31" t="s">
        <v>44</v>
      </c>
      <c r="I3" s="31" t="s">
        <v>34</v>
      </c>
      <c r="J3" s="31" t="s">
        <v>35</v>
      </c>
      <c r="K3" s="31" t="s">
        <v>36</v>
      </c>
      <c r="L3" s="31" t="s">
        <v>40</v>
      </c>
      <c r="M3" s="31" t="s">
        <v>41</v>
      </c>
      <c r="N3" s="31" t="s">
        <v>42</v>
      </c>
      <c r="O3" s="31" t="s">
        <v>43</v>
      </c>
      <c r="P3" s="31" t="s">
        <v>19</v>
      </c>
      <c r="Q3" s="31" t="s">
        <v>34</v>
      </c>
      <c r="R3" s="31" t="s">
        <v>68</v>
      </c>
      <c r="S3" s="31" t="s">
        <v>35</v>
      </c>
      <c r="T3" s="31" t="s">
        <v>36</v>
      </c>
      <c r="U3" s="31" t="s">
        <v>73</v>
      </c>
      <c r="V3" s="31" t="s">
        <v>59</v>
      </c>
      <c r="W3" s="31" t="s">
        <v>66</v>
      </c>
    </row>
    <row r="4" spans="1:23" x14ac:dyDescent="0.25">
      <c r="A4" s="117" t="s">
        <v>27</v>
      </c>
      <c r="B4" s="117"/>
      <c r="C4" s="117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99" t="s">
        <v>11</v>
      </c>
      <c r="C5" s="99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8</v>
      </c>
      <c r="B6" s="39" t="s">
        <v>57</v>
      </c>
      <c r="C6" s="6" t="s">
        <v>65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16</v>
      </c>
      <c r="B7" s="99" t="s">
        <v>74</v>
      </c>
      <c r="C7" s="99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5.5" x14ac:dyDescent="0.25">
      <c r="A8" s="38" t="s">
        <v>9</v>
      </c>
      <c r="B8" s="41" t="s">
        <v>75</v>
      </c>
      <c r="C8" s="6" t="s">
        <v>65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8.25" x14ac:dyDescent="0.25">
      <c r="A9" s="38" t="s">
        <v>10</v>
      </c>
      <c r="B9" s="41" t="s">
        <v>76</v>
      </c>
      <c r="C9" s="6" t="s">
        <v>65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12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5.5" x14ac:dyDescent="0.25">
      <c r="A11" s="32" t="s">
        <v>77</v>
      </c>
      <c r="B11" s="41" t="s">
        <v>78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99" t="s">
        <v>13</v>
      </c>
      <c r="C12" s="99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17</v>
      </c>
      <c r="C13" s="6" t="s">
        <v>65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19</v>
      </c>
      <c r="B14" s="111" t="s">
        <v>14</v>
      </c>
      <c r="C14" s="112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8.25" x14ac:dyDescent="0.25">
      <c r="A15" s="109" t="s">
        <v>21</v>
      </c>
      <c r="B15" s="41" t="s">
        <v>79</v>
      </c>
      <c r="C15" s="6" t="s">
        <v>65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8.25" x14ac:dyDescent="0.25">
      <c r="A16" s="113"/>
      <c r="B16" s="41" t="s">
        <v>60</v>
      </c>
      <c r="C16" s="6" t="s">
        <v>65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8.25" x14ac:dyDescent="0.25">
      <c r="A17" s="113"/>
      <c r="B17" s="41" t="s">
        <v>61</v>
      </c>
      <c r="C17" s="6" t="s">
        <v>65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5.5" x14ac:dyDescent="0.25">
      <c r="A18" s="114"/>
      <c r="B18" s="41" t="s">
        <v>62</v>
      </c>
      <c r="C18" s="6" t="s">
        <v>65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GO</cp:lastModifiedBy>
  <cp:lastPrinted>2019-12-04T10:09:58Z</cp:lastPrinted>
  <dcterms:created xsi:type="dcterms:W3CDTF">2012-05-22T08:33:39Z</dcterms:created>
  <dcterms:modified xsi:type="dcterms:W3CDTF">2019-12-04T11:59:07Z</dcterms:modified>
</cp:coreProperties>
</file>