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 2020-2022\Заключение с приложениями 20-22 годы\"/>
    </mc:Choice>
  </mc:AlternateContent>
  <bookViews>
    <workbookView xWindow="480" yWindow="180" windowWidth="19320" windowHeight="125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Лист1!$A$3:$O$91</definedName>
    <definedName name="_xlnm.Print_Titles" localSheetId="0">Лист1!$4:$6</definedName>
    <definedName name="_xlnm.Print_Area" localSheetId="0">Лист1!$A$1:$O$91</definedName>
  </definedNames>
  <calcPr calcId="152511" refMode="R1C1"/>
</workbook>
</file>

<file path=xl/calcChain.xml><?xml version="1.0" encoding="utf-8"?>
<calcChain xmlns="http://schemas.openxmlformats.org/spreadsheetml/2006/main">
  <c r="L8" i="1" l="1"/>
  <c r="M8" i="1"/>
  <c r="N8" i="1"/>
  <c r="O8" i="1"/>
  <c r="L9" i="1"/>
  <c r="M9" i="1"/>
  <c r="N9" i="1"/>
  <c r="O9" i="1"/>
  <c r="L10" i="1"/>
  <c r="M10" i="1"/>
  <c r="N10" i="1"/>
  <c r="O10" i="1"/>
  <c r="L11" i="1"/>
  <c r="M11" i="1"/>
  <c r="N11" i="1"/>
  <c r="O11" i="1"/>
  <c r="L12" i="1"/>
  <c r="M12" i="1"/>
  <c r="N12" i="1"/>
  <c r="O12" i="1"/>
  <c r="L13" i="1"/>
  <c r="M13" i="1"/>
  <c r="N13" i="1"/>
  <c r="O13" i="1"/>
  <c r="L14" i="1"/>
  <c r="M14" i="1"/>
  <c r="N14" i="1"/>
  <c r="O14" i="1"/>
  <c r="L15" i="1"/>
  <c r="M15" i="1"/>
  <c r="N15" i="1"/>
  <c r="O15" i="1"/>
  <c r="L16" i="1"/>
  <c r="M16" i="1"/>
  <c r="N16" i="1"/>
  <c r="O16" i="1"/>
  <c r="L17" i="1"/>
  <c r="M17" i="1"/>
  <c r="N17" i="1"/>
  <c r="O17" i="1"/>
  <c r="L18" i="1"/>
  <c r="M18" i="1"/>
  <c r="N18" i="1"/>
  <c r="O18" i="1"/>
  <c r="L19" i="1"/>
  <c r="M19" i="1"/>
  <c r="N19" i="1"/>
  <c r="O19" i="1"/>
  <c r="L20" i="1"/>
  <c r="M20" i="1"/>
  <c r="N20" i="1"/>
  <c r="O20" i="1"/>
  <c r="L21" i="1"/>
  <c r="M21" i="1"/>
  <c r="N21" i="1"/>
  <c r="O21" i="1"/>
  <c r="L22" i="1"/>
  <c r="M22" i="1"/>
  <c r="N22" i="1"/>
  <c r="O22" i="1"/>
  <c r="L23" i="1"/>
  <c r="M23" i="1"/>
  <c r="N23" i="1"/>
  <c r="O23" i="1"/>
  <c r="L24" i="1"/>
  <c r="M24" i="1"/>
  <c r="N24" i="1"/>
  <c r="O24" i="1"/>
  <c r="L25" i="1"/>
  <c r="M25" i="1"/>
  <c r="N25" i="1"/>
  <c r="L26" i="1"/>
  <c r="M26" i="1"/>
  <c r="N26" i="1"/>
  <c r="L27" i="1"/>
  <c r="M27" i="1"/>
  <c r="N27" i="1"/>
  <c r="O27" i="1"/>
  <c r="L28" i="1"/>
  <c r="M28" i="1"/>
  <c r="N28" i="1"/>
  <c r="O28" i="1"/>
  <c r="L29" i="1"/>
  <c r="M29" i="1"/>
  <c r="N29" i="1"/>
  <c r="O29" i="1"/>
  <c r="L30" i="1"/>
  <c r="M30" i="1"/>
  <c r="N30" i="1"/>
  <c r="O30" i="1"/>
  <c r="L31" i="1"/>
  <c r="M31" i="1"/>
  <c r="N31" i="1"/>
  <c r="L32" i="1"/>
  <c r="M32" i="1"/>
  <c r="N32" i="1"/>
  <c r="O32" i="1"/>
  <c r="L33" i="1"/>
  <c r="M33" i="1"/>
  <c r="N33" i="1"/>
  <c r="L34" i="1"/>
  <c r="M34" i="1"/>
  <c r="N34" i="1"/>
  <c r="O34" i="1"/>
  <c r="L35" i="1"/>
  <c r="M35" i="1"/>
  <c r="N35" i="1"/>
  <c r="O35" i="1"/>
  <c r="L36" i="1"/>
  <c r="M36" i="1"/>
  <c r="N36" i="1"/>
  <c r="O36" i="1"/>
  <c r="L37" i="1"/>
  <c r="M37" i="1"/>
  <c r="N37" i="1"/>
  <c r="O37" i="1"/>
  <c r="L38" i="1"/>
  <c r="M38" i="1"/>
  <c r="N38" i="1"/>
  <c r="O38" i="1"/>
  <c r="L39" i="1"/>
  <c r="M39" i="1"/>
  <c r="N39" i="1"/>
  <c r="O39" i="1"/>
  <c r="L40" i="1"/>
  <c r="M40" i="1"/>
  <c r="N40" i="1"/>
  <c r="O40" i="1"/>
  <c r="L41" i="1"/>
  <c r="M41" i="1"/>
  <c r="N41" i="1"/>
  <c r="O41" i="1"/>
  <c r="L42" i="1"/>
  <c r="M42" i="1"/>
  <c r="N42" i="1"/>
  <c r="O42" i="1"/>
  <c r="L43" i="1"/>
  <c r="M43" i="1"/>
  <c r="N43" i="1"/>
  <c r="O43" i="1"/>
  <c r="L44" i="1"/>
  <c r="M44" i="1"/>
  <c r="N44" i="1"/>
  <c r="O44" i="1"/>
  <c r="L45" i="1"/>
  <c r="M45" i="1"/>
  <c r="N45" i="1"/>
  <c r="O45" i="1"/>
  <c r="L46" i="1"/>
  <c r="M46" i="1"/>
  <c r="N46" i="1"/>
  <c r="O46" i="1"/>
  <c r="L47" i="1"/>
  <c r="M47" i="1"/>
  <c r="N47" i="1"/>
  <c r="O47" i="1"/>
  <c r="L48" i="1"/>
  <c r="M48" i="1"/>
  <c r="N48" i="1"/>
  <c r="O48" i="1"/>
  <c r="L49" i="1"/>
  <c r="M49" i="1"/>
  <c r="N49" i="1"/>
  <c r="O49" i="1"/>
  <c r="L50" i="1"/>
  <c r="M50" i="1"/>
  <c r="N50" i="1"/>
  <c r="O50" i="1"/>
  <c r="L51" i="1"/>
  <c r="M51" i="1"/>
  <c r="N51" i="1"/>
  <c r="O51" i="1"/>
  <c r="L52" i="1"/>
  <c r="N52" i="1"/>
  <c r="O52" i="1"/>
  <c r="L53" i="1"/>
  <c r="M53" i="1"/>
  <c r="N53" i="1"/>
  <c r="O53" i="1"/>
  <c r="L54" i="1"/>
  <c r="M54" i="1"/>
  <c r="N54" i="1"/>
  <c r="O54" i="1"/>
  <c r="L55" i="1"/>
  <c r="M55" i="1"/>
  <c r="N55" i="1"/>
  <c r="O55" i="1"/>
  <c r="L56" i="1"/>
  <c r="N56" i="1"/>
  <c r="O56" i="1"/>
  <c r="L57" i="1"/>
  <c r="M57" i="1"/>
  <c r="N57" i="1"/>
  <c r="O57" i="1"/>
  <c r="L58" i="1"/>
  <c r="N58" i="1"/>
  <c r="O58" i="1"/>
  <c r="L59" i="1"/>
  <c r="M59" i="1"/>
  <c r="N59" i="1"/>
  <c r="O59" i="1"/>
  <c r="L60" i="1"/>
  <c r="M60" i="1"/>
  <c r="N60" i="1"/>
  <c r="O60" i="1"/>
  <c r="L61" i="1"/>
  <c r="M61" i="1"/>
  <c r="N61" i="1"/>
  <c r="O61" i="1"/>
  <c r="L62" i="1"/>
  <c r="M62" i="1"/>
  <c r="N62" i="1"/>
  <c r="O62" i="1"/>
  <c r="L63" i="1"/>
  <c r="N63" i="1"/>
  <c r="O63" i="1"/>
  <c r="L64" i="1"/>
  <c r="N64" i="1"/>
  <c r="O64" i="1"/>
  <c r="L65" i="1"/>
  <c r="N65" i="1"/>
  <c r="O65" i="1"/>
  <c r="L66" i="1"/>
  <c r="M66" i="1"/>
  <c r="N66" i="1"/>
  <c r="O66" i="1"/>
  <c r="L67" i="1"/>
  <c r="M67" i="1"/>
  <c r="N67" i="1"/>
  <c r="O67" i="1"/>
  <c r="L68" i="1"/>
  <c r="M68" i="1"/>
  <c r="N68" i="1"/>
  <c r="O68" i="1"/>
  <c r="L69" i="1"/>
  <c r="M69" i="1"/>
  <c r="N69" i="1"/>
  <c r="O69" i="1"/>
  <c r="L70" i="1"/>
  <c r="M70" i="1"/>
  <c r="N70" i="1"/>
  <c r="L71" i="1"/>
  <c r="M71" i="1"/>
  <c r="N71" i="1"/>
  <c r="O71" i="1"/>
  <c r="L72" i="1"/>
  <c r="M72" i="1"/>
  <c r="N72" i="1"/>
  <c r="L73" i="1"/>
  <c r="M73" i="1"/>
  <c r="N73" i="1"/>
  <c r="L74" i="1"/>
  <c r="M74" i="1"/>
  <c r="N74" i="1"/>
  <c r="L75" i="1"/>
  <c r="M75" i="1"/>
  <c r="N75" i="1"/>
  <c r="O75" i="1"/>
  <c r="L76" i="1"/>
  <c r="M76" i="1"/>
  <c r="N76" i="1"/>
  <c r="O76" i="1"/>
  <c r="L77" i="1"/>
  <c r="M77" i="1"/>
  <c r="N77" i="1"/>
  <c r="O77" i="1"/>
  <c r="L78" i="1"/>
  <c r="M78" i="1"/>
  <c r="N78" i="1"/>
  <c r="O78" i="1"/>
  <c r="L79" i="1"/>
  <c r="M79" i="1"/>
  <c r="N79" i="1"/>
  <c r="O79" i="1"/>
  <c r="L80" i="1"/>
  <c r="M80" i="1"/>
  <c r="N80" i="1"/>
  <c r="O80" i="1"/>
  <c r="L81" i="1"/>
  <c r="M81" i="1"/>
  <c r="N81" i="1"/>
  <c r="O81" i="1"/>
  <c r="L82" i="1"/>
  <c r="M82" i="1"/>
  <c r="N82" i="1"/>
  <c r="O82" i="1"/>
  <c r="L83" i="1"/>
  <c r="M83" i="1"/>
  <c r="N83" i="1"/>
  <c r="O83" i="1"/>
  <c r="L84" i="1"/>
  <c r="M84" i="1"/>
  <c r="N84" i="1"/>
  <c r="O84" i="1"/>
  <c r="L85" i="1"/>
  <c r="M85" i="1"/>
  <c r="N85" i="1"/>
  <c r="O85" i="1"/>
  <c r="L86" i="1"/>
  <c r="M86" i="1"/>
  <c r="N86" i="1"/>
  <c r="O86" i="1"/>
  <c r="L87" i="1"/>
  <c r="M87" i="1"/>
  <c r="N87" i="1"/>
  <c r="O87" i="1"/>
  <c r="L88" i="1"/>
  <c r="M88" i="1"/>
  <c r="N88" i="1"/>
  <c r="O88" i="1"/>
  <c r="L89" i="1"/>
  <c r="M89" i="1"/>
  <c r="N89" i="1"/>
  <c r="O89" i="1"/>
  <c r="L90" i="1"/>
  <c r="N90" i="1"/>
  <c r="O90" i="1"/>
  <c r="L91" i="1"/>
  <c r="M91" i="1"/>
  <c r="N91" i="1"/>
  <c r="O91" i="1"/>
  <c r="O7" i="1"/>
  <c r="N7" i="1"/>
  <c r="M7" i="1"/>
  <c r="L7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I53" i="1"/>
  <c r="J53" i="1"/>
  <c r="I54" i="1"/>
  <c r="J54" i="1"/>
  <c r="I55" i="1"/>
  <c r="J55" i="1"/>
  <c r="I56" i="1"/>
  <c r="I57" i="1"/>
  <c r="J57" i="1"/>
  <c r="I58" i="1"/>
  <c r="I59" i="1"/>
  <c r="J59" i="1"/>
  <c r="I60" i="1"/>
  <c r="J60" i="1"/>
  <c r="I61" i="1"/>
  <c r="J61" i="1"/>
  <c r="I62" i="1"/>
  <c r="J62" i="1"/>
  <c r="I63" i="1"/>
  <c r="I64" i="1"/>
  <c r="I65" i="1"/>
  <c r="I66" i="1"/>
  <c r="J66" i="1"/>
  <c r="I67" i="1"/>
  <c r="J67" i="1"/>
  <c r="I68" i="1"/>
  <c r="J68" i="1"/>
  <c r="I69" i="1"/>
  <c r="J69" i="1"/>
  <c r="I70" i="1"/>
  <c r="I71" i="1"/>
  <c r="J71" i="1"/>
  <c r="I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J8" i="1"/>
  <c r="I8" i="1"/>
  <c r="J7" i="1"/>
  <c r="I7" i="1"/>
  <c r="F91" i="1"/>
  <c r="G91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F26" i="1"/>
  <c r="F27" i="1"/>
  <c r="G27" i="1"/>
  <c r="F28" i="1"/>
  <c r="G28" i="1"/>
  <c r="F29" i="1"/>
  <c r="G29" i="1"/>
  <c r="F30" i="1"/>
  <c r="G30" i="1"/>
  <c r="F31" i="1"/>
  <c r="F32" i="1"/>
  <c r="G32" i="1"/>
  <c r="F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F71" i="1"/>
  <c r="G71" i="1"/>
  <c r="F72" i="1"/>
  <c r="F73" i="1"/>
  <c r="F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G7" i="1"/>
  <c r="F7" i="1"/>
  <c r="K66" i="1"/>
  <c r="H66" i="1"/>
  <c r="E72" i="1"/>
  <c r="E73" i="1"/>
  <c r="D66" i="1"/>
  <c r="E74" i="1"/>
  <c r="E68" i="1"/>
  <c r="E69" i="1"/>
  <c r="E70" i="1"/>
  <c r="E71" i="1"/>
  <c r="E8" i="1"/>
  <c r="E9" i="1"/>
  <c r="E10" i="1"/>
  <c r="E11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3" i="1"/>
  <c r="E35" i="1"/>
  <c r="E36" i="1"/>
  <c r="E37" i="1"/>
  <c r="E38" i="1"/>
  <c r="E39" i="1"/>
  <c r="E41" i="1"/>
  <c r="E42" i="1"/>
  <c r="E43" i="1"/>
  <c r="E44" i="1"/>
  <c r="E45" i="1"/>
  <c r="E46" i="1"/>
  <c r="E47" i="1"/>
  <c r="E48" i="1"/>
  <c r="E50" i="1"/>
  <c r="E51" i="1"/>
  <c r="E52" i="1"/>
  <c r="E53" i="1"/>
  <c r="E54" i="1"/>
  <c r="E56" i="1"/>
  <c r="E57" i="1"/>
  <c r="E58" i="1"/>
  <c r="E59" i="1"/>
  <c r="E60" i="1"/>
  <c r="E61" i="1"/>
  <c r="E62" i="1"/>
  <c r="E64" i="1"/>
  <c r="E65" i="1"/>
  <c r="E67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C75" i="1" l="1"/>
  <c r="C66" i="1"/>
  <c r="C63" i="1"/>
  <c r="C55" i="1"/>
  <c r="C49" i="1"/>
  <c r="C40" i="1"/>
  <c r="C34" i="1"/>
  <c r="C28" i="1"/>
  <c r="C12" i="1"/>
  <c r="C7" i="1"/>
  <c r="K75" i="1"/>
  <c r="H75" i="1"/>
  <c r="D75" i="1"/>
  <c r="C91" i="1" l="1"/>
  <c r="E75" i="1"/>
  <c r="K55" i="1"/>
  <c r="H55" i="1"/>
  <c r="D55" i="1"/>
  <c r="E55" i="1" l="1"/>
  <c r="K12" i="1"/>
  <c r="H12" i="1"/>
  <c r="D12" i="1"/>
  <c r="H34" i="1"/>
  <c r="E66" i="1"/>
  <c r="K49" i="1"/>
  <c r="H49" i="1"/>
  <c r="K7" i="1"/>
  <c r="H7" i="1"/>
  <c r="D49" i="1"/>
  <c r="D7" i="1"/>
  <c r="H40" i="1"/>
  <c r="K28" i="1"/>
  <c r="H28" i="1"/>
  <c r="D28" i="1"/>
  <c r="E49" i="1" l="1"/>
  <c r="E28" i="1"/>
  <c r="E7" i="1"/>
  <c r="E12" i="1"/>
  <c r="K34" i="1"/>
  <c r="D34" i="1"/>
  <c r="K63" i="1"/>
  <c r="H63" i="1"/>
  <c r="H91" i="1" s="1"/>
  <c r="D63" i="1"/>
  <c r="K40" i="1"/>
  <c r="D40" i="1"/>
  <c r="G7" i="2"/>
  <c r="G9" i="2" s="1"/>
  <c r="E7" i="2"/>
  <c r="E9" i="2" s="1"/>
  <c r="C7" i="2"/>
  <c r="C9" i="2" s="1"/>
  <c r="D91" i="1" l="1"/>
  <c r="K91" i="1"/>
  <c r="E40" i="1"/>
  <c r="E63" i="1"/>
  <c r="E34" i="1"/>
  <c r="E91" i="1" l="1"/>
</calcChain>
</file>

<file path=xl/sharedStrings.xml><?xml version="1.0" encoding="utf-8"?>
<sst xmlns="http://schemas.openxmlformats.org/spreadsheetml/2006/main" count="191" uniqueCount="119">
  <si>
    <t>Подраздел</t>
  </si>
  <si>
    <t xml:space="preserve"> Наименование показателя</t>
  </si>
  <si>
    <t>удельный вес в общем объёме расходов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</si>
  <si>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</si>
  <si>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</si>
  <si>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</si>
  <si>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</si>
  <si>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</si>
  <si>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</si>
  <si>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</si>
  <si>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</si>
  <si>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</si>
  <si>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</si>
  <si>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</si>
  <si>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администрация города Нефтеюганска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</si>
  <si>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</si>
  <si>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</si>
  <si>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</si>
  <si>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</si>
  <si>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</si>
  <si>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</si>
  <si>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</si>
  <si>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</si>
  <si>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</si>
  <si>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</si>
  <si>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</si>
  <si>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</si>
  <si>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</si>
  <si>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</si>
  <si>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</si>
  <si>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</si>
  <si>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</si>
  <si>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</si>
  <si>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</si>
  <si>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</si>
  <si>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</si>
  <si>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</si>
  <si>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</si>
  <si>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</si>
  <si>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</si>
  <si>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</si>
  <si>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</si>
  <si>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</si>
  <si>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</si>
  <si>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</si>
  <si>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</si>
  <si>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</si>
  <si>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</si>
  <si>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</si>
  <si>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</si>
  <si>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</si>
  <si>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</si>
  <si>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</si>
  <si>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</si>
  <si>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</si>
  <si>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</si>
  <si>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</si>
  <si>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</si>
  <si>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</si>
  <si>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</si>
  <si>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</si>
  <si>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</si>
  <si>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</si>
  <si>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Другие вопросы в области социальной политики</t>
  </si>
  <si>
    <t>1006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</si>
  <si>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</si>
  <si>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</si>
  <si>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</si>
  <si>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</si>
  <si>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</si>
  <si>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</si>
  <si>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</si>
  <si>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</si>
  <si>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</si>
  <si>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</si>
  <si>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</si>
  <si>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Органы юстиции</t>
  </si>
  <si>
    <t>0304</t>
  </si>
  <si>
    <t>РАСХОДЫ</t>
  </si>
  <si>
    <t>БЕЗВОЗМЕЗДНЫЕ ПОСТУПЛЕНИЯ</t>
  </si>
  <si>
    <t>ВСЕГО ДОХОДОВ</t>
  </si>
  <si>
    <t>ВСЕГО РАСХОДОВ</t>
  </si>
  <si>
    <t>ДЕФИЦИТ</t>
  </si>
  <si>
    <t>НАЛОГОВЫЕ ДОХОДЫ И НЕНАЛОГОВЫЕ ДОХОДЫ</t>
  </si>
  <si>
    <t>МАКСИМАЛЬНЫЙ ДЕФИЦИТ</t>
  </si>
  <si>
    <t>6372180700-3588048200 (БЕЗВОЗМЕЗДНЫЕ ПОСТУПЛЕНИЯ)-749997700 (ДОПОЛНИТЕЛЬНЫЙ НОРМАТИВ)=2034134800</t>
  </si>
  <si>
    <t>2034134800*10%=203413480 МАКСИМАЛЬНАЯ СУММА ДЕФИЦИТА</t>
  </si>
  <si>
    <t>203413480-99225549=104187931</t>
  </si>
  <si>
    <t>МОЖНО УВЕЛИЧИТЬ ДЕФИЦИТ</t>
  </si>
  <si>
    <t>Приложение № 4</t>
  </si>
  <si>
    <t>1301</t>
  </si>
  <si>
    <t>0703</t>
  </si>
  <si>
    <t>0909</t>
  </si>
  <si>
    <t>Другие вопросы в области здравоохранения</t>
  </si>
  <si>
    <t>0605</t>
  </si>
  <si>
    <t>Другие вопросы в области охраны окружающей среды</t>
  </si>
  <si>
    <t>Дополнительное образование детей</t>
  </si>
  <si>
    <t xml:space="preserve">Молодежная политика </t>
  </si>
  <si>
    <t>Управление опеки и попечительства администрации города Нефтеюганска</t>
  </si>
  <si>
    <t>0410</t>
  </si>
  <si>
    <t>Связь и информатика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</si>
  <si>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</si>
  <si>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</si>
  <si>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</si>
  <si>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2019 год (проект)</t>
  </si>
  <si>
    <t xml:space="preserve">Отклонение 2020 года от проекта 2019 года </t>
  </si>
  <si>
    <t xml:space="preserve"> 2021 год (проект) </t>
  </si>
  <si>
    <t xml:space="preserve">Отклонение 2021 года от проекта 2020 года </t>
  </si>
  <si>
    <t xml:space="preserve"> 2020 год </t>
  </si>
  <si>
    <t>2020 год (проект)</t>
  </si>
  <si>
    <t xml:space="preserve"> 2022 год (проект) </t>
  </si>
  <si>
    <t xml:space="preserve">Отклонение 2022 года от проекта 2021 года </t>
  </si>
  <si>
    <t xml:space="preserve">Отклонение 2022 года от  проекта 2019 года </t>
  </si>
  <si>
    <t xml:space="preserve">Охрана семьи и детства
</t>
  </si>
  <si>
    <t xml:space="preserve">Другие вопросы в области социальной политики
</t>
  </si>
  <si>
    <t xml:space="preserve">Молодёжная политика </t>
  </si>
  <si>
    <t xml:space="preserve">Физическая культура
</t>
  </si>
  <si>
    <t xml:space="preserve">Сравнение проекта бюджета по расходам на 2020 - 2022 годы  с проектом на 2019 год 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</si>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</sst>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61">
    <xf numFmtId="0" fontId="0" fillId="0" borderId="0" xfId="0"/>
    <xf numFmtId="3" fontId="22" fillId="0" borderId="10" xfId="0" applyNumberFormat="1" applyFont="1" applyFill="1" applyBorder="1" applyAlignment="1">
      <alignment horizontal="right"/>
    </xf>
    <xf numFmtId="3" fontId="22" fillId="0" borderId="10" xfId="0" applyNumberFormat="1" applyFont="1" applyFill="1" applyBorder="1"/>
    <xf numFmtId="0" fontId="22" fillId="0" borderId="10" xfId="1" applyFont="1" applyFill="1" applyBorder="1" applyAlignment="1">
      <alignment wrapText="1"/>
    </xf>
    <xf numFmtId="0" fontId="22" fillId="0" borderId="10" xfId="0" applyFont="1" applyBorder="1"/>
    <xf numFmtId="3" fontId="22" fillId="0" borderId="10" xfId="1" applyNumberFormat="1" applyFont="1" applyBorder="1" applyAlignment="1">
      <alignment horizontal="right" vertical="center" shrinkToFit="1"/>
    </xf>
    <xf numFmtId="3" fontId="22" fillId="0" borderId="10" xfId="37" applyNumberFormat="1" applyFont="1" applyBorder="1"/>
    <xf numFmtId="3" fontId="22" fillId="0" borderId="10" xfId="0" applyNumberFormat="1" applyFont="1" applyBorder="1"/>
    <xf numFmtId="0" fontId="23" fillId="0" borderId="0" xfId="0" applyFont="1"/>
    <xf numFmtId="0" fontId="0" fillId="0" borderId="0" xfId="0" applyAlignment="1">
      <alignment horizontal="left"/>
    </xf>
    <xf numFmtId="0" fontId="25" fillId="24" borderId="0" xfId="0" applyFont="1" applyFill="1"/>
    <xf numFmtId="0" fontId="24" fillId="24" borderId="0" xfId="1" applyFont="1" applyFill="1" applyBorder="1" applyAlignment="1">
      <alignment horizontal="center" wrapText="1"/>
    </xf>
    <xf numFmtId="49" fontId="27" fillId="24" borderId="10" xfId="1" applyNumberFormat="1" applyFont="1" applyFill="1" applyBorder="1" applyAlignment="1">
      <alignment vertical="top" wrapText="1"/>
    </xf>
    <xf numFmtId="49" fontId="27" fillId="24" borderId="10" xfId="1" applyNumberFormat="1" applyFont="1" applyFill="1" applyBorder="1" applyAlignment="1">
      <alignment horizontal="center" vertical="center" wrapText="1"/>
    </xf>
    <xf numFmtId="0" fontId="31" fillId="24" borderId="0" xfId="0" applyFont="1" applyFill="1"/>
    <xf numFmtId="0" fontId="20" fillId="24" borderId="10" xfId="1" applyNumberFormat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7" fillId="24" borderId="10" xfId="1" applyNumberFormat="1" applyFont="1" applyFill="1" applyBorder="1" applyAlignment="1">
      <alignment vertical="center" wrapText="1"/>
    </xf>
    <xf numFmtId="49" fontId="30" fillId="24" borderId="10" xfId="1" applyNumberFormat="1" applyFont="1" applyFill="1" applyBorder="1" applyAlignment="1">
      <alignment horizontal="left" vertical="top" wrapText="1"/>
    </xf>
    <xf numFmtId="0" fontId="27" fillId="24" borderId="10" xfId="1" applyFont="1" applyFill="1" applyBorder="1" applyAlignment="1">
      <alignment vertical="top" wrapText="1"/>
    </xf>
    <xf numFmtId="0" fontId="27" fillId="24" borderId="10" xfId="1" applyFont="1" applyFill="1" applyBorder="1" applyAlignment="1">
      <alignment horizontal="center" vertical="center"/>
    </xf>
    <xf numFmtId="3" fontId="32" fillId="24" borderId="10" xfId="1" applyNumberFormat="1" applyFont="1" applyFill="1" applyBorder="1" applyAlignment="1">
      <alignment horizontal="center" vertical="center" shrinkToFit="1"/>
    </xf>
    <xf numFmtId="49" fontId="20" fillId="24" borderId="10" xfId="1" applyNumberFormat="1" applyFont="1" applyFill="1" applyBorder="1" applyAlignment="1">
      <alignment horizontal="center" vertical="center" wrapText="1"/>
    </xf>
    <xf numFmtId="0" fontId="33" fillId="24" borderId="0" xfId="0" applyFont="1" applyFill="1"/>
    <xf numFmtId="0" fontId="34" fillId="24" borderId="0" xfId="1" applyFont="1" applyFill="1" applyBorder="1" applyAlignment="1">
      <alignment horizontal="center" wrapText="1"/>
    </xf>
    <xf numFmtId="3" fontId="29" fillId="24" borderId="10" xfId="1" applyNumberFormat="1" applyFont="1" applyFill="1" applyBorder="1" applyAlignment="1">
      <alignment horizontal="center" vertical="center" shrinkToFit="1"/>
    </xf>
    <xf numFmtId="3" fontId="27" fillId="24" borderId="10" xfId="1" applyNumberFormat="1" applyFont="1" applyFill="1" applyBorder="1" applyAlignment="1">
      <alignment horizontal="center" vertical="center" shrinkToFit="1"/>
    </xf>
    <xf numFmtId="0" fontId="35" fillId="0" borderId="11" xfId="0" applyNumberFormat="1" applyFont="1" applyBorder="1" applyAlignment="1">
      <alignment horizontal="center" vertical="center" wrapText="1"/>
    </xf>
    <xf numFmtId="0" fontId="20" fillId="24" borderId="11" xfId="1" applyNumberFormat="1" applyFont="1" applyFill="1" applyBorder="1" applyAlignment="1">
      <alignment horizontal="center" vertical="center" wrapText="1"/>
    </xf>
    <xf numFmtId="0" fontId="29" fillId="24" borderId="0" xfId="0" applyNumberFormat="1" applyFont="1" applyFill="1"/>
    <xf numFmtId="0" fontId="20" fillId="24" borderId="10" xfId="1" applyNumberFormat="1" applyFont="1" applyFill="1" applyBorder="1" applyAlignment="1">
      <alignment horizontal="center" vertical="center" wrapText="1"/>
    </xf>
    <xf numFmtId="0" fontId="24" fillId="24" borderId="0" xfId="1" applyFont="1" applyFill="1" applyBorder="1" applyAlignment="1">
      <alignment horizontal="center" wrapText="1"/>
    </xf>
    <xf numFmtId="3" fontId="33" fillId="24" borderId="0" xfId="0" applyNumberFormat="1" applyFont="1" applyFill="1"/>
    <xf numFmtId="164" fontId="27" fillId="24" borderId="10" xfId="1" applyNumberFormat="1" applyFont="1" applyFill="1" applyBorder="1" applyAlignment="1">
      <alignment horizontal="center" vertical="center"/>
    </xf>
    <xf numFmtId="164" fontId="20" fillId="24" borderId="10" xfId="1" applyNumberFormat="1" applyFont="1" applyFill="1" applyBorder="1" applyAlignment="1">
      <alignment horizontal="center" vertical="center"/>
    </xf>
    <xf numFmtId="164" fontId="24" fillId="24" borderId="10" xfId="1" applyNumberFormat="1" applyFont="1" applyFill="1" applyBorder="1" applyAlignment="1">
      <alignment horizontal="center" vertical="center" wrapText="1"/>
    </xf>
    <xf numFmtId="3" fontId="27" fillId="24" borderId="10" xfId="1" applyNumberFormat="1" applyFont="1" applyFill="1" applyBorder="1" applyAlignment="1">
      <alignment horizontal="center" vertical="center"/>
    </xf>
    <xf numFmtId="0" fontId="37" fillId="24" borderId="0" xfId="0" applyFont="1" applyFill="1"/>
    <xf numFmtId="164" fontId="24" fillId="24" borderId="11" xfId="1" applyNumberFormat="1" applyFont="1" applyFill="1" applyBorder="1" applyAlignment="1">
      <alignment horizontal="center" vertical="center" wrapText="1"/>
    </xf>
    <xf numFmtId="3" fontId="24" fillId="24" borderId="11" xfId="1" applyNumberFormat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/>
    </xf>
    <xf numFmtId="3" fontId="37" fillId="24" borderId="0" xfId="0" applyNumberFormat="1" applyFont="1" applyFill="1"/>
    <xf numFmtId="0" fontId="20" fillId="24" borderId="11" xfId="0" applyNumberFormat="1" applyFont="1" applyFill="1" applyBorder="1" applyAlignment="1">
      <alignment horizontal="center" vertical="center" wrapText="1"/>
    </xf>
    <xf numFmtId="3" fontId="20" fillId="24" borderId="10" xfId="37" applyNumberFormat="1" applyFont="1" applyFill="1" applyBorder="1" applyAlignment="1">
      <alignment horizontal="center" vertical="center"/>
    </xf>
    <xf numFmtId="0" fontId="20" fillId="24" borderId="0" xfId="0" applyFont="1" applyFill="1" applyAlignment="1">
      <alignment horizontal="right"/>
    </xf>
    <xf numFmtId="164" fontId="24" fillId="24" borderId="13" xfId="1" applyNumberFormat="1" applyFont="1" applyFill="1" applyBorder="1" applyAlignment="1">
      <alignment horizontal="center" vertical="center" wrapText="1"/>
    </xf>
    <xf numFmtId="0" fontId="28" fillId="24" borderId="14" xfId="1" applyFont="1" applyFill="1" applyBorder="1" applyAlignment="1">
      <alignment horizontal="center" vertical="center" wrapText="1"/>
    </xf>
    <xf numFmtId="0" fontId="24" fillId="24" borderId="0" xfId="1" applyFont="1" applyFill="1" applyBorder="1" applyAlignment="1">
      <alignment horizontal="center" wrapText="1"/>
    </xf>
    <xf numFmtId="0" fontId="27" fillId="24" borderId="10" xfId="37" applyNumberFormat="1" applyFont="1" applyFill="1" applyBorder="1" applyAlignment="1">
      <alignment horizontal="center" vertical="center" wrapText="1"/>
    </xf>
    <xf numFmtId="0" fontId="26" fillId="24" borderId="10" xfId="1" applyFont="1" applyFill="1" applyBorder="1" applyAlignment="1">
      <alignment horizontal="center" vertical="center" wrapText="1"/>
    </xf>
    <xf numFmtId="3" fontId="27" fillId="24" borderId="12" xfId="1" applyNumberFormat="1" applyFont="1" applyFill="1" applyBorder="1" applyAlignment="1">
      <alignment horizontal="center" vertical="center" wrapText="1"/>
    </xf>
    <xf numFmtId="0" fontId="28" fillId="24" borderId="11" xfId="1" applyFont="1" applyFill="1" applyBorder="1" applyAlignment="1">
      <alignment horizontal="center" vertical="center" wrapText="1"/>
    </xf>
    <xf numFmtId="164" fontId="24" fillId="24" borderId="12" xfId="1" applyNumberFormat="1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27" fillId="24" borderId="12" xfId="37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Приложения  734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4"/>
  <sheetViews>
    <sheetView tabSelected="1" zoomScale="80" zoomScaleNormal="80" zoomScaleSheetLayoutView="7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14" sqref="A14"/>
    </sheetView>
  </sheetViews>
  <sheetFormatPr defaultColWidth="9.140625" defaultRowHeight="15.75" x14ac:dyDescent="0.25"/>
  <cols>
    <col min="1" max="1" width="73.5703125" style="10" customWidth="1"/>
    <col min="2" max="2" width="12.7109375" style="10" customWidth="1"/>
    <col min="3" max="3" width="18.28515625" style="10" customWidth="1"/>
    <col min="4" max="4" width="15.7109375" style="26" customWidth="1"/>
    <col min="5" max="5" width="11.7109375" style="26" customWidth="1"/>
    <col min="6" max="6" width="16.140625" style="40" customWidth="1"/>
    <col min="7" max="7" width="14.5703125" style="40" customWidth="1"/>
    <col min="8" max="8" width="20.28515625" style="26" customWidth="1"/>
    <col min="9" max="9" width="18.140625" style="26" customWidth="1"/>
    <col min="10" max="10" width="9.5703125" style="26" customWidth="1"/>
    <col min="11" max="11" width="20.7109375" style="26" customWidth="1"/>
    <col min="12" max="12" width="17.28515625" style="26" customWidth="1"/>
    <col min="13" max="13" width="10.7109375" style="26" customWidth="1"/>
    <col min="14" max="14" width="17.42578125" style="26" customWidth="1"/>
    <col min="15" max="15" width="10.140625" style="26" customWidth="1"/>
    <col min="16" max="16384" width="9.140625" style="10"/>
  </cols>
  <sheetData>
    <row r="1" spans="1:15" x14ac:dyDescent="0.25">
      <c r="N1" s="47" t="s">
        <v>89</v>
      </c>
      <c r="O1" s="47"/>
    </row>
    <row r="2" spans="1:15" x14ac:dyDescent="0.25">
      <c r="A2" s="50" t="s">
        <v>117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x14ac:dyDescent="0.25">
      <c r="A3" s="11"/>
      <c r="B3" s="11"/>
      <c r="C3" s="11"/>
      <c r="D3" s="27"/>
      <c r="E3" s="27"/>
      <c r="F3" s="34"/>
      <c r="G3" s="34"/>
      <c r="H3" s="27"/>
      <c r="I3" s="27"/>
      <c r="J3" s="27"/>
      <c r="K3" s="27"/>
      <c r="L3" s="27"/>
      <c r="M3" s="27"/>
      <c r="N3" s="27"/>
      <c r="O3" s="27"/>
    </row>
    <row r="4" spans="1:15" ht="36" customHeight="1" x14ac:dyDescent="0.25">
      <c r="A4" s="58" t="s">
        <v>1</v>
      </c>
      <c r="B4" s="51" t="s">
        <v>0</v>
      </c>
      <c r="C4" s="53" t="s">
        <v>104</v>
      </c>
      <c r="D4" s="48" t="s">
        <v>108</v>
      </c>
      <c r="E4" s="57"/>
      <c r="F4" s="48" t="s">
        <v>105</v>
      </c>
      <c r="G4" s="49"/>
      <c r="H4" s="55" t="s">
        <v>106</v>
      </c>
      <c r="I4" s="48" t="s">
        <v>107</v>
      </c>
      <c r="J4" s="49"/>
      <c r="K4" s="55" t="s">
        <v>110</v>
      </c>
      <c r="L4" s="48" t="s">
        <v>111</v>
      </c>
      <c r="M4" s="49"/>
      <c r="N4" s="48" t="s">
        <v>112</v>
      </c>
      <c r="O4" s="49"/>
    </row>
    <row r="5" spans="1:15" ht="83.25" customHeight="1" x14ac:dyDescent="0.25">
      <c r="A5" s="59"/>
      <c r="B5" s="52"/>
      <c r="C5" s="54"/>
      <c r="D5" s="38" t="s">
        <v>109</v>
      </c>
      <c r="E5" s="38" t="s">
        <v>2</v>
      </c>
      <c r="F5" s="41" t="s">
        <v>3</v>
      </c>
      <c r="G5" s="42" t="s">
        <v>4</v>
      </c>
      <c r="H5" s="56"/>
      <c r="I5" s="41" t="s">
        <v>3</v>
      </c>
      <c r="J5" s="42" t="s">
        <v>4</v>
      </c>
      <c r="K5" s="56"/>
      <c r="L5" s="41" t="s">
        <v>3</v>
      </c>
      <c r="M5" s="42" t="s">
        <v>4</v>
      </c>
      <c r="N5" s="41" t="s">
        <v>3</v>
      </c>
      <c r="O5" s="42" t="s">
        <v>4</v>
      </c>
    </row>
    <row r="6" spans="1:15" s="32" customFormat="1" ht="18.75" customHeight="1" x14ac:dyDescent="0.25">
      <c r="A6" s="30">
        <v>1</v>
      </c>
      <c r="B6" s="33">
        <v>2</v>
      </c>
      <c r="C6" s="31">
        <v>3</v>
      </c>
      <c r="D6" s="33">
        <v>4</v>
      </c>
      <c r="E6" s="33">
        <v>5</v>
      </c>
      <c r="F6" s="31">
        <v>6</v>
      </c>
      <c r="G6" s="31">
        <v>7</v>
      </c>
      <c r="H6" s="45">
        <v>8</v>
      </c>
      <c r="I6" s="31">
        <v>9</v>
      </c>
      <c r="J6" s="31">
        <v>10</v>
      </c>
      <c r="K6" s="45">
        <v>11</v>
      </c>
      <c r="L6" s="31">
        <v>12</v>
      </c>
      <c r="M6" s="31">
        <v>13</v>
      </c>
      <c r="N6" s="31">
        <v>14</v>
      </c>
      <c r="O6" s="31">
        <v>15</v>
      </c>
    </row>
    <row r="7" spans="1:15" s="14" customFormat="1" x14ac:dyDescent="0.25">
      <c r="A7" s="12" t="s">
        <v>5</v>
      </c>
      <c r="B7" s="13"/>
      <c r="C7" s="24">
        <f>SUM(C8:C11)</f>
        <v>55915100</v>
      </c>
      <c r="D7" s="29">
        <f>SUM(D8:D11)</f>
        <v>57976200</v>
      </c>
      <c r="E7" s="36">
        <f>D7/9907792615*100</f>
        <v>0.585157585073252</v>
      </c>
      <c r="F7" s="39">
        <f>D7-C7</f>
        <v>2061100</v>
      </c>
      <c r="G7" s="36">
        <f>(D7/C7*100)-100</f>
        <v>3.6861241417792172</v>
      </c>
      <c r="H7" s="29">
        <f>SUM(H8:H11)</f>
        <v>58307200</v>
      </c>
      <c r="I7" s="39">
        <f>H7-D7</f>
        <v>331000</v>
      </c>
      <c r="J7" s="36">
        <f>(H7/D7*100)-100</f>
        <v>0.5709239308543772</v>
      </c>
      <c r="K7" s="29">
        <f>SUM(K8:K11)</f>
        <v>57983200</v>
      </c>
      <c r="L7" s="39">
        <f>K7-H7</f>
        <v>-324000</v>
      </c>
      <c r="M7" s="36">
        <f>(K7/H7*100)-100</f>
        <v>-0.55567751495526352</v>
      </c>
      <c r="N7" s="39">
        <f>K7-C7</f>
        <v>2068100</v>
      </c>
      <c r="O7" s="36">
        <f>(K7/C7*100)-100</f>
        <v>3.6986431214466364</v>
      </c>
    </row>
    <row r="8" spans="1:15" ht="47.25" x14ac:dyDescent="0.25">
      <c r="A8" s="15" t="s">
        <v>8</v>
      </c>
      <c r="B8" s="16" t="s">
        <v>9</v>
      </c>
      <c r="C8" s="28">
        <v>30531300</v>
      </c>
      <c r="D8" s="19">
        <v>32063900</v>
      </c>
      <c r="E8" s="37">
        <f t="shared" ref="E8:E66" si="0">D8/9907792615*100</f>
        <v>0.32362304345628456</v>
      </c>
      <c r="F8" s="43">
        <f t="shared" ref="F8:F71" si="1">D8-C8</f>
        <v>1532600</v>
      </c>
      <c r="G8" s="37">
        <f t="shared" ref="G8:G71" si="2">(D8/C8*100)-100</f>
        <v>5.0197666001775332</v>
      </c>
      <c r="H8" s="46">
        <v>32006400</v>
      </c>
      <c r="I8" s="43">
        <f>H8-D8</f>
        <v>-57500</v>
      </c>
      <c r="J8" s="37">
        <f>(H8/D8*100)-100</f>
        <v>-0.17932940160117994</v>
      </c>
      <c r="K8" s="46">
        <v>32063900</v>
      </c>
      <c r="L8" s="43">
        <f t="shared" ref="L8:L71" si="3">K8-H8</f>
        <v>57500</v>
      </c>
      <c r="M8" s="37">
        <f t="shared" ref="M8:M71" si="4">(K8/H8*100)-100</f>
        <v>0.17965156968607232</v>
      </c>
      <c r="N8" s="43">
        <f t="shared" ref="N8:N71" si="5">K8-C8</f>
        <v>1532600</v>
      </c>
      <c r="O8" s="37">
        <f t="shared" ref="O8:O71" si="6">(K8/C8*100)-100</f>
        <v>5.0197666001775332</v>
      </c>
    </row>
    <row r="9" spans="1:15" ht="31.5" x14ac:dyDescent="0.25">
      <c r="A9" s="15" t="s">
        <v>10</v>
      </c>
      <c r="B9" s="16" t="s">
        <v>11</v>
      </c>
      <c r="C9" s="28">
        <v>24109800</v>
      </c>
      <c r="D9" s="19">
        <v>24966500</v>
      </c>
      <c r="E9" s="37">
        <f t="shared" si="0"/>
        <v>0.25198852025022933</v>
      </c>
      <c r="F9" s="43">
        <f t="shared" si="1"/>
        <v>856700</v>
      </c>
      <c r="G9" s="37">
        <f t="shared" si="2"/>
        <v>3.5533268629354069</v>
      </c>
      <c r="H9" s="46">
        <v>25355000</v>
      </c>
      <c r="I9" s="43">
        <f t="shared" ref="I9:I72" si="7">H9-D9</f>
        <v>388500</v>
      </c>
      <c r="J9" s="37">
        <f t="shared" ref="J9:J71" si="8">(H9/D9*100)-100</f>
        <v>1.5560851541064977</v>
      </c>
      <c r="K9" s="46">
        <v>24973500</v>
      </c>
      <c r="L9" s="43">
        <f t="shared" si="3"/>
        <v>-381500</v>
      </c>
      <c r="M9" s="37">
        <f t="shared" si="4"/>
        <v>-1.5046341944389638</v>
      </c>
      <c r="N9" s="43">
        <f t="shared" si="5"/>
        <v>863700</v>
      </c>
      <c r="O9" s="37">
        <f t="shared" si="6"/>
        <v>3.5823606997984285</v>
      </c>
    </row>
    <row r="10" spans="1:15" x14ac:dyDescent="0.25">
      <c r="A10" s="15" t="s">
        <v>12</v>
      </c>
      <c r="B10" s="16" t="s">
        <v>13</v>
      </c>
      <c r="C10" s="28">
        <v>484000</v>
      </c>
      <c r="D10" s="19">
        <v>160000</v>
      </c>
      <c r="E10" s="37">
        <f t="shared" si="0"/>
        <v>1.6148904828484844E-3</v>
      </c>
      <c r="F10" s="43">
        <f t="shared" si="1"/>
        <v>-324000</v>
      </c>
      <c r="G10" s="37">
        <f t="shared" si="2"/>
        <v>-66.942148760330582</v>
      </c>
      <c r="H10" s="46">
        <v>160000</v>
      </c>
      <c r="I10" s="43">
        <f t="shared" si="7"/>
        <v>0</v>
      </c>
      <c r="J10" s="37">
        <f t="shared" si="8"/>
        <v>0</v>
      </c>
      <c r="K10" s="46">
        <v>160000</v>
      </c>
      <c r="L10" s="43">
        <f t="shared" si="3"/>
        <v>0</v>
      </c>
      <c r="M10" s="37">
        <f t="shared" si="4"/>
        <v>0</v>
      </c>
      <c r="N10" s="43">
        <f t="shared" si="5"/>
        <v>-324000</v>
      </c>
      <c r="O10" s="37">
        <f t="shared" si="6"/>
        <v>-66.942148760330582</v>
      </c>
    </row>
    <row r="11" spans="1:15" x14ac:dyDescent="0.25">
      <c r="A11" s="15" t="s">
        <v>100</v>
      </c>
      <c r="B11" s="16" t="s">
        <v>99</v>
      </c>
      <c r="C11" s="28">
        <v>790000</v>
      </c>
      <c r="D11" s="19">
        <v>785800</v>
      </c>
      <c r="E11" s="37">
        <f t="shared" si="0"/>
        <v>7.931130883889621E-3</v>
      </c>
      <c r="F11" s="43">
        <f t="shared" si="1"/>
        <v>-4200</v>
      </c>
      <c r="G11" s="37">
        <f t="shared" si="2"/>
        <v>-0.53164556962025245</v>
      </c>
      <c r="H11" s="46">
        <v>785800</v>
      </c>
      <c r="I11" s="43">
        <f t="shared" si="7"/>
        <v>0</v>
      </c>
      <c r="J11" s="37">
        <f t="shared" si="8"/>
        <v>0</v>
      </c>
      <c r="K11" s="46">
        <v>785800</v>
      </c>
      <c r="L11" s="43">
        <f t="shared" si="3"/>
        <v>0</v>
      </c>
      <c r="M11" s="37">
        <f t="shared" si="4"/>
        <v>0</v>
      </c>
      <c r="N11" s="43">
        <f t="shared" si="5"/>
        <v>-4200</v>
      </c>
      <c r="O11" s="37">
        <f t="shared" si="6"/>
        <v>-0.53164556962025245</v>
      </c>
    </row>
    <row r="12" spans="1:15" s="14" customFormat="1" x14ac:dyDescent="0.25">
      <c r="A12" s="12" t="s">
        <v>14</v>
      </c>
      <c r="B12" s="13"/>
      <c r="C12" s="24">
        <f>SUM(C13:C27)</f>
        <v>423087800</v>
      </c>
      <c r="D12" s="29">
        <f>SUM(D13:D27)</f>
        <v>513189400</v>
      </c>
      <c r="E12" s="36">
        <f t="shared" si="0"/>
        <v>5.1796542372420253</v>
      </c>
      <c r="F12" s="39">
        <f t="shared" si="1"/>
        <v>90101600</v>
      </c>
      <c r="G12" s="36">
        <f t="shared" si="2"/>
        <v>21.296194312386234</v>
      </c>
      <c r="H12" s="29">
        <f>SUM(H13:H27)</f>
        <v>502407800</v>
      </c>
      <c r="I12" s="39">
        <f t="shared" si="7"/>
        <v>-10781600</v>
      </c>
      <c r="J12" s="36">
        <f t="shared" si="8"/>
        <v>-2.1009007590569837</v>
      </c>
      <c r="K12" s="29">
        <f>SUM(K13:K27)</f>
        <v>502141100</v>
      </c>
      <c r="L12" s="39">
        <f t="shared" si="3"/>
        <v>-266700</v>
      </c>
      <c r="M12" s="36">
        <f t="shared" si="4"/>
        <v>-5.3084366922647064E-2</v>
      </c>
      <c r="N12" s="39">
        <f t="shared" si="5"/>
        <v>79053300</v>
      </c>
      <c r="O12" s="36">
        <f t="shared" si="6"/>
        <v>18.684845084164564</v>
      </c>
    </row>
    <row r="13" spans="1:15" s="14" customFormat="1" ht="31.5" x14ac:dyDescent="0.25">
      <c r="A13" s="15" t="s">
        <v>6</v>
      </c>
      <c r="B13" s="25" t="s">
        <v>7</v>
      </c>
      <c r="C13" s="28">
        <v>5633400</v>
      </c>
      <c r="D13" s="19">
        <v>5900200</v>
      </c>
      <c r="E13" s="37">
        <f t="shared" si="0"/>
        <v>5.9551105168141431E-2</v>
      </c>
      <c r="F13" s="43">
        <f t="shared" si="1"/>
        <v>266800</v>
      </c>
      <c r="G13" s="37">
        <f t="shared" si="2"/>
        <v>4.7360386267618253</v>
      </c>
      <c r="H13" s="19">
        <v>5900200</v>
      </c>
      <c r="I13" s="43">
        <f t="shared" si="7"/>
        <v>0</v>
      </c>
      <c r="J13" s="37">
        <f t="shared" si="8"/>
        <v>0</v>
      </c>
      <c r="K13" s="19">
        <v>5900200</v>
      </c>
      <c r="L13" s="43">
        <f t="shared" si="3"/>
        <v>0</v>
      </c>
      <c r="M13" s="37">
        <f t="shared" si="4"/>
        <v>0</v>
      </c>
      <c r="N13" s="43">
        <f t="shared" si="5"/>
        <v>266800</v>
      </c>
      <c r="O13" s="37">
        <f t="shared" si="6"/>
        <v>4.7360386267618253</v>
      </c>
    </row>
    <row r="14" spans="1:15" ht="47.25" x14ac:dyDescent="0.25">
      <c r="A14" s="15" t="s">
        <v>15</v>
      </c>
      <c r="B14" s="16" t="s">
        <v>16</v>
      </c>
      <c r="C14" s="28">
        <v>190146700</v>
      </c>
      <c r="D14" s="19">
        <v>215794900</v>
      </c>
      <c r="E14" s="37">
        <f t="shared" si="0"/>
        <v>2.1780320641077529</v>
      </c>
      <c r="F14" s="43">
        <f t="shared" si="1"/>
        <v>25648200</v>
      </c>
      <c r="G14" s="37">
        <f t="shared" si="2"/>
        <v>13.488637983199283</v>
      </c>
      <c r="H14" s="46">
        <v>213308600</v>
      </c>
      <c r="I14" s="43">
        <f t="shared" si="7"/>
        <v>-2486300</v>
      </c>
      <c r="J14" s="37">
        <f t="shared" si="8"/>
        <v>-1.1521588322986389</v>
      </c>
      <c r="K14" s="46">
        <v>213709400</v>
      </c>
      <c r="L14" s="43">
        <f t="shared" si="3"/>
        <v>400800</v>
      </c>
      <c r="M14" s="37">
        <f t="shared" si="4"/>
        <v>0.18789678428343848</v>
      </c>
      <c r="N14" s="43">
        <f t="shared" si="5"/>
        <v>23562700</v>
      </c>
      <c r="O14" s="37">
        <f t="shared" si="6"/>
        <v>12.391853237526604</v>
      </c>
    </row>
    <row r="15" spans="1:15" x14ac:dyDescent="0.25">
      <c r="A15" s="17" t="s">
        <v>17</v>
      </c>
      <c r="B15" s="18" t="s">
        <v>18</v>
      </c>
      <c r="C15" s="28">
        <v>15400</v>
      </c>
      <c r="D15" s="19">
        <v>18100</v>
      </c>
      <c r="E15" s="37">
        <f t="shared" si="0"/>
        <v>1.8268448587223482E-4</v>
      </c>
      <c r="F15" s="43">
        <f t="shared" si="1"/>
        <v>2700</v>
      </c>
      <c r="G15" s="37">
        <f t="shared" si="2"/>
        <v>17.532467532467535</v>
      </c>
      <c r="H15" s="46">
        <v>24400</v>
      </c>
      <c r="I15" s="43">
        <f t="shared" si="7"/>
        <v>6300</v>
      </c>
      <c r="J15" s="37">
        <f t="shared" si="8"/>
        <v>34.806629834254153</v>
      </c>
      <c r="K15" s="46">
        <v>134200</v>
      </c>
      <c r="L15" s="43">
        <f t="shared" si="3"/>
        <v>109800</v>
      </c>
      <c r="M15" s="37">
        <f t="shared" si="4"/>
        <v>450</v>
      </c>
      <c r="N15" s="43">
        <f t="shared" si="5"/>
        <v>118800</v>
      </c>
      <c r="O15" s="37">
        <f t="shared" si="6"/>
        <v>771.42857142857133</v>
      </c>
    </row>
    <row r="16" spans="1:15" x14ac:dyDescent="0.25">
      <c r="A16" s="15" t="s">
        <v>12</v>
      </c>
      <c r="B16" s="16" t="s">
        <v>13</v>
      </c>
      <c r="C16" s="28">
        <v>153186700</v>
      </c>
      <c r="D16" s="19">
        <v>159189800</v>
      </c>
      <c r="E16" s="37">
        <f t="shared" si="0"/>
        <v>1.6067130811659607</v>
      </c>
      <c r="F16" s="43">
        <f t="shared" si="1"/>
        <v>6003100</v>
      </c>
      <c r="G16" s="37">
        <f t="shared" si="2"/>
        <v>3.9188127951055804</v>
      </c>
      <c r="H16" s="46">
        <v>154564600</v>
      </c>
      <c r="I16" s="43">
        <f t="shared" si="7"/>
        <v>-4625200</v>
      </c>
      <c r="J16" s="37">
        <f t="shared" si="8"/>
        <v>-2.9054625359162429</v>
      </c>
      <c r="K16" s="46">
        <v>155205400</v>
      </c>
      <c r="L16" s="43">
        <f t="shared" si="3"/>
        <v>640800</v>
      </c>
      <c r="M16" s="37">
        <f t="shared" si="4"/>
        <v>0.41458393448434094</v>
      </c>
      <c r="N16" s="43">
        <f t="shared" si="5"/>
        <v>2018700</v>
      </c>
      <c r="O16" s="37">
        <f t="shared" si="6"/>
        <v>1.3178036996684455</v>
      </c>
    </row>
    <row r="17" spans="1:15" x14ac:dyDescent="0.25">
      <c r="A17" s="15" t="s">
        <v>76</v>
      </c>
      <c r="B17" s="16" t="s">
        <v>77</v>
      </c>
      <c r="C17" s="28">
        <v>10463100</v>
      </c>
      <c r="D17" s="19">
        <v>10773900</v>
      </c>
      <c r="E17" s="37">
        <f t="shared" si="0"/>
        <v>0.10874167858225806</v>
      </c>
      <c r="F17" s="43">
        <f t="shared" si="1"/>
        <v>310800</v>
      </c>
      <c r="G17" s="37">
        <f t="shared" si="2"/>
        <v>2.9704389712417907</v>
      </c>
      <c r="H17" s="46">
        <v>10600800</v>
      </c>
      <c r="I17" s="43">
        <f t="shared" si="7"/>
        <v>-173100</v>
      </c>
      <c r="J17" s="37">
        <f t="shared" si="8"/>
        <v>-1.606660540751264</v>
      </c>
      <c r="K17" s="46">
        <v>10867300</v>
      </c>
      <c r="L17" s="43">
        <f t="shared" si="3"/>
        <v>266500</v>
      </c>
      <c r="M17" s="37">
        <f t="shared" si="4"/>
        <v>2.5139612104746902</v>
      </c>
      <c r="N17" s="43">
        <f t="shared" si="5"/>
        <v>404200</v>
      </c>
      <c r="O17" s="37">
        <f t="shared" si="6"/>
        <v>3.8630998461259196</v>
      </c>
    </row>
    <row r="18" spans="1:15" ht="31.5" x14ac:dyDescent="0.25">
      <c r="A18" s="15" t="s">
        <v>19</v>
      </c>
      <c r="B18" s="16" t="s">
        <v>20</v>
      </c>
      <c r="C18" s="28">
        <v>259400</v>
      </c>
      <c r="D18" s="19">
        <v>259400</v>
      </c>
      <c r="E18" s="37">
        <f t="shared" si="0"/>
        <v>2.6181411953181055E-3</v>
      </c>
      <c r="F18" s="43">
        <f t="shared" si="1"/>
        <v>0</v>
      </c>
      <c r="G18" s="37">
        <f t="shared" si="2"/>
        <v>0</v>
      </c>
      <c r="H18" s="46">
        <v>259400</v>
      </c>
      <c r="I18" s="43">
        <f t="shared" si="7"/>
        <v>0</v>
      </c>
      <c r="J18" s="37">
        <f t="shared" si="8"/>
        <v>0</v>
      </c>
      <c r="K18" s="46">
        <v>259400</v>
      </c>
      <c r="L18" s="43">
        <f t="shared" si="3"/>
        <v>0</v>
      </c>
      <c r="M18" s="37">
        <f t="shared" si="4"/>
        <v>0</v>
      </c>
      <c r="N18" s="43">
        <f t="shared" si="5"/>
        <v>0</v>
      </c>
      <c r="O18" s="37">
        <f t="shared" si="6"/>
        <v>0</v>
      </c>
    </row>
    <row r="19" spans="1:15" ht="31.5" x14ac:dyDescent="0.25">
      <c r="A19" s="15" t="s">
        <v>21</v>
      </c>
      <c r="B19" s="16" t="s">
        <v>22</v>
      </c>
      <c r="C19" s="28">
        <v>242300</v>
      </c>
      <c r="D19" s="19">
        <v>242300</v>
      </c>
      <c r="E19" s="37">
        <f t="shared" si="0"/>
        <v>2.4455497749636739E-3</v>
      </c>
      <c r="F19" s="43">
        <f t="shared" si="1"/>
        <v>0</v>
      </c>
      <c r="G19" s="37">
        <f t="shared" si="2"/>
        <v>0</v>
      </c>
      <c r="H19" s="46">
        <v>242300</v>
      </c>
      <c r="I19" s="43">
        <f t="shared" si="7"/>
        <v>0</v>
      </c>
      <c r="J19" s="37">
        <f t="shared" si="8"/>
        <v>0</v>
      </c>
      <c r="K19" s="46">
        <v>242300</v>
      </c>
      <c r="L19" s="43">
        <f t="shared" si="3"/>
        <v>0</v>
      </c>
      <c r="M19" s="37">
        <f t="shared" si="4"/>
        <v>0</v>
      </c>
      <c r="N19" s="43">
        <f t="shared" si="5"/>
        <v>0</v>
      </c>
      <c r="O19" s="37">
        <f t="shared" si="6"/>
        <v>0</v>
      </c>
    </row>
    <row r="20" spans="1:15" x14ac:dyDescent="0.25">
      <c r="A20" s="15" t="s">
        <v>23</v>
      </c>
      <c r="B20" s="16" t="s">
        <v>24</v>
      </c>
      <c r="C20" s="28">
        <v>28290000</v>
      </c>
      <c r="D20" s="19">
        <v>21500000</v>
      </c>
      <c r="E20" s="37">
        <f t="shared" si="0"/>
        <v>0.21700090863276514</v>
      </c>
      <c r="F20" s="43">
        <f t="shared" si="1"/>
        <v>-6790000</v>
      </c>
      <c r="G20" s="37">
        <f t="shared" si="2"/>
        <v>-24.001413927182753</v>
      </c>
      <c r="H20" s="46">
        <v>20295600</v>
      </c>
      <c r="I20" s="43">
        <f t="shared" si="7"/>
        <v>-1204400</v>
      </c>
      <c r="J20" s="37">
        <f t="shared" si="8"/>
        <v>-5.6018604651162889</v>
      </c>
      <c r="K20" s="46">
        <v>19024300</v>
      </c>
      <c r="L20" s="43">
        <f t="shared" si="3"/>
        <v>-1271300</v>
      </c>
      <c r="M20" s="37">
        <f t="shared" si="4"/>
        <v>-6.2639192731429461</v>
      </c>
      <c r="N20" s="43">
        <f t="shared" si="5"/>
        <v>-9265700</v>
      </c>
      <c r="O20" s="37">
        <f t="shared" si="6"/>
        <v>-32.752562743018728</v>
      </c>
    </row>
    <row r="21" spans="1:15" x14ac:dyDescent="0.25">
      <c r="A21" s="15" t="s">
        <v>100</v>
      </c>
      <c r="B21" s="16" t="s">
        <v>99</v>
      </c>
      <c r="C21" s="28">
        <v>1883100</v>
      </c>
      <c r="D21" s="19">
        <v>1883100</v>
      </c>
      <c r="E21" s="37">
        <f t="shared" si="0"/>
        <v>1.9006251676574881E-2</v>
      </c>
      <c r="F21" s="43">
        <f t="shared" si="1"/>
        <v>0</v>
      </c>
      <c r="G21" s="37">
        <f t="shared" si="2"/>
        <v>0</v>
      </c>
      <c r="H21" s="46">
        <v>1883100</v>
      </c>
      <c r="I21" s="43">
        <f t="shared" si="7"/>
        <v>0</v>
      </c>
      <c r="J21" s="37">
        <f t="shared" si="8"/>
        <v>0</v>
      </c>
      <c r="K21" s="46">
        <v>1883100</v>
      </c>
      <c r="L21" s="43">
        <f t="shared" si="3"/>
        <v>0</v>
      </c>
      <c r="M21" s="37">
        <f t="shared" si="4"/>
        <v>0</v>
      </c>
      <c r="N21" s="43">
        <f t="shared" si="5"/>
        <v>0</v>
      </c>
      <c r="O21" s="37">
        <f t="shared" si="6"/>
        <v>0</v>
      </c>
    </row>
    <row r="22" spans="1:15" x14ac:dyDescent="0.25">
      <c r="A22" s="15" t="s">
        <v>25</v>
      </c>
      <c r="B22" s="16" t="s">
        <v>26</v>
      </c>
      <c r="C22" s="28">
        <v>10979200</v>
      </c>
      <c r="D22" s="19">
        <v>10236400</v>
      </c>
      <c r="E22" s="37">
        <f t="shared" si="0"/>
        <v>0.10331665586643893</v>
      </c>
      <c r="F22" s="43">
        <f t="shared" si="1"/>
        <v>-742800</v>
      </c>
      <c r="G22" s="37">
        <f t="shared" si="2"/>
        <v>-6.7655202564849901</v>
      </c>
      <c r="H22" s="46">
        <v>10236400</v>
      </c>
      <c r="I22" s="43">
        <f t="shared" si="7"/>
        <v>0</v>
      </c>
      <c r="J22" s="37">
        <f t="shared" si="8"/>
        <v>0</v>
      </c>
      <c r="K22" s="46">
        <v>10236400</v>
      </c>
      <c r="L22" s="43">
        <f t="shared" si="3"/>
        <v>0</v>
      </c>
      <c r="M22" s="37">
        <f t="shared" si="4"/>
        <v>0</v>
      </c>
      <c r="N22" s="43">
        <f t="shared" si="5"/>
        <v>-742800</v>
      </c>
      <c r="O22" s="37">
        <f t="shared" si="6"/>
        <v>-6.7655202564849901</v>
      </c>
    </row>
    <row r="23" spans="1:15" x14ac:dyDescent="0.25">
      <c r="A23" s="15" t="s">
        <v>54</v>
      </c>
      <c r="B23" s="16" t="s">
        <v>55</v>
      </c>
      <c r="C23" s="28">
        <v>551500</v>
      </c>
      <c r="D23" s="19">
        <v>1674300</v>
      </c>
      <c r="E23" s="37">
        <f t="shared" si="0"/>
        <v>1.6898819596457611E-2</v>
      </c>
      <c r="F23" s="43">
        <f t="shared" si="1"/>
        <v>1122800</v>
      </c>
      <c r="G23" s="37">
        <f t="shared" si="2"/>
        <v>203.59020852221215</v>
      </c>
      <c r="H23" s="46">
        <v>664000</v>
      </c>
      <c r="I23" s="43">
        <f t="shared" si="7"/>
        <v>-1010300</v>
      </c>
      <c r="J23" s="37">
        <f t="shared" si="8"/>
        <v>-60.341635310278924</v>
      </c>
      <c r="K23" s="46">
        <v>699600</v>
      </c>
      <c r="L23" s="43">
        <f t="shared" si="3"/>
        <v>35600</v>
      </c>
      <c r="M23" s="37">
        <f t="shared" si="4"/>
        <v>5.3614457831325382</v>
      </c>
      <c r="N23" s="43">
        <f t="shared" si="5"/>
        <v>148100</v>
      </c>
      <c r="O23" s="37">
        <f t="shared" si="6"/>
        <v>26.85403445149592</v>
      </c>
    </row>
    <row r="24" spans="1:15" x14ac:dyDescent="0.25">
      <c r="A24" s="15" t="s">
        <v>27</v>
      </c>
      <c r="B24" s="16" t="s">
        <v>28</v>
      </c>
      <c r="C24" s="28">
        <v>6509200</v>
      </c>
      <c r="D24" s="19">
        <v>8842000</v>
      </c>
      <c r="E24" s="37">
        <f t="shared" si="0"/>
        <v>8.9242885308414385E-2</v>
      </c>
      <c r="F24" s="43">
        <f t="shared" si="1"/>
        <v>2332800</v>
      </c>
      <c r="G24" s="37">
        <f t="shared" si="2"/>
        <v>35.838505499907825</v>
      </c>
      <c r="H24" s="46">
        <v>8842000</v>
      </c>
      <c r="I24" s="43">
        <f t="shared" si="7"/>
        <v>0</v>
      </c>
      <c r="J24" s="37">
        <f t="shared" si="8"/>
        <v>0</v>
      </c>
      <c r="K24" s="46">
        <v>8842000</v>
      </c>
      <c r="L24" s="43">
        <f t="shared" si="3"/>
        <v>0</v>
      </c>
      <c r="M24" s="37">
        <f t="shared" si="4"/>
        <v>0</v>
      </c>
      <c r="N24" s="43">
        <f t="shared" si="5"/>
        <v>2332800</v>
      </c>
      <c r="O24" s="37">
        <f t="shared" si="6"/>
        <v>35.838505499907825</v>
      </c>
    </row>
    <row r="25" spans="1:15" ht="15.75" customHeight="1" x14ac:dyDescent="0.25">
      <c r="A25" s="15" t="s">
        <v>113</v>
      </c>
      <c r="B25" s="16" t="s">
        <v>39</v>
      </c>
      <c r="C25" s="28">
        <v>0</v>
      </c>
      <c r="D25" s="19">
        <v>22752800</v>
      </c>
      <c r="E25" s="37">
        <f t="shared" si="0"/>
        <v>0.22964550111346876</v>
      </c>
      <c r="F25" s="43">
        <f t="shared" si="1"/>
        <v>22752800</v>
      </c>
      <c r="G25" s="37">
        <v>0</v>
      </c>
      <c r="H25" s="46">
        <v>21669300</v>
      </c>
      <c r="I25" s="43">
        <f t="shared" si="7"/>
        <v>-1083500</v>
      </c>
      <c r="J25" s="37">
        <f t="shared" si="8"/>
        <v>-4.7620512640202435</v>
      </c>
      <c r="K25" s="46">
        <v>21170900</v>
      </c>
      <c r="L25" s="43">
        <f t="shared" si="3"/>
        <v>-498400</v>
      </c>
      <c r="M25" s="37">
        <f t="shared" si="4"/>
        <v>-2.3000281504247937</v>
      </c>
      <c r="N25" s="43">
        <f t="shared" si="5"/>
        <v>21170900</v>
      </c>
      <c r="O25" s="37">
        <v>0</v>
      </c>
    </row>
    <row r="26" spans="1:15" ht="15.75" customHeight="1" x14ac:dyDescent="0.25">
      <c r="A26" s="15" t="s">
        <v>114</v>
      </c>
      <c r="B26" s="16" t="s">
        <v>64</v>
      </c>
      <c r="C26" s="28">
        <v>0</v>
      </c>
      <c r="D26" s="19">
        <v>38059100</v>
      </c>
      <c r="E26" s="37">
        <f t="shared" si="0"/>
        <v>0.38413298984861727</v>
      </c>
      <c r="F26" s="43">
        <f t="shared" si="1"/>
        <v>38059100</v>
      </c>
      <c r="G26" s="37">
        <v>0</v>
      </c>
      <c r="H26" s="46">
        <v>37965700</v>
      </c>
      <c r="I26" s="43">
        <f t="shared" si="7"/>
        <v>-93400</v>
      </c>
      <c r="J26" s="37">
        <f t="shared" si="8"/>
        <v>-0.24540779997424522</v>
      </c>
      <c r="K26" s="46">
        <v>37903500</v>
      </c>
      <c r="L26" s="43">
        <f t="shared" si="3"/>
        <v>-62200</v>
      </c>
      <c r="M26" s="37">
        <f t="shared" si="4"/>
        <v>-0.16383209054488646</v>
      </c>
      <c r="N26" s="43">
        <f t="shared" si="5"/>
        <v>37903500</v>
      </c>
      <c r="O26" s="37">
        <v>0</v>
      </c>
    </row>
    <row r="27" spans="1:15" x14ac:dyDescent="0.25">
      <c r="A27" s="15" t="s">
        <v>29</v>
      </c>
      <c r="B27" s="16" t="s">
        <v>30</v>
      </c>
      <c r="C27" s="28">
        <v>14927800</v>
      </c>
      <c r="D27" s="19">
        <v>16063100</v>
      </c>
      <c r="E27" s="37">
        <f t="shared" si="0"/>
        <v>0.16212592071902182</v>
      </c>
      <c r="F27" s="43">
        <f t="shared" si="1"/>
        <v>1135300</v>
      </c>
      <c r="G27" s="37">
        <f t="shared" si="2"/>
        <v>7.6052733825479919</v>
      </c>
      <c r="H27" s="46">
        <v>15951400</v>
      </c>
      <c r="I27" s="43">
        <f t="shared" si="7"/>
        <v>-111700</v>
      </c>
      <c r="J27" s="37">
        <f t="shared" si="8"/>
        <v>-0.69538258493068383</v>
      </c>
      <c r="K27" s="46">
        <v>16063100</v>
      </c>
      <c r="L27" s="43">
        <f t="shared" si="3"/>
        <v>111700</v>
      </c>
      <c r="M27" s="37">
        <f t="shared" si="4"/>
        <v>0.70025201549708527</v>
      </c>
      <c r="N27" s="43">
        <f t="shared" si="5"/>
        <v>1135300</v>
      </c>
      <c r="O27" s="37">
        <f t="shared" si="6"/>
        <v>7.6052733825479919</v>
      </c>
    </row>
    <row r="28" spans="1:15" x14ac:dyDescent="0.25">
      <c r="A28" s="12" t="s">
        <v>31</v>
      </c>
      <c r="B28" s="13"/>
      <c r="C28" s="29">
        <f>SUM(C29:C33)</f>
        <v>68420500</v>
      </c>
      <c r="D28" s="29">
        <f>SUM(D29:D33)</f>
        <v>74386800</v>
      </c>
      <c r="E28" s="36">
        <f t="shared" si="0"/>
        <v>0.75079084605971036</v>
      </c>
      <c r="F28" s="39">
        <f t="shared" si="1"/>
        <v>5966300</v>
      </c>
      <c r="G28" s="36">
        <f t="shared" si="2"/>
        <v>8.7200473542286261</v>
      </c>
      <c r="H28" s="29">
        <f>SUM(H29:H33)</f>
        <v>183010500</v>
      </c>
      <c r="I28" s="39">
        <f t="shared" si="7"/>
        <v>108623700</v>
      </c>
      <c r="J28" s="36">
        <f t="shared" si="8"/>
        <v>146.02550452499639</v>
      </c>
      <c r="K28" s="29">
        <f>SUM(K29:K33)</f>
        <v>306044300</v>
      </c>
      <c r="L28" s="39">
        <f t="shared" si="3"/>
        <v>123033800</v>
      </c>
      <c r="M28" s="36">
        <f t="shared" si="4"/>
        <v>67.227727370833918</v>
      </c>
      <c r="N28" s="39">
        <f t="shared" si="5"/>
        <v>237623800</v>
      </c>
      <c r="O28" s="36">
        <f t="shared" si="6"/>
        <v>347.29912818526606</v>
      </c>
    </row>
    <row r="29" spans="1:15" ht="31.5" x14ac:dyDescent="0.25">
      <c r="A29" s="15" t="s">
        <v>10</v>
      </c>
      <c r="B29" s="16" t="s">
        <v>11</v>
      </c>
      <c r="C29" s="19">
        <v>55558600</v>
      </c>
      <c r="D29" s="19">
        <v>59905900</v>
      </c>
      <c r="E29" s="37">
        <f t="shared" si="0"/>
        <v>0.60463417360295646</v>
      </c>
      <c r="F29" s="43">
        <f t="shared" si="1"/>
        <v>4347300</v>
      </c>
      <c r="G29" s="37">
        <f t="shared" si="2"/>
        <v>7.8247112058259347</v>
      </c>
      <c r="H29" s="46">
        <v>59133600</v>
      </c>
      <c r="I29" s="43">
        <f t="shared" si="7"/>
        <v>-772300</v>
      </c>
      <c r="J29" s="37">
        <f t="shared" si="8"/>
        <v>-1.2891885440332231</v>
      </c>
      <c r="K29" s="46">
        <v>60003600</v>
      </c>
      <c r="L29" s="43">
        <f t="shared" si="3"/>
        <v>870000</v>
      </c>
      <c r="M29" s="37">
        <f t="shared" si="4"/>
        <v>1.4712447745444166</v>
      </c>
      <c r="N29" s="43">
        <f t="shared" si="5"/>
        <v>4445000</v>
      </c>
      <c r="O29" s="37">
        <f t="shared" si="6"/>
        <v>8.0005615692260221</v>
      </c>
    </row>
    <row r="30" spans="1:15" x14ac:dyDescent="0.25">
      <c r="A30" s="15" t="s">
        <v>32</v>
      </c>
      <c r="B30" s="16" t="s">
        <v>33</v>
      </c>
      <c r="C30" s="19">
        <v>5000000</v>
      </c>
      <c r="D30" s="19">
        <v>5000000</v>
      </c>
      <c r="E30" s="37">
        <f t="shared" si="0"/>
        <v>5.046532758901514E-2</v>
      </c>
      <c r="F30" s="43">
        <f t="shared" si="1"/>
        <v>0</v>
      </c>
      <c r="G30" s="37">
        <f t="shared" si="2"/>
        <v>0</v>
      </c>
      <c r="H30" s="46">
        <v>5000000</v>
      </c>
      <c r="I30" s="43">
        <f t="shared" si="7"/>
        <v>0</v>
      </c>
      <c r="J30" s="37">
        <f t="shared" si="8"/>
        <v>0</v>
      </c>
      <c r="K30" s="46">
        <v>5000000</v>
      </c>
      <c r="L30" s="43">
        <f t="shared" si="3"/>
        <v>0</v>
      </c>
      <c r="M30" s="37">
        <f t="shared" si="4"/>
        <v>0</v>
      </c>
      <c r="N30" s="43">
        <f t="shared" si="5"/>
        <v>0</v>
      </c>
      <c r="O30" s="37">
        <f t="shared" si="6"/>
        <v>0</v>
      </c>
    </row>
    <row r="31" spans="1:15" x14ac:dyDescent="0.25">
      <c r="A31" s="15" t="s">
        <v>12</v>
      </c>
      <c r="B31" s="16" t="s">
        <v>13</v>
      </c>
      <c r="C31" s="19">
        <v>0</v>
      </c>
      <c r="D31" s="19">
        <v>0</v>
      </c>
      <c r="E31" s="37">
        <f t="shared" si="0"/>
        <v>0</v>
      </c>
      <c r="F31" s="43">
        <f t="shared" si="1"/>
        <v>0</v>
      </c>
      <c r="G31" s="37">
        <v>0</v>
      </c>
      <c r="H31" s="46">
        <v>105865000</v>
      </c>
      <c r="I31" s="43">
        <f t="shared" si="7"/>
        <v>105865000</v>
      </c>
      <c r="J31" s="37">
        <v>0</v>
      </c>
      <c r="K31" s="46">
        <v>216528800</v>
      </c>
      <c r="L31" s="43">
        <f t="shared" si="3"/>
        <v>110663800</v>
      </c>
      <c r="M31" s="37">
        <f t="shared" si="4"/>
        <v>104.53294289897511</v>
      </c>
      <c r="N31" s="43">
        <f t="shared" si="5"/>
        <v>216528800</v>
      </c>
      <c r="O31" s="37">
        <v>0</v>
      </c>
    </row>
    <row r="32" spans="1:15" x14ac:dyDescent="0.25">
      <c r="A32" s="15" t="s">
        <v>100</v>
      </c>
      <c r="B32" s="16" t="s">
        <v>99</v>
      </c>
      <c r="C32" s="19">
        <v>7861900</v>
      </c>
      <c r="D32" s="19">
        <v>7861900</v>
      </c>
      <c r="E32" s="37">
        <f t="shared" si="0"/>
        <v>7.9350671794415628E-2</v>
      </c>
      <c r="F32" s="43">
        <f t="shared" si="1"/>
        <v>0</v>
      </c>
      <c r="G32" s="37">
        <f t="shared" si="2"/>
        <v>0</v>
      </c>
      <c r="H32" s="46">
        <v>8011900</v>
      </c>
      <c r="I32" s="43">
        <f t="shared" si="7"/>
        <v>150000</v>
      </c>
      <c r="J32" s="37">
        <f t="shared" si="8"/>
        <v>1.9079357407242554</v>
      </c>
      <c r="K32" s="46">
        <v>4511900</v>
      </c>
      <c r="L32" s="43">
        <f t="shared" si="3"/>
        <v>-3500000</v>
      </c>
      <c r="M32" s="37">
        <f t="shared" si="4"/>
        <v>-43.685018534929284</v>
      </c>
      <c r="N32" s="43">
        <f t="shared" si="5"/>
        <v>-3350000</v>
      </c>
      <c r="O32" s="37">
        <f t="shared" si="6"/>
        <v>-42.610564876174969</v>
      </c>
    </row>
    <row r="33" spans="1:15" x14ac:dyDescent="0.25">
      <c r="A33" s="15" t="s">
        <v>118</v>
      </c>
      <c r="B33" s="16" t="s">
        <v>90</v>
      </c>
      <c r="C33" s="19">
        <v>0</v>
      </c>
      <c r="D33" s="19">
        <v>1619000</v>
      </c>
      <c r="E33" s="37">
        <f t="shared" si="0"/>
        <v>1.6340673073323105E-2</v>
      </c>
      <c r="F33" s="43">
        <f t="shared" si="1"/>
        <v>1619000</v>
      </c>
      <c r="G33" s="37">
        <v>0</v>
      </c>
      <c r="H33" s="46">
        <v>5000000</v>
      </c>
      <c r="I33" s="43">
        <f t="shared" si="7"/>
        <v>3381000</v>
      </c>
      <c r="J33" s="37">
        <f t="shared" si="8"/>
        <v>208.83261272390365</v>
      </c>
      <c r="K33" s="46">
        <v>20000000</v>
      </c>
      <c r="L33" s="43">
        <f t="shared" si="3"/>
        <v>15000000</v>
      </c>
      <c r="M33" s="37">
        <f t="shared" si="4"/>
        <v>300</v>
      </c>
      <c r="N33" s="43">
        <f t="shared" si="5"/>
        <v>20000000</v>
      </c>
      <c r="O33" s="37">
        <v>0</v>
      </c>
    </row>
    <row r="34" spans="1:15" ht="31.5" x14ac:dyDescent="0.25">
      <c r="A34" s="20" t="s">
        <v>101</v>
      </c>
      <c r="B34" s="13"/>
      <c r="C34" s="29">
        <f>SUM(C35:C39)</f>
        <v>264696000</v>
      </c>
      <c r="D34" s="29">
        <f>SUM(D35:D39)</f>
        <v>1470040100</v>
      </c>
      <c r="E34" s="36">
        <f t="shared" si="0"/>
        <v>14.837211043097717</v>
      </c>
      <c r="F34" s="39">
        <f t="shared" si="1"/>
        <v>1205344100</v>
      </c>
      <c r="G34" s="36">
        <f t="shared" si="2"/>
        <v>455.36921600628636</v>
      </c>
      <c r="H34" s="29">
        <f>SUM(H35:H39)</f>
        <v>1707398800</v>
      </c>
      <c r="I34" s="39">
        <f t="shared" si="7"/>
        <v>237358700</v>
      </c>
      <c r="J34" s="36">
        <f t="shared" si="8"/>
        <v>16.146409883648744</v>
      </c>
      <c r="K34" s="29">
        <f>SUM(K35:K39)</f>
        <v>1161707600</v>
      </c>
      <c r="L34" s="39">
        <f t="shared" si="3"/>
        <v>-545691200</v>
      </c>
      <c r="M34" s="36">
        <f t="shared" si="4"/>
        <v>-31.960383244968895</v>
      </c>
      <c r="N34" s="39">
        <f t="shared" si="5"/>
        <v>897011600</v>
      </c>
      <c r="O34" s="36">
        <f t="shared" si="6"/>
        <v>338.88370054704262</v>
      </c>
    </row>
    <row r="35" spans="1:15" ht="19.5" customHeight="1" x14ac:dyDescent="0.25">
      <c r="A35" s="15" t="s">
        <v>12</v>
      </c>
      <c r="B35" s="16" t="s">
        <v>13</v>
      </c>
      <c r="C35" s="19">
        <v>50311200</v>
      </c>
      <c r="D35" s="19">
        <v>52250300</v>
      </c>
      <c r="E35" s="37">
        <f t="shared" si="0"/>
        <v>0.52736570122486359</v>
      </c>
      <c r="F35" s="43">
        <f t="shared" si="1"/>
        <v>1939100</v>
      </c>
      <c r="G35" s="37">
        <f t="shared" si="2"/>
        <v>3.8542113883191007</v>
      </c>
      <c r="H35" s="46">
        <v>52020200</v>
      </c>
      <c r="I35" s="43">
        <f t="shared" si="7"/>
        <v>-230100</v>
      </c>
      <c r="J35" s="37">
        <f t="shared" si="8"/>
        <v>-0.44038024662059172</v>
      </c>
      <c r="K35" s="46">
        <v>52243300</v>
      </c>
      <c r="L35" s="43">
        <f t="shared" si="3"/>
        <v>223100</v>
      </c>
      <c r="M35" s="37">
        <f t="shared" si="4"/>
        <v>0.42887186131541455</v>
      </c>
      <c r="N35" s="43">
        <f t="shared" si="5"/>
        <v>1932100</v>
      </c>
      <c r="O35" s="37">
        <f t="shared" si="6"/>
        <v>3.840297985339248</v>
      </c>
    </row>
    <row r="36" spans="1:15" ht="19.5" customHeight="1" x14ac:dyDescent="0.25">
      <c r="A36" s="15" t="s">
        <v>100</v>
      </c>
      <c r="B36" s="16" t="s">
        <v>99</v>
      </c>
      <c r="C36" s="19">
        <v>1195300</v>
      </c>
      <c r="D36" s="19">
        <v>1195300</v>
      </c>
      <c r="E36" s="37">
        <f t="shared" si="0"/>
        <v>1.2064241213429961E-2</v>
      </c>
      <c r="F36" s="43">
        <f t="shared" si="1"/>
        <v>0</v>
      </c>
      <c r="G36" s="37">
        <f t="shared" si="2"/>
        <v>0</v>
      </c>
      <c r="H36" s="46">
        <v>1195300</v>
      </c>
      <c r="I36" s="43">
        <f t="shared" si="7"/>
        <v>0</v>
      </c>
      <c r="J36" s="37">
        <f t="shared" si="8"/>
        <v>0</v>
      </c>
      <c r="K36" s="46">
        <v>1195300</v>
      </c>
      <c r="L36" s="43">
        <f t="shared" si="3"/>
        <v>0</v>
      </c>
      <c r="M36" s="37">
        <f t="shared" si="4"/>
        <v>0</v>
      </c>
      <c r="N36" s="43">
        <f t="shared" si="5"/>
        <v>0</v>
      </c>
      <c r="O36" s="37">
        <f t="shared" si="6"/>
        <v>0</v>
      </c>
    </row>
    <row r="37" spans="1:15" x14ac:dyDescent="0.25">
      <c r="A37" s="17" t="s">
        <v>34</v>
      </c>
      <c r="B37" s="18" t="s">
        <v>35</v>
      </c>
      <c r="C37" s="19">
        <v>151962300</v>
      </c>
      <c r="D37" s="19">
        <v>1353535800</v>
      </c>
      <c r="E37" s="37">
        <f t="shared" si="0"/>
        <v>13.661325510091938</v>
      </c>
      <c r="F37" s="43">
        <f t="shared" si="1"/>
        <v>1201573500</v>
      </c>
      <c r="G37" s="37">
        <f t="shared" si="2"/>
        <v>790.70499722628574</v>
      </c>
      <c r="H37" s="46">
        <v>1592917100</v>
      </c>
      <c r="I37" s="43">
        <f t="shared" si="7"/>
        <v>239381300</v>
      </c>
      <c r="J37" s="37">
        <f t="shared" si="8"/>
        <v>17.68562752459151</v>
      </c>
      <c r="K37" s="46">
        <v>1037986900</v>
      </c>
      <c r="L37" s="43">
        <f t="shared" si="3"/>
        <v>-554930200</v>
      </c>
      <c r="M37" s="37">
        <f t="shared" si="4"/>
        <v>-34.837355942754328</v>
      </c>
      <c r="N37" s="43">
        <f t="shared" si="5"/>
        <v>886024600</v>
      </c>
      <c r="O37" s="37">
        <f t="shared" si="6"/>
        <v>583.05553416867212</v>
      </c>
    </row>
    <row r="38" spans="1:15" x14ac:dyDescent="0.25">
      <c r="A38" s="15" t="s">
        <v>38</v>
      </c>
      <c r="B38" s="16" t="s">
        <v>39</v>
      </c>
      <c r="C38" s="19">
        <v>38504900</v>
      </c>
      <c r="D38" s="19">
        <v>39821800</v>
      </c>
      <c r="E38" s="37">
        <f t="shared" si="0"/>
        <v>0.4019240364368486</v>
      </c>
      <c r="F38" s="43">
        <f t="shared" si="1"/>
        <v>1316900</v>
      </c>
      <c r="G38" s="37">
        <f t="shared" si="2"/>
        <v>3.4200841970762212</v>
      </c>
      <c r="H38" s="46">
        <v>38011700</v>
      </c>
      <c r="I38" s="43">
        <f t="shared" si="7"/>
        <v>-1810100</v>
      </c>
      <c r="J38" s="37">
        <f t="shared" si="8"/>
        <v>-4.5455002034061778</v>
      </c>
      <c r="K38" s="46">
        <v>47062200</v>
      </c>
      <c r="L38" s="43">
        <f t="shared" si="3"/>
        <v>9050500</v>
      </c>
      <c r="M38" s="37">
        <f t="shared" si="4"/>
        <v>23.809774358947379</v>
      </c>
      <c r="N38" s="43">
        <f t="shared" si="5"/>
        <v>8557300</v>
      </c>
      <c r="O38" s="37">
        <f t="shared" si="6"/>
        <v>22.223924747239948</v>
      </c>
    </row>
    <row r="39" spans="1:15" x14ac:dyDescent="0.25">
      <c r="A39" s="15" t="s">
        <v>40</v>
      </c>
      <c r="B39" s="16" t="s">
        <v>41</v>
      </c>
      <c r="C39" s="19">
        <v>22722300</v>
      </c>
      <c r="D39" s="19">
        <v>23236900</v>
      </c>
      <c r="E39" s="37">
        <f t="shared" si="0"/>
        <v>0.2345315541306372</v>
      </c>
      <c r="F39" s="43">
        <f t="shared" si="1"/>
        <v>514600</v>
      </c>
      <c r="G39" s="37">
        <f t="shared" si="2"/>
        <v>2.2647355241326892</v>
      </c>
      <c r="H39" s="46">
        <v>23254500</v>
      </c>
      <c r="I39" s="43">
        <f t="shared" si="7"/>
        <v>17600</v>
      </c>
      <c r="J39" s="37">
        <f t="shared" si="8"/>
        <v>7.5741600643809193E-2</v>
      </c>
      <c r="K39" s="46">
        <v>23219900</v>
      </c>
      <c r="L39" s="43">
        <f t="shared" si="3"/>
        <v>-34600</v>
      </c>
      <c r="M39" s="37">
        <f t="shared" si="4"/>
        <v>-0.14878840654498049</v>
      </c>
      <c r="N39" s="43">
        <f t="shared" si="5"/>
        <v>497600</v>
      </c>
      <c r="O39" s="37">
        <f t="shared" si="6"/>
        <v>2.1899191543109708</v>
      </c>
    </row>
    <row r="40" spans="1:15" ht="31.5" x14ac:dyDescent="0.25">
      <c r="A40" s="20" t="s">
        <v>42</v>
      </c>
      <c r="B40" s="13"/>
      <c r="C40" s="29">
        <f>SUM(C41:C48)</f>
        <v>3799846620</v>
      </c>
      <c r="D40" s="29">
        <f>SUM(D41:D48)</f>
        <v>4432679872</v>
      </c>
      <c r="E40" s="36">
        <f t="shared" si="0"/>
        <v>44.73932836754274</v>
      </c>
      <c r="F40" s="39">
        <f t="shared" si="1"/>
        <v>632833252</v>
      </c>
      <c r="G40" s="36">
        <f t="shared" si="2"/>
        <v>16.654178846829353</v>
      </c>
      <c r="H40" s="29">
        <f>SUM(H41:H48)</f>
        <v>4041661922</v>
      </c>
      <c r="I40" s="39">
        <f t="shared" si="7"/>
        <v>-391017950</v>
      </c>
      <c r="J40" s="36">
        <f t="shared" si="8"/>
        <v>-8.8212539883593024</v>
      </c>
      <c r="K40" s="29">
        <f>SUM(K41:K48)</f>
        <v>4040725722</v>
      </c>
      <c r="L40" s="39">
        <f t="shared" si="3"/>
        <v>-936200</v>
      </c>
      <c r="M40" s="36">
        <f t="shared" si="4"/>
        <v>-2.3163738533000355E-2</v>
      </c>
      <c r="N40" s="39">
        <f t="shared" si="5"/>
        <v>240879102</v>
      </c>
      <c r="O40" s="36">
        <f t="shared" si="6"/>
        <v>6.3391796061494716</v>
      </c>
    </row>
    <row r="41" spans="1:15" x14ac:dyDescent="0.25">
      <c r="A41" s="15" t="s">
        <v>43</v>
      </c>
      <c r="B41" s="16" t="s">
        <v>44</v>
      </c>
      <c r="C41" s="19">
        <v>3646900</v>
      </c>
      <c r="D41" s="19">
        <v>3501500</v>
      </c>
      <c r="E41" s="37">
        <f t="shared" si="0"/>
        <v>3.5340868910587304E-2</v>
      </c>
      <c r="F41" s="43">
        <f t="shared" si="1"/>
        <v>-145400</v>
      </c>
      <c r="G41" s="37">
        <f t="shared" si="2"/>
        <v>-3.9869478186953273</v>
      </c>
      <c r="H41" s="46">
        <v>3501500</v>
      </c>
      <c r="I41" s="43">
        <f t="shared" si="7"/>
        <v>0</v>
      </c>
      <c r="J41" s="37">
        <f t="shared" si="8"/>
        <v>0</v>
      </c>
      <c r="K41" s="46">
        <v>3501500</v>
      </c>
      <c r="L41" s="43">
        <f t="shared" si="3"/>
        <v>0</v>
      </c>
      <c r="M41" s="37">
        <f t="shared" si="4"/>
        <v>0</v>
      </c>
      <c r="N41" s="43">
        <f t="shared" si="5"/>
        <v>-145400</v>
      </c>
      <c r="O41" s="37">
        <f t="shared" si="6"/>
        <v>-3.9869478186953273</v>
      </c>
    </row>
    <row r="42" spans="1:15" x14ac:dyDescent="0.25">
      <c r="A42" s="15" t="s">
        <v>100</v>
      </c>
      <c r="B42" s="16" t="s">
        <v>99</v>
      </c>
      <c r="C42" s="19">
        <v>654800</v>
      </c>
      <c r="D42" s="19">
        <v>634800</v>
      </c>
      <c r="E42" s="37">
        <f t="shared" si="0"/>
        <v>6.4070779907013636E-3</v>
      </c>
      <c r="F42" s="43">
        <f t="shared" si="1"/>
        <v>-20000</v>
      </c>
      <c r="G42" s="37">
        <f t="shared" si="2"/>
        <v>-3.0543677458766041</v>
      </c>
      <c r="H42" s="46">
        <v>634800</v>
      </c>
      <c r="I42" s="43">
        <f t="shared" si="7"/>
        <v>0</v>
      </c>
      <c r="J42" s="37">
        <f t="shared" si="8"/>
        <v>0</v>
      </c>
      <c r="K42" s="46">
        <v>634800</v>
      </c>
      <c r="L42" s="43">
        <f t="shared" si="3"/>
        <v>0</v>
      </c>
      <c r="M42" s="37">
        <f t="shared" si="4"/>
        <v>0</v>
      </c>
      <c r="N42" s="43">
        <f t="shared" si="5"/>
        <v>-20000</v>
      </c>
      <c r="O42" s="37">
        <f t="shared" si="6"/>
        <v>-3.0543677458766041</v>
      </c>
    </row>
    <row r="43" spans="1:15" x14ac:dyDescent="0.25">
      <c r="A43" s="15" t="s">
        <v>45</v>
      </c>
      <c r="B43" s="16" t="s">
        <v>46</v>
      </c>
      <c r="C43" s="19">
        <v>1113970670</v>
      </c>
      <c r="D43" s="19">
        <v>1362333480</v>
      </c>
      <c r="E43" s="37">
        <f t="shared" si="0"/>
        <v>13.750121070736601</v>
      </c>
      <c r="F43" s="43">
        <f t="shared" si="1"/>
        <v>248362810</v>
      </c>
      <c r="G43" s="37">
        <f t="shared" si="2"/>
        <v>22.295273716676945</v>
      </c>
      <c r="H43" s="46">
        <v>1352443380</v>
      </c>
      <c r="I43" s="43">
        <f t="shared" si="7"/>
        <v>-9890100</v>
      </c>
      <c r="J43" s="37">
        <f t="shared" si="8"/>
        <v>-0.72596762431471973</v>
      </c>
      <c r="K43" s="46">
        <v>1354501380</v>
      </c>
      <c r="L43" s="43">
        <f t="shared" si="3"/>
        <v>2058000</v>
      </c>
      <c r="M43" s="37">
        <f t="shared" si="4"/>
        <v>0.15216903202261278</v>
      </c>
      <c r="N43" s="43">
        <f t="shared" si="5"/>
        <v>240530710</v>
      </c>
      <c r="O43" s="37">
        <f t="shared" si="6"/>
        <v>21.592194164322123</v>
      </c>
    </row>
    <row r="44" spans="1:15" x14ac:dyDescent="0.25">
      <c r="A44" s="15" t="s">
        <v>47</v>
      </c>
      <c r="B44" s="16" t="s">
        <v>48</v>
      </c>
      <c r="C44" s="19">
        <v>2243614808</v>
      </c>
      <c r="D44" s="19">
        <v>2567903020</v>
      </c>
      <c r="E44" s="37">
        <f t="shared" si="0"/>
        <v>25.918013424224263</v>
      </c>
      <c r="F44" s="43">
        <f t="shared" si="1"/>
        <v>324288212</v>
      </c>
      <c r="G44" s="37">
        <f t="shared" si="2"/>
        <v>14.453827405831589</v>
      </c>
      <c r="H44" s="46">
        <v>2213684000</v>
      </c>
      <c r="I44" s="43">
        <f t="shared" si="7"/>
        <v>-354219020</v>
      </c>
      <c r="J44" s="37">
        <f t="shared" si="8"/>
        <v>-13.794096476431577</v>
      </c>
      <c r="K44" s="46">
        <v>2211440000</v>
      </c>
      <c r="L44" s="43">
        <f t="shared" si="3"/>
        <v>-2244000</v>
      </c>
      <c r="M44" s="37">
        <f t="shared" si="4"/>
        <v>-0.10136948182307037</v>
      </c>
      <c r="N44" s="43">
        <f t="shared" si="5"/>
        <v>-32174808</v>
      </c>
      <c r="O44" s="37">
        <f t="shared" si="6"/>
        <v>-1.4340611358632032</v>
      </c>
    </row>
    <row r="45" spans="1:15" x14ac:dyDescent="0.25">
      <c r="A45" s="15" t="s">
        <v>96</v>
      </c>
      <c r="B45" s="16" t="s">
        <v>91</v>
      </c>
      <c r="C45" s="19">
        <v>146508964</v>
      </c>
      <c r="D45" s="19">
        <v>161794270</v>
      </c>
      <c r="E45" s="37">
        <f t="shared" si="0"/>
        <v>1.6330001675151129</v>
      </c>
      <c r="F45" s="43">
        <f t="shared" si="1"/>
        <v>15285306</v>
      </c>
      <c r="G45" s="37">
        <f t="shared" si="2"/>
        <v>10.433017600206369</v>
      </c>
      <c r="H45" s="46">
        <v>161727170</v>
      </c>
      <c r="I45" s="43">
        <f t="shared" si="7"/>
        <v>-67100</v>
      </c>
      <c r="J45" s="37">
        <f t="shared" si="8"/>
        <v>-4.147242050042621E-2</v>
      </c>
      <c r="K45" s="46">
        <v>161565170</v>
      </c>
      <c r="L45" s="43">
        <f t="shared" si="3"/>
        <v>-162000</v>
      </c>
      <c r="M45" s="37">
        <f t="shared" si="4"/>
        <v>-0.10016869769006576</v>
      </c>
      <c r="N45" s="43">
        <f t="shared" si="5"/>
        <v>15056206</v>
      </c>
      <c r="O45" s="37">
        <f t="shared" si="6"/>
        <v>10.276644915733613</v>
      </c>
    </row>
    <row r="46" spans="1:15" x14ac:dyDescent="0.25">
      <c r="A46" s="15" t="s">
        <v>115</v>
      </c>
      <c r="B46" s="16" t="s">
        <v>49</v>
      </c>
      <c r="C46" s="19">
        <v>98134980</v>
      </c>
      <c r="D46" s="19">
        <v>119655802</v>
      </c>
      <c r="E46" s="37">
        <f t="shared" si="0"/>
        <v>1.2076938491712668</v>
      </c>
      <c r="F46" s="43">
        <f t="shared" si="1"/>
        <v>21520822</v>
      </c>
      <c r="G46" s="37">
        <f t="shared" si="2"/>
        <v>21.929817482002846</v>
      </c>
      <c r="H46" s="46">
        <v>105791872</v>
      </c>
      <c r="I46" s="43">
        <f t="shared" si="7"/>
        <v>-13863930</v>
      </c>
      <c r="J46" s="37">
        <f t="shared" si="8"/>
        <v>-11.586508776231341</v>
      </c>
      <c r="K46" s="46">
        <v>105815872</v>
      </c>
      <c r="L46" s="43">
        <f t="shared" si="3"/>
        <v>24000</v>
      </c>
      <c r="M46" s="37">
        <f t="shared" si="4"/>
        <v>2.2686052856684569E-2</v>
      </c>
      <c r="N46" s="43">
        <f t="shared" si="5"/>
        <v>7680892</v>
      </c>
      <c r="O46" s="37">
        <f t="shared" si="6"/>
        <v>7.826864589975969</v>
      </c>
    </row>
    <row r="47" spans="1:15" x14ac:dyDescent="0.25">
      <c r="A47" s="15" t="s">
        <v>50</v>
      </c>
      <c r="B47" s="16" t="s">
        <v>51</v>
      </c>
      <c r="C47" s="19">
        <v>126385200</v>
      </c>
      <c r="D47" s="19">
        <v>131850200</v>
      </c>
      <c r="E47" s="37">
        <f t="shared" si="0"/>
        <v>1.3307727071354329</v>
      </c>
      <c r="F47" s="43">
        <f t="shared" si="1"/>
        <v>5465000</v>
      </c>
      <c r="G47" s="37">
        <f t="shared" si="2"/>
        <v>4.3240822501368683</v>
      </c>
      <c r="H47" s="46">
        <v>131906300</v>
      </c>
      <c r="I47" s="43">
        <f t="shared" si="7"/>
        <v>56100</v>
      </c>
      <c r="J47" s="37">
        <f t="shared" si="8"/>
        <v>4.2548285857748169E-2</v>
      </c>
      <c r="K47" s="46">
        <v>131202400</v>
      </c>
      <c r="L47" s="43">
        <f t="shared" si="3"/>
        <v>-703900</v>
      </c>
      <c r="M47" s="37">
        <f t="shared" si="4"/>
        <v>-0.53363637673106723</v>
      </c>
      <c r="N47" s="43">
        <f t="shared" si="5"/>
        <v>4817200</v>
      </c>
      <c r="O47" s="37">
        <f t="shared" si="6"/>
        <v>3.8115222351984244</v>
      </c>
    </row>
    <row r="48" spans="1:15" x14ac:dyDescent="0.25">
      <c r="A48" s="15" t="s">
        <v>38</v>
      </c>
      <c r="B48" s="16" t="s">
        <v>39</v>
      </c>
      <c r="C48" s="19">
        <v>66930298</v>
      </c>
      <c r="D48" s="19">
        <v>85006800</v>
      </c>
      <c r="E48" s="37">
        <f t="shared" si="0"/>
        <v>0.85797920185877852</v>
      </c>
      <c r="F48" s="43">
        <f t="shared" si="1"/>
        <v>18076502</v>
      </c>
      <c r="G48" s="37">
        <f t="shared" si="2"/>
        <v>27.007950868528923</v>
      </c>
      <c r="H48" s="46">
        <v>71972900</v>
      </c>
      <c r="I48" s="43">
        <f t="shared" si="7"/>
        <v>-13033900</v>
      </c>
      <c r="J48" s="37">
        <f t="shared" si="8"/>
        <v>-15.332773378129744</v>
      </c>
      <c r="K48" s="46">
        <v>72064600</v>
      </c>
      <c r="L48" s="43">
        <f t="shared" si="3"/>
        <v>91700</v>
      </c>
      <c r="M48" s="37">
        <f t="shared" si="4"/>
        <v>0.12740906646806138</v>
      </c>
      <c r="N48" s="43">
        <f t="shared" si="5"/>
        <v>5134302</v>
      </c>
      <c r="O48" s="37">
        <f t="shared" si="6"/>
        <v>7.6711177948139522</v>
      </c>
    </row>
    <row r="49" spans="1:15" x14ac:dyDescent="0.25">
      <c r="A49" s="12" t="s">
        <v>103</v>
      </c>
      <c r="B49" s="13"/>
      <c r="C49" s="29">
        <f>SUM(C50:C54)</f>
        <v>588702953</v>
      </c>
      <c r="D49" s="29">
        <f>SUM(D50:D54)</f>
        <v>638703875</v>
      </c>
      <c r="E49" s="36">
        <f t="shared" si="0"/>
        <v>6.4464800568496763</v>
      </c>
      <c r="F49" s="39">
        <f t="shared" si="1"/>
        <v>50000922</v>
      </c>
      <c r="G49" s="36">
        <f t="shared" si="2"/>
        <v>8.4934043128538548</v>
      </c>
      <c r="H49" s="29">
        <f>SUM(H50:H54)</f>
        <v>634050980</v>
      </c>
      <c r="I49" s="39">
        <f t="shared" si="7"/>
        <v>-4652895</v>
      </c>
      <c r="J49" s="36">
        <f t="shared" si="8"/>
        <v>-0.72849017864498933</v>
      </c>
      <c r="K49" s="29">
        <f>SUM(K50:K54)</f>
        <v>624860980</v>
      </c>
      <c r="L49" s="43">
        <f t="shared" si="3"/>
        <v>-9190000</v>
      </c>
      <c r="M49" s="37">
        <f t="shared" si="4"/>
        <v>-1.4494102666634205</v>
      </c>
      <c r="N49" s="43">
        <f t="shared" si="5"/>
        <v>36158027</v>
      </c>
      <c r="O49" s="37">
        <f t="shared" si="6"/>
        <v>6.1419815911811781</v>
      </c>
    </row>
    <row r="50" spans="1:15" x14ac:dyDescent="0.25">
      <c r="A50" s="15" t="s">
        <v>100</v>
      </c>
      <c r="B50" s="25" t="s">
        <v>99</v>
      </c>
      <c r="C50" s="19">
        <v>530600</v>
      </c>
      <c r="D50" s="19">
        <v>530600</v>
      </c>
      <c r="E50" s="37">
        <f t="shared" si="0"/>
        <v>5.3553805637462874E-3</v>
      </c>
      <c r="F50" s="43">
        <f t="shared" si="1"/>
        <v>0</v>
      </c>
      <c r="G50" s="37">
        <f t="shared" si="2"/>
        <v>0</v>
      </c>
      <c r="H50" s="19">
        <v>530600</v>
      </c>
      <c r="I50" s="43">
        <f t="shared" si="7"/>
        <v>0</v>
      </c>
      <c r="J50" s="37">
        <f t="shared" si="8"/>
        <v>0</v>
      </c>
      <c r="K50" s="19">
        <v>530600</v>
      </c>
      <c r="L50" s="43">
        <f t="shared" si="3"/>
        <v>0</v>
      </c>
      <c r="M50" s="37">
        <f t="shared" si="4"/>
        <v>0</v>
      </c>
      <c r="N50" s="43">
        <f t="shared" si="5"/>
        <v>0</v>
      </c>
      <c r="O50" s="37">
        <f t="shared" si="6"/>
        <v>0</v>
      </c>
    </row>
    <row r="51" spans="1:15" x14ac:dyDescent="0.25">
      <c r="A51" s="15" t="s">
        <v>96</v>
      </c>
      <c r="B51" s="16" t="s">
        <v>91</v>
      </c>
      <c r="C51" s="19">
        <v>183080052</v>
      </c>
      <c r="D51" s="19">
        <v>189899999</v>
      </c>
      <c r="E51" s="37">
        <f t="shared" si="0"/>
        <v>1.9166731317377297</v>
      </c>
      <c r="F51" s="43">
        <f t="shared" si="1"/>
        <v>6819947</v>
      </c>
      <c r="G51" s="37">
        <f t="shared" si="2"/>
        <v>3.7251174693789153</v>
      </c>
      <c r="H51" s="46">
        <v>200901200</v>
      </c>
      <c r="I51" s="43">
        <f t="shared" si="7"/>
        <v>11001201</v>
      </c>
      <c r="J51" s="37">
        <f t="shared" si="8"/>
        <v>5.7931548488317901</v>
      </c>
      <c r="K51" s="46">
        <v>188372700</v>
      </c>
      <c r="L51" s="43">
        <f t="shared" si="3"/>
        <v>-12528500</v>
      </c>
      <c r="M51" s="37">
        <f t="shared" si="4"/>
        <v>-6.236149908512246</v>
      </c>
      <c r="N51" s="43">
        <f t="shared" si="5"/>
        <v>5292648</v>
      </c>
      <c r="O51" s="37">
        <f t="shared" si="6"/>
        <v>2.8908927773299951</v>
      </c>
    </row>
    <row r="52" spans="1:15" x14ac:dyDescent="0.25">
      <c r="A52" s="15" t="s">
        <v>97</v>
      </c>
      <c r="B52" s="16" t="s">
        <v>49</v>
      </c>
      <c r="C52" s="19">
        <v>1238908</v>
      </c>
      <c r="D52" s="19">
        <v>0</v>
      </c>
      <c r="E52" s="37">
        <f t="shared" si="0"/>
        <v>0</v>
      </c>
      <c r="F52" s="43">
        <f t="shared" si="1"/>
        <v>-1238908</v>
      </c>
      <c r="G52" s="37">
        <f t="shared" si="2"/>
        <v>-100</v>
      </c>
      <c r="H52" s="46">
        <v>0</v>
      </c>
      <c r="I52" s="43">
        <f t="shared" si="7"/>
        <v>0</v>
      </c>
      <c r="J52" s="37">
        <v>0</v>
      </c>
      <c r="K52" s="46">
        <v>0</v>
      </c>
      <c r="L52" s="43">
        <f t="shared" si="3"/>
        <v>0</v>
      </c>
      <c r="M52" s="37">
        <v>0</v>
      </c>
      <c r="N52" s="43">
        <f t="shared" si="5"/>
        <v>-1238908</v>
      </c>
      <c r="O52" s="37">
        <f t="shared" si="6"/>
        <v>-100</v>
      </c>
    </row>
    <row r="53" spans="1:15" x14ac:dyDescent="0.25">
      <c r="A53" s="15" t="s">
        <v>52</v>
      </c>
      <c r="B53" s="16" t="s">
        <v>53</v>
      </c>
      <c r="C53" s="19">
        <v>379497893</v>
      </c>
      <c r="D53" s="19">
        <v>422863076</v>
      </c>
      <c r="E53" s="37">
        <f t="shared" si="0"/>
        <v>4.2679847311277213</v>
      </c>
      <c r="F53" s="43">
        <f t="shared" si="1"/>
        <v>43365183</v>
      </c>
      <c r="G53" s="37">
        <f t="shared" si="2"/>
        <v>11.42698913482505</v>
      </c>
      <c r="H53" s="46">
        <v>407282980</v>
      </c>
      <c r="I53" s="43">
        <f t="shared" si="7"/>
        <v>-15580096</v>
      </c>
      <c r="J53" s="37">
        <f t="shared" si="8"/>
        <v>-3.6844304656195561</v>
      </c>
      <c r="K53" s="46">
        <v>410612680</v>
      </c>
      <c r="L53" s="43">
        <f t="shared" si="3"/>
        <v>3329700</v>
      </c>
      <c r="M53" s="37">
        <f t="shared" si="4"/>
        <v>0.81753968702547297</v>
      </c>
      <c r="N53" s="43">
        <f t="shared" si="5"/>
        <v>31114787</v>
      </c>
      <c r="O53" s="37">
        <f t="shared" si="6"/>
        <v>8.1989353759073396</v>
      </c>
    </row>
    <row r="54" spans="1:15" x14ac:dyDescent="0.25">
      <c r="A54" s="15" t="s">
        <v>54</v>
      </c>
      <c r="B54" s="16" t="s">
        <v>55</v>
      </c>
      <c r="C54" s="19">
        <v>24355500</v>
      </c>
      <c r="D54" s="19">
        <v>25410200</v>
      </c>
      <c r="E54" s="37">
        <f t="shared" si="0"/>
        <v>0.2564668134204785</v>
      </c>
      <c r="F54" s="43">
        <f t="shared" si="1"/>
        <v>1054700</v>
      </c>
      <c r="G54" s="37">
        <f t="shared" si="2"/>
        <v>4.3304387099423138</v>
      </c>
      <c r="H54" s="46">
        <v>25336200</v>
      </c>
      <c r="I54" s="43">
        <f t="shared" si="7"/>
        <v>-74000</v>
      </c>
      <c r="J54" s="37">
        <f t="shared" si="8"/>
        <v>-0.29122163540625934</v>
      </c>
      <c r="K54" s="46">
        <v>25345000</v>
      </c>
      <c r="L54" s="43">
        <f t="shared" si="3"/>
        <v>8800</v>
      </c>
      <c r="M54" s="37">
        <f t="shared" si="4"/>
        <v>3.4732911802095146E-2</v>
      </c>
      <c r="N54" s="43">
        <f t="shared" si="5"/>
        <v>989500</v>
      </c>
      <c r="O54" s="37">
        <f t="shared" si="6"/>
        <v>4.0627373693827025</v>
      </c>
    </row>
    <row r="55" spans="1:15" ht="31.5" x14ac:dyDescent="0.25">
      <c r="A55" s="20" t="s">
        <v>56</v>
      </c>
      <c r="B55" s="13"/>
      <c r="C55" s="29">
        <f>SUM(C56:C62)</f>
        <v>574510058</v>
      </c>
      <c r="D55" s="29">
        <f>SUM(D56:D62)</f>
        <v>602193186</v>
      </c>
      <c r="E55" s="36">
        <f t="shared" si="0"/>
        <v>6.077975280672546</v>
      </c>
      <c r="F55" s="39">
        <f t="shared" si="1"/>
        <v>27683128</v>
      </c>
      <c r="G55" s="36">
        <f t="shared" si="2"/>
        <v>4.8185628109577863</v>
      </c>
      <c r="H55" s="29">
        <f>SUM(H56:H62)</f>
        <v>599149407</v>
      </c>
      <c r="I55" s="39">
        <f t="shared" si="7"/>
        <v>-3043779</v>
      </c>
      <c r="J55" s="36">
        <f t="shared" si="8"/>
        <v>-0.50544892748088444</v>
      </c>
      <c r="K55" s="29">
        <f>SUM(K56:K62)</f>
        <v>597661427</v>
      </c>
      <c r="L55" s="39">
        <f t="shared" si="3"/>
        <v>-1487980</v>
      </c>
      <c r="M55" s="36">
        <f t="shared" si="4"/>
        <v>-0.24834873949896519</v>
      </c>
      <c r="N55" s="39">
        <f t="shared" si="5"/>
        <v>23151369</v>
      </c>
      <c r="O55" s="36">
        <f t="shared" si="6"/>
        <v>4.0297586922316384</v>
      </c>
    </row>
    <row r="56" spans="1:15" x14ac:dyDescent="0.25">
      <c r="A56" s="15" t="s">
        <v>43</v>
      </c>
      <c r="B56" s="25" t="s">
        <v>44</v>
      </c>
      <c r="C56" s="19">
        <v>715900</v>
      </c>
      <c r="D56" s="19">
        <v>0</v>
      </c>
      <c r="E56" s="37">
        <f t="shared" si="0"/>
        <v>0</v>
      </c>
      <c r="F56" s="43">
        <f t="shared" si="1"/>
        <v>-715900</v>
      </c>
      <c r="G56" s="37">
        <f t="shared" si="2"/>
        <v>-100</v>
      </c>
      <c r="H56" s="19">
        <v>0</v>
      </c>
      <c r="I56" s="43">
        <f t="shared" si="7"/>
        <v>0</v>
      </c>
      <c r="J56" s="37">
        <v>0</v>
      </c>
      <c r="K56" s="19">
        <v>0</v>
      </c>
      <c r="L56" s="43">
        <f t="shared" si="3"/>
        <v>0</v>
      </c>
      <c r="M56" s="37">
        <v>0</v>
      </c>
      <c r="N56" s="43">
        <f t="shared" si="5"/>
        <v>-715900</v>
      </c>
      <c r="O56" s="37">
        <f t="shared" si="6"/>
        <v>-100</v>
      </c>
    </row>
    <row r="57" spans="1:15" x14ac:dyDescent="0.25">
      <c r="A57" s="15" t="s">
        <v>100</v>
      </c>
      <c r="B57" s="25" t="s">
        <v>99</v>
      </c>
      <c r="C57" s="19">
        <v>488600</v>
      </c>
      <c r="D57" s="19">
        <v>444900</v>
      </c>
      <c r="E57" s="37">
        <f t="shared" si="0"/>
        <v>4.4904048488705675E-3</v>
      </c>
      <c r="F57" s="43">
        <f t="shared" si="1"/>
        <v>-43700</v>
      </c>
      <c r="G57" s="37">
        <f t="shared" si="2"/>
        <v>-8.9439214081047993</v>
      </c>
      <c r="H57" s="19">
        <v>444900</v>
      </c>
      <c r="I57" s="43">
        <f t="shared" si="7"/>
        <v>0</v>
      </c>
      <c r="J57" s="37">
        <f t="shared" si="8"/>
        <v>0</v>
      </c>
      <c r="K57" s="19">
        <v>444900</v>
      </c>
      <c r="L57" s="43">
        <f t="shared" si="3"/>
        <v>0</v>
      </c>
      <c r="M57" s="37">
        <f t="shared" si="4"/>
        <v>0</v>
      </c>
      <c r="N57" s="43">
        <f t="shared" si="5"/>
        <v>-43700</v>
      </c>
      <c r="O57" s="37">
        <f t="shared" si="6"/>
        <v>-8.9439214081047993</v>
      </c>
    </row>
    <row r="58" spans="1:15" x14ac:dyDescent="0.25">
      <c r="A58" s="15" t="s">
        <v>96</v>
      </c>
      <c r="B58" s="16" t="s">
        <v>91</v>
      </c>
      <c r="C58" s="19">
        <v>321548622</v>
      </c>
      <c r="D58" s="19">
        <v>0</v>
      </c>
      <c r="E58" s="37">
        <f t="shared" si="0"/>
        <v>0</v>
      </c>
      <c r="F58" s="43">
        <f t="shared" si="1"/>
        <v>-321548622</v>
      </c>
      <c r="G58" s="37">
        <f t="shared" si="2"/>
        <v>-100</v>
      </c>
      <c r="H58" s="46">
        <v>0</v>
      </c>
      <c r="I58" s="43">
        <f t="shared" si="7"/>
        <v>0</v>
      </c>
      <c r="J58" s="37">
        <v>0</v>
      </c>
      <c r="K58" s="46">
        <v>0</v>
      </c>
      <c r="L58" s="43">
        <f t="shared" si="3"/>
        <v>0</v>
      </c>
      <c r="M58" s="37">
        <v>0</v>
      </c>
      <c r="N58" s="43">
        <f t="shared" si="5"/>
        <v>-321548622</v>
      </c>
      <c r="O58" s="37">
        <f t="shared" si="6"/>
        <v>-100</v>
      </c>
    </row>
    <row r="59" spans="1:15" x14ac:dyDescent="0.25">
      <c r="A59" s="15" t="s">
        <v>97</v>
      </c>
      <c r="B59" s="16" t="s">
        <v>49</v>
      </c>
      <c r="C59" s="19">
        <v>2345500</v>
      </c>
      <c r="D59" s="19">
        <v>2765108</v>
      </c>
      <c r="E59" s="37">
        <f t="shared" si="0"/>
        <v>2.7908416207801299E-2</v>
      </c>
      <c r="F59" s="43">
        <f t="shared" si="1"/>
        <v>419608</v>
      </c>
      <c r="G59" s="37">
        <f t="shared" si="2"/>
        <v>17.889916862076333</v>
      </c>
      <c r="H59" s="46">
        <v>2765108</v>
      </c>
      <c r="I59" s="43">
        <f t="shared" si="7"/>
        <v>0</v>
      </c>
      <c r="J59" s="37">
        <f t="shared" si="8"/>
        <v>0</v>
      </c>
      <c r="K59" s="46">
        <v>2765108</v>
      </c>
      <c r="L59" s="43">
        <f t="shared" si="3"/>
        <v>0</v>
      </c>
      <c r="M59" s="37">
        <f t="shared" si="4"/>
        <v>0</v>
      </c>
      <c r="N59" s="43">
        <f t="shared" si="5"/>
        <v>419608</v>
      </c>
      <c r="O59" s="37">
        <f t="shared" si="6"/>
        <v>17.889916862076333</v>
      </c>
    </row>
    <row r="60" spans="1:15" x14ac:dyDescent="0.25">
      <c r="A60" s="15" t="s">
        <v>57</v>
      </c>
      <c r="B60" s="16" t="s">
        <v>58</v>
      </c>
      <c r="C60" s="19">
        <v>224046786</v>
      </c>
      <c r="D60" s="19">
        <v>571810758</v>
      </c>
      <c r="E60" s="37">
        <f t="shared" si="0"/>
        <v>5.7713234442786119</v>
      </c>
      <c r="F60" s="43">
        <f t="shared" si="1"/>
        <v>347763972</v>
      </c>
      <c r="G60" s="37">
        <f t="shared" si="2"/>
        <v>155.21935315778194</v>
      </c>
      <c r="H60" s="46">
        <v>569163462</v>
      </c>
      <c r="I60" s="43">
        <f t="shared" si="7"/>
        <v>-2647296</v>
      </c>
      <c r="J60" s="37">
        <f t="shared" si="8"/>
        <v>-0.46296715529791754</v>
      </c>
      <c r="K60" s="46">
        <v>567815082</v>
      </c>
      <c r="L60" s="43">
        <f t="shared" si="3"/>
        <v>-1348380</v>
      </c>
      <c r="M60" s="37">
        <f t="shared" si="4"/>
        <v>-0.23690557985959515</v>
      </c>
      <c r="N60" s="43">
        <f t="shared" si="5"/>
        <v>343768296</v>
      </c>
      <c r="O60" s="37">
        <f t="shared" si="6"/>
        <v>153.43594172335057</v>
      </c>
    </row>
    <row r="61" spans="1:15" x14ac:dyDescent="0.25">
      <c r="A61" s="15" t="s">
        <v>59</v>
      </c>
      <c r="B61" s="16" t="s">
        <v>60</v>
      </c>
      <c r="C61" s="19">
        <v>5692650</v>
      </c>
      <c r="D61" s="19">
        <v>6479320</v>
      </c>
      <c r="E61" s="37">
        <f t="shared" si="0"/>
        <v>6.5396201270811513E-2</v>
      </c>
      <c r="F61" s="43">
        <f t="shared" si="1"/>
        <v>786670</v>
      </c>
      <c r="G61" s="37">
        <f t="shared" si="2"/>
        <v>13.819047368097443</v>
      </c>
      <c r="H61" s="46">
        <v>5968237</v>
      </c>
      <c r="I61" s="43">
        <f t="shared" si="7"/>
        <v>-511083</v>
      </c>
      <c r="J61" s="37">
        <f t="shared" si="8"/>
        <v>-7.8879110770883329</v>
      </c>
      <c r="K61" s="46">
        <v>5968237</v>
      </c>
      <c r="L61" s="43">
        <f t="shared" si="3"/>
        <v>0</v>
      </c>
      <c r="M61" s="37">
        <f t="shared" si="4"/>
        <v>0</v>
      </c>
      <c r="N61" s="43">
        <f t="shared" si="5"/>
        <v>275587</v>
      </c>
      <c r="O61" s="37">
        <f t="shared" si="6"/>
        <v>4.8411021229128863</v>
      </c>
    </row>
    <row r="62" spans="1:15" x14ac:dyDescent="0.25">
      <c r="A62" s="15" t="s">
        <v>61</v>
      </c>
      <c r="B62" s="16" t="s">
        <v>62</v>
      </c>
      <c r="C62" s="19">
        <v>19672000</v>
      </c>
      <c r="D62" s="19">
        <v>20693100</v>
      </c>
      <c r="E62" s="37">
        <f t="shared" si="0"/>
        <v>0.20885681406644985</v>
      </c>
      <c r="F62" s="43">
        <f t="shared" si="1"/>
        <v>1021100</v>
      </c>
      <c r="G62" s="37">
        <f t="shared" si="2"/>
        <v>5.1906262708418183</v>
      </c>
      <c r="H62" s="46">
        <v>20807700</v>
      </c>
      <c r="I62" s="43">
        <f t="shared" si="7"/>
        <v>114600</v>
      </c>
      <c r="J62" s="37">
        <f t="shared" si="8"/>
        <v>0.55380779100279653</v>
      </c>
      <c r="K62" s="46">
        <v>20668100</v>
      </c>
      <c r="L62" s="43">
        <f t="shared" si="3"/>
        <v>-139600</v>
      </c>
      <c r="M62" s="37">
        <f t="shared" si="4"/>
        <v>-0.67090548210518364</v>
      </c>
      <c r="N62" s="43">
        <f t="shared" si="5"/>
        <v>996100</v>
      </c>
      <c r="O62" s="37">
        <f t="shared" si="6"/>
        <v>5.0635420902805919</v>
      </c>
    </row>
    <row r="63" spans="1:15" ht="31.5" x14ac:dyDescent="0.25">
      <c r="A63" s="21" t="s">
        <v>98</v>
      </c>
      <c r="B63" s="13"/>
      <c r="C63" s="29">
        <f>SUM(C64:C65)</f>
        <v>62806000</v>
      </c>
      <c r="D63" s="29">
        <f>SUM(D64:D65)</f>
        <v>0</v>
      </c>
      <c r="E63" s="36">
        <f t="shared" si="0"/>
        <v>0</v>
      </c>
      <c r="F63" s="39">
        <f t="shared" si="1"/>
        <v>-62806000</v>
      </c>
      <c r="G63" s="36">
        <f t="shared" si="2"/>
        <v>-100</v>
      </c>
      <c r="H63" s="29">
        <f>SUM(H64:H65)</f>
        <v>0</v>
      </c>
      <c r="I63" s="39">
        <f t="shared" si="7"/>
        <v>0</v>
      </c>
      <c r="J63" s="36">
        <v>0</v>
      </c>
      <c r="K63" s="29">
        <f>SUM(K64:K65)</f>
        <v>0</v>
      </c>
      <c r="L63" s="39">
        <f t="shared" si="3"/>
        <v>0</v>
      </c>
      <c r="M63" s="36">
        <v>0</v>
      </c>
      <c r="N63" s="39">
        <f t="shared" si="5"/>
        <v>-62806000</v>
      </c>
      <c r="O63" s="36">
        <f t="shared" si="6"/>
        <v>-100</v>
      </c>
    </row>
    <row r="64" spans="1:15" x14ac:dyDescent="0.25">
      <c r="A64" s="15" t="s">
        <v>38</v>
      </c>
      <c r="B64" s="16" t="s">
        <v>39</v>
      </c>
      <c r="C64" s="19">
        <v>24974200</v>
      </c>
      <c r="D64" s="19">
        <v>0</v>
      </c>
      <c r="E64" s="37">
        <f t="shared" si="0"/>
        <v>0</v>
      </c>
      <c r="F64" s="43">
        <f t="shared" si="1"/>
        <v>-24974200</v>
      </c>
      <c r="G64" s="37">
        <f t="shared" si="2"/>
        <v>-100</v>
      </c>
      <c r="H64" s="46">
        <v>0</v>
      </c>
      <c r="I64" s="43">
        <f t="shared" si="7"/>
        <v>0</v>
      </c>
      <c r="J64" s="37">
        <v>0</v>
      </c>
      <c r="K64" s="46">
        <v>0</v>
      </c>
      <c r="L64" s="43">
        <f t="shared" si="3"/>
        <v>0</v>
      </c>
      <c r="M64" s="37">
        <v>0</v>
      </c>
      <c r="N64" s="43">
        <f t="shared" si="5"/>
        <v>-24974200</v>
      </c>
      <c r="O64" s="37">
        <f t="shared" si="6"/>
        <v>-100</v>
      </c>
    </row>
    <row r="65" spans="1:15" x14ac:dyDescent="0.25">
      <c r="A65" s="15" t="s">
        <v>63</v>
      </c>
      <c r="B65" s="16" t="s">
        <v>64</v>
      </c>
      <c r="C65" s="19">
        <v>37831800</v>
      </c>
      <c r="D65" s="19">
        <v>0</v>
      </c>
      <c r="E65" s="37">
        <f t="shared" si="0"/>
        <v>0</v>
      </c>
      <c r="F65" s="43">
        <f t="shared" si="1"/>
        <v>-37831800</v>
      </c>
      <c r="G65" s="37">
        <f t="shared" si="2"/>
        <v>-100</v>
      </c>
      <c r="H65" s="46">
        <v>0</v>
      </c>
      <c r="I65" s="43">
        <f t="shared" si="7"/>
        <v>0</v>
      </c>
      <c r="J65" s="37">
        <v>0</v>
      </c>
      <c r="K65" s="46">
        <v>0</v>
      </c>
      <c r="L65" s="43">
        <f t="shared" si="3"/>
        <v>0</v>
      </c>
      <c r="M65" s="37">
        <v>0</v>
      </c>
      <c r="N65" s="43">
        <f t="shared" si="5"/>
        <v>-37831800</v>
      </c>
      <c r="O65" s="37">
        <f t="shared" si="6"/>
        <v>-100</v>
      </c>
    </row>
    <row r="66" spans="1:15" ht="31.5" x14ac:dyDescent="0.25">
      <c r="A66" s="20" t="s">
        <v>102</v>
      </c>
      <c r="B66" s="13"/>
      <c r="C66" s="29">
        <f>SUM(C67:C73)</f>
        <v>157930355</v>
      </c>
      <c r="D66" s="29">
        <f>SUM(D67:D74)</f>
        <v>773156593</v>
      </c>
      <c r="E66" s="36">
        <f t="shared" si="0"/>
        <v>7.80352014867037</v>
      </c>
      <c r="F66" s="39">
        <f t="shared" si="1"/>
        <v>615226238</v>
      </c>
      <c r="G66" s="36">
        <f t="shared" si="2"/>
        <v>389.55540750858188</v>
      </c>
      <c r="H66" s="29">
        <f>SUM(H67:H74)</f>
        <v>1944621478</v>
      </c>
      <c r="I66" s="39">
        <f t="shared" si="7"/>
        <v>1171464885</v>
      </c>
      <c r="J66" s="36">
        <f t="shared" si="8"/>
        <v>151.51715649923975</v>
      </c>
      <c r="K66" s="29">
        <f>SUM(K67:K74)</f>
        <v>1072127760</v>
      </c>
      <c r="L66" s="39">
        <f t="shared" si="3"/>
        <v>-872493718</v>
      </c>
      <c r="M66" s="36">
        <f t="shared" si="4"/>
        <v>-44.867020542082074</v>
      </c>
      <c r="N66" s="39">
        <f t="shared" si="5"/>
        <v>914197405</v>
      </c>
      <c r="O66" s="36">
        <f t="shared" si="6"/>
        <v>578.86110937951094</v>
      </c>
    </row>
    <row r="67" spans="1:15" x14ac:dyDescent="0.25">
      <c r="A67" s="15" t="s">
        <v>12</v>
      </c>
      <c r="B67" s="16" t="s">
        <v>13</v>
      </c>
      <c r="C67" s="19">
        <v>71059400</v>
      </c>
      <c r="D67" s="19">
        <v>75312100</v>
      </c>
      <c r="E67" s="37">
        <f t="shared" ref="E67:E90" si="9">D67/9907792615*100</f>
        <v>0.76012995958333351</v>
      </c>
      <c r="F67" s="43">
        <f t="shared" si="1"/>
        <v>4252700</v>
      </c>
      <c r="G67" s="37">
        <f t="shared" si="2"/>
        <v>5.9847113823083191</v>
      </c>
      <c r="H67" s="46">
        <v>75249200</v>
      </c>
      <c r="I67" s="43">
        <f t="shared" si="7"/>
        <v>-62900</v>
      </c>
      <c r="J67" s="37">
        <f t="shared" si="8"/>
        <v>-8.3519115786174325E-2</v>
      </c>
      <c r="K67" s="46">
        <v>75300100</v>
      </c>
      <c r="L67" s="43">
        <f t="shared" si="3"/>
        <v>50900</v>
      </c>
      <c r="M67" s="37">
        <f t="shared" si="4"/>
        <v>6.7641915129996733E-2</v>
      </c>
      <c r="N67" s="43">
        <f t="shared" si="5"/>
        <v>4240700</v>
      </c>
      <c r="O67" s="37">
        <f t="shared" si="6"/>
        <v>5.9678241020892528</v>
      </c>
    </row>
    <row r="68" spans="1:15" x14ac:dyDescent="0.25">
      <c r="A68" s="15" t="s">
        <v>100</v>
      </c>
      <c r="B68" s="16" t="s">
        <v>99</v>
      </c>
      <c r="C68" s="19">
        <v>1185300</v>
      </c>
      <c r="D68" s="19">
        <v>1185300</v>
      </c>
      <c r="E68" s="37">
        <f t="shared" si="9"/>
        <v>1.196331055825193E-2</v>
      </c>
      <c r="F68" s="43">
        <f t="shared" si="1"/>
        <v>0</v>
      </c>
      <c r="G68" s="37">
        <f t="shared" si="2"/>
        <v>0</v>
      </c>
      <c r="H68" s="46">
        <v>1185300</v>
      </c>
      <c r="I68" s="43">
        <f t="shared" si="7"/>
        <v>0</v>
      </c>
      <c r="J68" s="37">
        <f t="shared" si="8"/>
        <v>0</v>
      </c>
      <c r="K68" s="46">
        <v>1185300</v>
      </c>
      <c r="L68" s="43">
        <f t="shared" si="3"/>
        <v>0</v>
      </c>
      <c r="M68" s="37">
        <f t="shared" si="4"/>
        <v>0</v>
      </c>
      <c r="N68" s="43">
        <f t="shared" si="5"/>
        <v>0</v>
      </c>
      <c r="O68" s="37">
        <f t="shared" si="6"/>
        <v>0</v>
      </c>
    </row>
    <row r="69" spans="1:15" x14ac:dyDescent="0.25">
      <c r="A69" s="15" t="s">
        <v>25</v>
      </c>
      <c r="B69" s="16" t="s">
        <v>26</v>
      </c>
      <c r="C69" s="19">
        <v>61965255</v>
      </c>
      <c r="D69" s="19">
        <v>51926260</v>
      </c>
      <c r="E69" s="37">
        <f t="shared" si="9"/>
        <v>0.52409514427447468</v>
      </c>
      <c r="F69" s="43">
        <f t="shared" si="1"/>
        <v>-10038995</v>
      </c>
      <c r="G69" s="37">
        <f t="shared" si="2"/>
        <v>-16.20100651566753</v>
      </c>
      <c r="H69" s="46">
        <v>53014686</v>
      </c>
      <c r="I69" s="43">
        <f t="shared" si="7"/>
        <v>1088426</v>
      </c>
      <c r="J69" s="37">
        <f t="shared" si="8"/>
        <v>2.09609935319817</v>
      </c>
      <c r="K69" s="46">
        <v>47061607</v>
      </c>
      <c r="L69" s="43">
        <f t="shared" si="3"/>
        <v>-5953079</v>
      </c>
      <c r="M69" s="37">
        <f t="shared" si="4"/>
        <v>-11.229113004649321</v>
      </c>
      <c r="N69" s="43">
        <f t="shared" si="5"/>
        <v>-14903648</v>
      </c>
      <c r="O69" s="37">
        <f t="shared" si="6"/>
        <v>-24.051620541221041</v>
      </c>
    </row>
    <row r="70" spans="1:15" x14ac:dyDescent="0.25">
      <c r="A70" s="15" t="s">
        <v>67</v>
      </c>
      <c r="B70" s="16" t="s">
        <v>68</v>
      </c>
      <c r="C70" s="19">
        <v>0</v>
      </c>
      <c r="D70" s="19">
        <v>0</v>
      </c>
      <c r="E70" s="37">
        <f t="shared" si="9"/>
        <v>0</v>
      </c>
      <c r="F70" s="43">
        <f t="shared" si="1"/>
        <v>0</v>
      </c>
      <c r="G70" s="37">
        <v>0</v>
      </c>
      <c r="H70" s="46">
        <v>277487100</v>
      </c>
      <c r="I70" s="43">
        <f t="shared" si="7"/>
        <v>277487100</v>
      </c>
      <c r="J70" s="37">
        <v>0</v>
      </c>
      <c r="K70" s="46">
        <v>222513000</v>
      </c>
      <c r="L70" s="43">
        <f t="shared" si="3"/>
        <v>-54974100</v>
      </c>
      <c r="M70" s="37">
        <f t="shared" si="4"/>
        <v>-19.811407449211146</v>
      </c>
      <c r="N70" s="43">
        <f t="shared" si="5"/>
        <v>222513000</v>
      </c>
      <c r="O70" s="37">
        <v>0</v>
      </c>
    </row>
    <row r="71" spans="1:15" x14ac:dyDescent="0.25">
      <c r="A71" s="15" t="s">
        <v>74</v>
      </c>
      <c r="B71" s="16" t="s">
        <v>75</v>
      </c>
      <c r="C71" s="19">
        <v>23720400</v>
      </c>
      <c r="D71" s="19">
        <v>142926053</v>
      </c>
      <c r="E71" s="37">
        <f t="shared" si="9"/>
        <v>1.442562017129988</v>
      </c>
      <c r="F71" s="43">
        <f t="shared" si="1"/>
        <v>119205653</v>
      </c>
      <c r="G71" s="37">
        <f t="shared" si="2"/>
        <v>502.54486855196376</v>
      </c>
      <c r="H71" s="46">
        <v>31071592</v>
      </c>
      <c r="I71" s="43">
        <f t="shared" si="7"/>
        <v>-111854461</v>
      </c>
      <c r="J71" s="37">
        <f t="shared" si="8"/>
        <v>-78.260372166017902</v>
      </c>
      <c r="K71" s="46">
        <v>36717253</v>
      </c>
      <c r="L71" s="43">
        <f t="shared" si="3"/>
        <v>5645661</v>
      </c>
      <c r="M71" s="37">
        <f t="shared" si="4"/>
        <v>18.169847879053009</v>
      </c>
      <c r="N71" s="43">
        <f t="shared" si="5"/>
        <v>12996853</v>
      </c>
      <c r="O71" s="37">
        <f t="shared" si="6"/>
        <v>54.791879563582398</v>
      </c>
    </row>
    <row r="72" spans="1:15" x14ac:dyDescent="0.25">
      <c r="A72" s="15" t="s">
        <v>45</v>
      </c>
      <c r="B72" s="16" t="s">
        <v>46</v>
      </c>
      <c r="C72" s="19">
        <v>0</v>
      </c>
      <c r="D72" s="19">
        <v>0</v>
      </c>
      <c r="E72" s="37">
        <f t="shared" si="9"/>
        <v>0</v>
      </c>
      <c r="F72" s="43">
        <f t="shared" ref="F72:F90" si="10">D72-C72</f>
        <v>0</v>
      </c>
      <c r="G72" s="37">
        <v>0</v>
      </c>
      <c r="H72" s="46">
        <v>551771600</v>
      </c>
      <c r="I72" s="43">
        <f t="shared" si="7"/>
        <v>551771600</v>
      </c>
      <c r="J72" s="37">
        <v>0</v>
      </c>
      <c r="K72" s="46">
        <v>153400600</v>
      </c>
      <c r="L72" s="43">
        <f t="shared" ref="L72:L91" si="11">K72-H72</f>
        <v>-398371000</v>
      </c>
      <c r="M72" s="37">
        <f t="shared" ref="M72:M91" si="12">(K72/H72*100)-100</f>
        <v>-72.19853287120975</v>
      </c>
      <c r="N72" s="43">
        <f t="shared" ref="N72:N91" si="13">K72-C72</f>
        <v>153400600</v>
      </c>
      <c r="O72" s="37">
        <v>0</v>
      </c>
    </row>
    <row r="73" spans="1:15" x14ac:dyDescent="0.25">
      <c r="A73" s="15" t="s">
        <v>47</v>
      </c>
      <c r="B73" s="16" t="s">
        <v>48</v>
      </c>
      <c r="C73" s="19">
        <v>0</v>
      </c>
      <c r="D73" s="19">
        <v>83006880</v>
      </c>
      <c r="E73" s="37">
        <f t="shared" si="9"/>
        <v>0.83779387826841389</v>
      </c>
      <c r="F73" s="43">
        <f t="shared" si="10"/>
        <v>83006880</v>
      </c>
      <c r="G73" s="37">
        <v>0</v>
      </c>
      <c r="H73" s="46">
        <v>535949900</v>
      </c>
      <c r="I73" s="43">
        <f t="shared" ref="I73:I91" si="14">H73-D73</f>
        <v>452943020</v>
      </c>
      <c r="J73" s="37">
        <f t="shared" ref="J73:J91" si="15">(H73/D73*100)-100</f>
        <v>545.6692505488702</v>
      </c>
      <c r="K73" s="46">
        <v>535949900</v>
      </c>
      <c r="L73" s="43">
        <f t="shared" si="11"/>
        <v>0</v>
      </c>
      <c r="M73" s="37">
        <f t="shared" si="12"/>
        <v>0</v>
      </c>
      <c r="N73" s="43">
        <f t="shared" si="13"/>
        <v>535949900</v>
      </c>
      <c r="O73" s="37">
        <v>0</v>
      </c>
    </row>
    <row r="74" spans="1:15" ht="21" customHeight="1" x14ac:dyDescent="0.25">
      <c r="A74" s="15" t="s">
        <v>116</v>
      </c>
      <c r="B74" s="16" t="s">
        <v>58</v>
      </c>
      <c r="C74" s="19"/>
      <c r="D74" s="19">
        <v>418800000</v>
      </c>
      <c r="E74" s="37">
        <f t="shared" si="9"/>
        <v>4.2269758388559087</v>
      </c>
      <c r="F74" s="43">
        <f t="shared" si="10"/>
        <v>418800000</v>
      </c>
      <c r="G74" s="37">
        <v>0</v>
      </c>
      <c r="H74" s="46">
        <v>418892100</v>
      </c>
      <c r="I74" s="43">
        <f t="shared" si="14"/>
        <v>92100</v>
      </c>
      <c r="J74" s="37">
        <f t="shared" si="15"/>
        <v>2.1991404011473037E-2</v>
      </c>
      <c r="K74" s="46">
        <v>0</v>
      </c>
      <c r="L74" s="43">
        <f t="shared" si="11"/>
        <v>-418892100</v>
      </c>
      <c r="M74" s="37">
        <f t="shared" si="12"/>
        <v>-100</v>
      </c>
      <c r="N74" s="43">
        <f t="shared" si="13"/>
        <v>0</v>
      </c>
      <c r="O74" s="37">
        <v>0</v>
      </c>
    </row>
    <row r="75" spans="1:15" ht="31.5" x14ac:dyDescent="0.25">
      <c r="A75" s="20" t="s">
        <v>69</v>
      </c>
      <c r="B75" s="13"/>
      <c r="C75" s="29">
        <f>SUM(C76:C90)</f>
        <v>1200184450</v>
      </c>
      <c r="D75" s="29">
        <f>SUM(D76:D90)</f>
        <v>1345466589</v>
      </c>
      <c r="E75" s="36">
        <f t="shared" si="9"/>
        <v>13.57988243479196</v>
      </c>
      <c r="F75" s="39">
        <f t="shared" si="10"/>
        <v>145282139</v>
      </c>
      <c r="G75" s="36">
        <f t="shared" ref="G75:G90" si="16">(D75/C75*100)-100</f>
        <v>12.104984279708006</v>
      </c>
      <c r="H75" s="29">
        <f>SUM(H76:H90)</f>
        <v>1145985002</v>
      </c>
      <c r="I75" s="39">
        <f t="shared" si="14"/>
        <v>-199481587</v>
      </c>
      <c r="J75" s="36">
        <f t="shared" si="15"/>
        <v>-14.826201455382261</v>
      </c>
      <c r="K75" s="29">
        <f>SUM(K76:K90)</f>
        <v>1157955202</v>
      </c>
      <c r="L75" s="39">
        <f t="shared" si="11"/>
        <v>11970200</v>
      </c>
      <c r="M75" s="36">
        <f t="shared" si="12"/>
        <v>1.0445337398926995</v>
      </c>
      <c r="N75" s="39">
        <f t="shared" si="13"/>
        <v>-42229248</v>
      </c>
      <c r="O75" s="36">
        <f t="shared" ref="O75:O91" si="17">(K75/C75*100)-100</f>
        <v>-3.518563167519801</v>
      </c>
    </row>
    <row r="76" spans="1:15" x14ac:dyDescent="0.25">
      <c r="A76" s="15" t="s">
        <v>12</v>
      </c>
      <c r="B76" s="16" t="s">
        <v>13</v>
      </c>
      <c r="C76" s="19">
        <v>74831650</v>
      </c>
      <c r="D76" s="19">
        <v>104259000</v>
      </c>
      <c r="E76" s="37">
        <f t="shared" si="9"/>
        <v>1.052292917820626</v>
      </c>
      <c r="F76" s="43">
        <f t="shared" si="10"/>
        <v>29427350</v>
      </c>
      <c r="G76" s="37">
        <f t="shared" si="16"/>
        <v>39.324737594320055</v>
      </c>
      <c r="H76" s="46">
        <v>103005000</v>
      </c>
      <c r="I76" s="43">
        <f t="shared" si="14"/>
        <v>-1254000</v>
      </c>
      <c r="J76" s="37">
        <f t="shared" si="15"/>
        <v>-1.2027738612493835</v>
      </c>
      <c r="K76" s="46">
        <v>103363300</v>
      </c>
      <c r="L76" s="43">
        <f t="shared" si="11"/>
        <v>358300</v>
      </c>
      <c r="M76" s="37">
        <f t="shared" si="12"/>
        <v>0.34784719188390056</v>
      </c>
      <c r="N76" s="43">
        <f t="shared" si="13"/>
        <v>28531650</v>
      </c>
      <c r="O76" s="37">
        <f t="shared" si="17"/>
        <v>38.127784166191702</v>
      </c>
    </row>
    <row r="77" spans="1:15" ht="31.5" x14ac:dyDescent="0.25">
      <c r="A77" s="15" t="s">
        <v>19</v>
      </c>
      <c r="B77" s="16" t="s">
        <v>20</v>
      </c>
      <c r="C77" s="19">
        <v>26777500</v>
      </c>
      <c r="D77" s="19">
        <v>27126600</v>
      </c>
      <c r="E77" s="37">
        <f t="shared" si="9"/>
        <v>0.27379055107523564</v>
      </c>
      <c r="F77" s="43">
        <f t="shared" si="10"/>
        <v>349100</v>
      </c>
      <c r="G77" s="37">
        <f t="shared" si="16"/>
        <v>1.303706469984121</v>
      </c>
      <c r="H77" s="46">
        <v>27349100</v>
      </c>
      <c r="I77" s="43">
        <f t="shared" si="14"/>
        <v>222500</v>
      </c>
      <c r="J77" s="37">
        <f t="shared" si="15"/>
        <v>0.82022811557658315</v>
      </c>
      <c r="K77" s="46">
        <v>27172100</v>
      </c>
      <c r="L77" s="43">
        <f t="shared" si="11"/>
        <v>-177000</v>
      </c>
      <c r="M77" s="37">
        <f t="shared" si="12"/>
        <v>-0.64718765882606988</v>
      </c>
      <c r="N77" s="43">
        <f t="shared" si="13"/>
        <v>394600</v>
      </c>
      <c r="O77" s="37">
        <f t="shared" si="17"/>
        <v>1.473625245075155</v>
      </c>
    </row>
    <row r="78" spans="1:15" ht="31.5" x14ac:dyDescent="0.25">
      <c r="A78" s="15" t="s">
        <v>21</v>
      </c>
      <c r="B78" s="16" t="s">
        <v>22</v>
      </c>
      <c r="C78" s="19">
        <v>3051000</v>
      </c>
      <c r="D78" s="19">
        <v>3051000</v>
      </c>
      <c r="E78" s="37">
        <f t="shared" si="9"/>
        <v>3.0793942894817041E-2</v>
      </c>
      <c r="F78" s="43">
        <f t="shared" si="10"/>
        <v>0</v>
      </c>
      <c r="G78" s="37">
        <f t="shared" si="16"/>
        <v>0</v>
      </c>
      <c r="H78" s="46">
        <v>3051000</v>
      </c>
      <c r="I78" s="43">
        <f t="shared" si="14"/>
        <v>0</v>
      </c>
      <c r="J78" s="37">
        <f t="shared" si="15"/>
        <v>0</v>
      </c>
      <c r="K78" s="46">
        <v>3051000</v>
      </c>
      <c r="L78" s="43">
        <f t="shared" si="11"/>
        <v>0</v>
      </c>
      <c r="M78" s="37">
        <f t="shared" si="12"/>
        <v>0</v>
      </c>
      <c r="N78" s="43">
        <f t="shared" si="13"/>
        <v>0</v>
      </c>
      <c r="O78" s="37">
        <f t="shared" si="17"/>
        <v>0</v>
      </c>
    </row>
    <row r="79" spans="1:15" x14ac:dyDescent="0.25">
      <c r="A79" s="17" t="s">
        <v>23</v>
      </c>
      <c r="B79" s="18" t="s">
        <v>24</v>
      </c>
      <c r="C79" s="19">
        <v>4555100</v>
      </c>
      <c r="D79" s="19">
        <v>5295700</v>
      </c>
      <c r="E79" s="37">
        <f t="shared" si="9"/>
        <v>5.3449847062629501E-2</v>
      </c>
      <c r="F79" s="43">
        <f t="shared" si="10"/>
        <v>740600</v>
      </c>
      <c r="G79" s="37">
        <f t="shared" si="16"/>
        <v>16.258699040635776</v>
      </c>
      <c r="H79" s="46">
        <v>4044700</v>
      </c>
      <c r="I79" s="43">
        <f t="shared" si="14"/>
        <v>-1251000</v>
      </c>
      <c r="J79" s="37">
        <f t="shared" si="15"/>
        <v>-23.622939365900635</v>
      </c>
      <c r="K79" s="46">
        <v>4044700</v>
      </c>
      <c r="L79" s="43">
        <f t="shared" si="11"/>
        <v>0</v>
      </c>
      <c r="M79" s="37">
        <f t="shared" si="12"/>
        <v>0</v>
      </c>
      <c r="N79" s="43">
        <f t="shared" si="13"/>
        <v>-510400</v>
      </c>
      <c r="O79" s="37">
        <f t="shared" si="17"/>
        <v>-11.205022941318518</v>
      </c>
    </row>
    <row r="80" spans="1:15" x14ac:dyDescent="0.25">
      <c r="A80" s="15" t="s">
        <v>70</v>
      </c>
      <c r="B80" s="16" t="s">
        <v>71</v>
      </c>
      <c r="C80" s="19">
        <v>263686300</v>
      </c>
      <c r="D80" s="19">
        <v>263685932</v>
      </c>
      <c r="E80" s="37">
        <f t="shared" si="9"/>
        <v>2.6613993877989541</v>
      </c>
      <c r="F80" s="43">
        <f t="shared" si="10"/>
        <v>-368</v>
      </c>
      <c r="G80" s="37">
        <f t="shared" si="16"/>
        <v>-1.3955977235013961E-4</v>
      </c>
      <c r="H80" s="46">
        <v>263685932</v>
      </c>
      <c r="I80" s="43">
        <f t="shared" si="14"/>
        <v>0</v>
      </c>
      <c r="J80" s="37">
        <f t="shared" si="15"/>
        <v>0</v>
      </c>
      <c r="K80" s="46">
        <v>263685932</v>
      </c>
      <c r="L80" s="43">
        <f t="shared" si="11"/>
        <v>0</v>
      </c>
      <c r="M80" s="37">
        <f t="shared" si="12"/>
        <v>0</v>
      </c>
      <c r="N80" s="43">
        <f t="shared" si="13"/>
        <v>-368</v>
      </c>
      <c r="O80" s="37">
        <f t="shared" si="17"/>
        <v>-1.3955977235013961E-4</v>
      </c>
    </row>
    <row r="81" spans="1:15" x14ac:dyDescent="0.25">
      <c r="A81" s="15" t="s">
        <v>65</v>
      </c>
      <c r="B81" s="16" t="s">
        <v>66</v>
      </c>
      <c r="C81" s="19">
        <v>316102900</v>
      </c>
      <c r="D81" s="19">
        <v>224943200</v>
      </c>
      <c r="E81" s="37">
        <f t="shared" si="9"/>
        <v>2.2703664553842704</v>
      </c>
      <c r="F81" s="43">
        <f t="shared" si="10"/>
        <v>-91159700</v>
      </c>
      <c r="G81" s="37">
        <f t="shared" si="16"/>
        <v>-28.838615526779407</v>
      </c>
      <c r="H81" s="46">
        <v>224943200</v>
      </c>
      <c r="I81" s="43">
        <f t="shared" si="14"/>
        <v>0</v>
      </c>
      <c r="J81" s="37">
        <f t="shared" si="15"/>
        <v>0</v>
      </c>
      <c r="K81" s="46">
        <v>224943200</v>
      </c>
      <c r="L81" s="43">
        <f t="shared" si="11"/>
        <v>0</v>
      </c>
      <c r="M81" s="37">
        <f t="shared" si="12"/>
        <v>0</v>
      </c>
      <c r="N81" s="43">
        <f t="shared" si="13"/>
        <v>-91159700</v>
      </c>
      <c r="O81" s="37">
        <f t="shared" si="17"/>
        <v>-28.838615526779407</v>
      </c>
    </row>
    <row r="82" spans="1:15" x14ac:dyDescent="0.25">
      <c r="A82" s="15" t="s">
        <v>100</v>
      </c>
      <c r="B82" s="16" t="s">
        <v>99</v>
      </c>
      <c r="C82" s="19">
        <v>908900</v>
      </c>
      <c r="D82" s="19">
        <v>1093700</v>
      </c>
      <c r="E82" s="37">
        <f t="shared" si="9"/>
        <v>1.1038785756821172E-2</v>
      </c>
      <c r="F82" s="43">
        <f t="shared" si="10"/>
        <v>184800</v>
      </c>
      <c r="G82" s="37">
        <f t="shared" si="16"/>
        <v>20.332269776653106</v>
      </c>
      <c r="H82" s="46">
        <v>1093700</v>
      </c>
      <c r="I82" s="43">
        <f t="shared" si="14"/>
        <v>0</v>
      </c>
      <c r="J82" s="37">
        <f t="shared" si="15"/>
        <v>0</v>
      </c>
      <c r="K82" s="46">
        <v>1093700</v>
      </c>
      <c r="L82" s="43">
        <f t="shared" si="11"/>
        <v>0</v>
      </c>
      <c r="M82" s="37">
        <f t="shared" si="12"/>
        <v>0</v>
      </c>
      <c r="N82" s="43">
        <f t="shared" si="13"/>
        <v>184800</v>
      </c>
      <c r="O82" s="37">
        <f t="shared" si="17"/>
        <v>20.332269776653106</v>
      </c>
    </row>
    <row r="83" spans="1:15" x14ac:dyDescent="0.25">
      <c r="A83" s="15" t="s">
        <v>34</v>
      </c>
      <c r="B83" s="16" t="s">
        <v>35</v>
      </c>
      <c r="C83" s="19">
        <v>25270100</v>
      </c>
      <c r="D83" s="19">
        <v>27270100</v>
      </c>
      <c r="E83" s="37">
        <f t="shared" si="9"/>
        <v>0.27523890597704037</v>
      </c>
      <c r="F83" s="43">
        <f t="shared" si="10"/>
        <v>2000000</v>
      </c>
      <c r="G83" s="37">
        <f t="shared" si="16"/>
        <v>7.9144918302658027</v>
      </c>
      <c r="H83" s="46">
        <v>27270100</v>
      </c>
      <c r="I83" s="43">
        <f t="shared" si="14"/>
        <v>0</v>
      </c>
      <c r="J83" s="37">
        <f t="shared" si="15"/>
        <v>0</v>
      </c>
      <c r="K83" s="46">
        <v>27270100</v>
      </c>
      <c r="L83" s="43">
        <f t="shared" si="11"/>
        <v>0</v>
      </c>
      <c r="M83" s="37">
        <f t="shared" si="12"/>
        <v>0</v>
      </c>
      <c r="N83" s="43">
        <f t="shared" si="13"/>
        <v>2000000</v>
      </c>
      <c r="O83" s="37">
        <f t="shared" si="17"/>
        <v>7.9144918302658027</v>
      </c>
    </row>
    <row r="84" spans="1:15" x14ac:dyDescent="0.25">
      <c r="A84" s="15" t="s">
        <v>67</v>
      </c>
      <c r="B84" s="16" t="s">
        <v>68</v>
      </c>
      <c r="C84" s="19">
        <v>52249400</v>
      </c>
      <c r="D84" s="19">
        <v>56852300</v>
      </c>
      <c r="E84" s="37">
        <f t="shared" si="9"/>
        <v>0.5738139887377931</v>
      </c>
      <c r="F84" s="43">
        <f t="shared" si="10"/>
        <v>4602900</v>
      </c>
      <c r="G84" s="37">
        <f t="shared" si="16"/>
        <v>8.8094791519137061</v>
      </c>
      <c r="H84" s="46">
        <v>48058900</v>
      </c>
      <c r="I84" s="43">
        <f t="shared" si="14"/>
        <v>-8793400</v>
      </c>
      <c r="J84" s="37">
        <f t="shared" si="15"/>
        <v>-15.467096318002973</v>
      </c>
      <c r="K84" s="46">
        <v>46932200</v>
      </c>
      <c r="L84" s="43">
        <f t="shared" si="11"/>
        <v>-1126700</v>
      </c>
      <c r="M84" s="37">
        <f t="shared" si="12"/>
        <v>-2.3444148742480593</v>
      </c>
      <c r="N84" s="43">
        <f t="shared" si="13"/>
        <v>-5317200</v>
      </c>
      <c r="O84" s="37">
        <f t="shared" si="17"/>
        <v>-10.176576190348598</v>
      </c>
    </row>
    <row r="85" spans="1:15" x14ac:dyDescent="0.25">
      <c r="A85" s="15" t="s">
        <v>72</v>
      </c>
      <c r="B85" s="16" t="s">
        <v>73</v>
      </c>
      <c r="C85" s="19">
        <v>253722500</v>
      </c>
      <c r="D85" s="19">
        <v>260331607</v>
      </c>
      <c r="E85" s="37">
        <f t="shared" si="9"/>
        <v>2.6275439658059496</v>
      </c>
      <c r="F85" s="43">
        <f t="shared" si="10"/>
        <v>6609107</v>
      </c>
      <c r="G85" s="37">
        <f t="shared" si="16"/>
        <v>2.6048564869099096</v>
      </c>
      <c r="H85" s="46">
        <v>240239300</v>
      </c>
      <c r="I85" s="43">
        <f t="shared" si="14"/>
        <v>-20092307</v>
      </c>
      <c r="J85" s="37">
        <f t="shared" si="15"/>
        <v>-7.7179668007043034</v>
      </c>
      <c r="K85" s="46">
        <v>242218600</v>
      </c>
      <c r="L85" s="43">
        <f t="shared" si="11"/>
        <v>1979300</v>
      </c>
      <c r="M85" s="37">
        <f t="shared" si="12"/>
        <v>0.82388684948715252</v>
      </c>
      <c r="N85" s="43">
        <f t="shared" si="13"/>
        <v>-11503900</v>
      </c>
      <c r="O85" s="37">
        <f t="shared" si="17"/>
        <v>-4.5340480249090973</v>
      </c>
    </row>
    <row r="86" spans="1:15" x14ac:dyDescent="0.25">
      <c r="A86" s="15" t="s">
        <v>74</v>
      </c>
      <c r="B86" s="16" t="s">
        <v>75</v>
      </c>
      <c r="C86" s="19">
        <v>148570400</v>
      </c>
      <c r="D86" s="19">
        <v>144304450</v>
      </c>
      <c r="E86" s="37">
        <f t="shared" si="9"/>
        <v>1.4564742683605314</v>
      </c>
      <c r="F86" s="43">
        <f t="shared" si="10"/>
        <v>-4265950</v>
      </c>
      <c r="G86" s="37">
        <f t="shared" si="16"/>
        <v>-2.8713323784549232</v>
      </c>
      <c r="H86" s="46">
        <v>144067270</v>
      </c>
      <c r="I86" s="43">
        <f t="shared" si="14"/>
        <v>-237180</v>
      </c>
      <c r="J86" s="37">
        <f t="shared" si="15"/>
        <v>-0.1643608357192079</v>
      </c>
      <c r="K86" s="46">
        <v>144137670</v>
      </c>
      <c r="L86" s="43">
        <f t="shared" si="11"/>
        <v>70400</v>
      </c>
      <c r="M86" s="37">
        <f t="shared" si="12"/>
        <v>4.8866060972756031E-2</v>
      </c>
      <c r="N86" s="43">
        <f t="shared" si="13"/>
        <v>-4432730</v>
      </c>
      <c r="O86" s="37">
        <f t="shared" si="17"/>
        <v>-2.9835889248464014</v>
      </c>
    </row>
    <row r="87" spans="1:15" x14ac:dyDescent="0.25">
      <c r="A87" s="15" t="s">
        <v>95</v>
      </c>
      <c r="B87" s="16" t="s">
        <v>94</v>
      </c>
      <c r="C87" s="19">
        <v>197500</v>
      </c>
      <c r="D87" s="19">
        <v>168960400</v>
      </c>
      <c r="E87" s="37">
        <f t="shared" si="9"/>
        <v>1.7053283871142066</v>
      </c>
      <c r="F87" s="43">
        <f t="shared" si="10"/>
        <v>168762900</v>
      </c>
      <c r="G87" s="37">
        <f t="shared" si="16"/>
        <v>85449.569620253169</v>
      </c>
      <c r="H87" s="46">
        <v>220400</v>
      </c>
      <c r="I87" s="43">
        <f t="shared" si="14"/>
        <v>-168740000</v>
      </c>
      <c r="J87" s="37">
        <f t="shared" si="15"/>
        <v>-99.869555233060524</v>
      </c>
      <c r="K87" s="46">
        <v>220400</v>
      </c>
      <c r="L87" s="43">
        <f t="shared" si="11"/>
        <v>0</v>
      </c>
      <c r="M87" s="37">
        <f t="shared" si="12"/>
        <v>0</v>
      </c>
      <c r="N87" s="43">
        <f t="shared" si="13"/>
        <v>22900</v>
      </c>
      <c r="O87" s="37">
        <f t="shared" si="17"/>
        <v>11.594936708860757</v>
      </c>
    </row>
    <row r="88" spans="1:15" x14ac:dyDescent="0.25">
      <c r="A88" s="15" t="s">
        <v>93</v>
      </c>
      <c r="B88" s="16" t="s">
        <v>92</v>
      </c>
      <c r="C88" s="19">
        <v>7566800</v>
      </c>
      <c r="D88" s="19">
        <v>7566800</v>
      </c>
      <c r="E88" s="37">
        <f t="shared" si="9"/>
        <v>7.6372208160111962E-2</v>
      </c>
      <c r="F88" s="43">
        <f t="shared" si="10"/>
        <v>0</v>
      </c>
      <c r="G88" s="37">
        <f t="shared" si="16"/>
        <v>0</v>
      </c>
      <c r="H88" s="46">
        <v>7566800</v>
      </c>
      <c r="I88" s="43">
        <f t="shared" si="14"/>
        <v>0</v>
      </c>
      <c r="J88" s="37">
        <f t="shared" si="15"/>
        <v>0</v>
      </c>
      <c r="K88" s="46">
        <v>7566800</v>
      </c>
      <c r="L88" s="43">
        <f t="shared" si="11"/>
        <v>0</v>
      </c>
      <c r="M88" s="37">
        <f t="shared" si="12"/>
        <v>0</v>
      </c>
      <c r="N88" s="43">
        <f t="shared" si="13"/>
        <v>0</v>
      </c>
      <c r="O88" s="37">
        <f t="shared" si="17"/>
        <v>0</v>
      </c>
    </row>
    <row r="89" spans="1:15" x14ac:dyDescent="0.25">
      <c r="A89" s="15" t="s">
        <v>36</v>
      </c>
      <c r="B89" s="16" t="s">
        <v>37</v>
      </c>
      <c r="C89" s="19">
        <v>21316800</v>
      </c>
      <c r="D89" s="19">
        <v>50036200</v>
      </c>
      <c r="E89" s="37">
        <f t="shared" si="9"/>
        <v>0.50501864486189585</v>
      </c>
      <c r="F89" s="43">
        <f t="shared" si="10"/>
        <v>28719400</v>
      </c>
      <c r="G89" s="37">
        <f t="shared" si="16"/>
        <v>134.726600615477</v>
      </c>
      <c r="H89" s="46">
        <v>51389600</v>
      </c>
      <c r="I89" s="43">
        <f t="shared" si="14"/>
        <v>1353400</v>
      </c>
      <c r="J89" s="37">
        <f t="shared" si="15"/>
        <v>2.7048416946130942</v>
      </c>
      <c r="K89" s="46">
        <v>61404200</v>
      </c>
      <c r="L89" s="43">
        <f t="shared" si="11"/>
        <v>10014600</v>
      </c>
      <c r="M89" s="37">
        <f t="shared" si="12"/>
        <v>19.487600604013267</v>
      </c>
      <c r="N89" s="43">
        <f t="shared" si="13"/>
        <v>40087400</v>
      </c>
      <c r="O89" s="37">
        <f t="shared" si="17"/>
        <v>188.05543045860543</v>
      </c>
    </row>
    <row r="90" spans="1:15" x14ac:dyDescent="0.25">
      <c r="A90" s="15" t="s">
        <v>38</v>
      </c>
      <c r="B90" s="16" t="s">
        <v>39</v>
      </c>
      <c r="C90" s="19">
        <v>1377600</v>
      </c>
      <c r="D90" s="19">
        <v>689600</v>
      </c>
      <c r="E90" s="37">
        <f t="shared" si="9"/>
        <v>6.9601779810769685E-3</v>
      </c>
      <c r="F90" s="43">
        <f t="shared" si="10"/>
        <v>-688000</v>
      </c>
      <c r="G90" s="37">
        <f t="shared" si="16"/>
        <v>-49.941927990708479</v>
      </c>
      <c r="H90" s="46">
        <v>0</v>
      </c>
      <c r="I90" s="43">
        <f t="shared" si="14"/>
        <v>-689600</v>
      </c>
      <c r="J90" s="37">
        <f t="shared" si="15"/>
        <v>-100</v>
      </c>
      <c r="K90" s="46">
        <v>851300</v>
      </c>
      <c r="L90" s="43">
        <f t="shared" si="11"/>
        <v>851300</v>
      </c>
      <c r="M90" s="37">
        <v>0</v>
      </c>
      <c r="N90" s="43">
        <f t="shared" si="13"/>
        <v>-526300</v>
      </c>
      <c r="O90" s="37">
        <f t="shared" si="17"/>
        <v>-38.204123112659694</v>
      </c>
    </row>
    <row r="91" spans="1:15" x14ac:dyDescent="0.25">
      <c r="A91" s="22" t="s">
        <v>78</v>
      </c>
      <c r="B91" s="23"/>
      <c r="C91" s="29">
        <f>C7+C12+C28+C34+C40+C49+C55+C63+C66+C75</f>
        <v>7196099836</v>
      </c>
      <c r="D91" s="29">
        <f>D7+D12+D28+D34+D40+D49+D55+D63+D66+D75</f>
        <v>9907792615</v>
      </c>
      <c r="E91" s="39">
        <f>E7+E12+E28+E34+E40+E49+E55+E63+E66+E75</f>
        <v>100</v>
      </c>
      <c r="F91" s="39">
        <f t="shared" ref="F91" si="18">D91-C91</f>
        <v>2711692779</v>
      </c>
      <c r="G91" s="36">
        <f t="shared" ref="G91" si="19">(D91/C91*100)-100</f>
        <v>37.682812089879405</v>
      </c>
      <c r="H91" s="29">
        <f>H7+H12+H28+H34+H40+H49+H55+H63+H66+H75</f>
        <v>10816593089</v>
      </c>
      <c r="I91" s="39">
        <f t="shared" si="14"/>
        <v>908800474</v>
      </c>
      <c r="J91" s="36">
        <f t="shared" si="15"/>
        <v>9.172582726692454</v>
      </c>
      <c r="K91" s="29">
        <f>K7+K12+K28+K34+K40+K49+K55+K63+K66+K75</f>
        <v>9521207291</v>
      </c>
      <c r="L91" s="39">
        <f t="shared" si="11"/>
        <v>-1295385798</v>
      </c>
      <c r="M91" s="36">
        <f t="shared" si="12"/>
        <v>-11.97591318580109</v>
      </c>
      <c r="N91" s="39">
        <f t="shared" si="13"/>
        <v>2325107455</v>
      </c>
      <c r="O91" s="36">
        <f t="shared" si="17"/>
        <v>32.310661441468085</v>
      </c>
    </row>
    <row r="94" spans="1:15" x14ac:dyDescent="0.25">
      <c r="F94" s="44"/>
      <c r="I94" s="35"/>
      <c r="L94" s="35"/>
      <c r="N94" s="35"/>
    </row>
  </sheetData>
  <mergeCells count="12">
    <mergeCell ref="N1:O1"/>
    <mergeCell ref="F4:G4"/>
    <mergeCell ref="I4:J4"/>
    <mergeCell ref="L4:M4"/>
    <mergeCell ref="N4:O4"/>
    <mergeCell ref="A2:O2"/>
    <mergeCell ref="B4:B5"/>
    <mergeCell ref="C4:C5"/>
    <mergeCell ref="H4:H5"/>
    <mergeCell ref="K4:K5"/>
    <mergeCell ref="D4:E4"/>
    <mergeCell ref="A4:A5"/>
  </mergeCells>
  <pageMargins left="0.70866141732283472" right="0.70866141732283472" top="0.98425196850393704" bottom="0.74803149606299213" header="0.31496062992125984" footer="0.31496062992125984"/>
  <pageSetup paperSize="9" scale="45" fitToHeight="2" orientation="landscape" r:id="rId1"/>
  <headerFooter>
    <oddHeader>&amp;C&amp;P</oddHeader>
  </headerFooter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E5" sqref="E5"/>
    </sheetView>
  </sheetViews>
  <sheetFormatPr defaultRowHeight="15" x14ac:dyDescent="0.25"/>
  <cols>
    <col min="1" max="1" width="35.7109375" customWidth="1"/>
    <col min="3" max="3" width="19.28515625" customWidth="1"/>
    <col min="5" max="5" width="20.5703125" customWidth="1"/>
    <col min="7" max="7" width="20.85546875" customWidth="1"/>
  </cols>
  <sheetData>
    <row r="1" spans="1:7" ht="18.75" x14ac:dyDescent="0.3">
      <c r="C1" s="8">
        <v>2014</v>
      </c>
      <c r="D1" s="8"/>
      <c r="E1" s="8">
        <v>2015</v>
      </c>
      <c r="F1" s="8"/>
      <c r="G1" s="8">
        <v>2016</v>
      </c>
    </row>
    <row r="3" spans="1:7" ht="18.75" x14ac:dyDescent="0.3">
      <c r="A3" s="4" t="s">
        <v>81</v>
      </c>
      <c r="B3" s="4"/>
      <c r="C3" s="5">
        <v>6471406249</v>
      </c>
      <c r="D3" s="4"/>
      <c r="E3" s="6">
        <v>6409331174</v>
      </c>
      <c r="F3" s="4"/>
      <c r="G3" s="6">
        <v>6235592978</v>
      </c>
    </row>
    <row r="4" spans="1:7" ht="18.75" x14ac:dyDescent="0.3">
      <c r="A4" s="4"/>
      <c r="B4" s="4"/>
      <c r="C4" s="5"/>
      <c r="D4" s="4"/>
      <c r="E4" s="6"/>
      <c r="F4" s="4"/>
      <c r="G4" s="6"/>
    </row>
    <row r="5" spans="1:7" ht="56.25" x14ac:dyDescent="0.3">
      <c r="A5" s="3" t="s">
        <v>83</v>
      </c>
      <c r="B5" s="4"/>
      <c r="C5" s="1">
        <v>2784132500</v>
      </c>
      <c r="D5" s="4"/>
      <c r="E5" s="1"/>
      <c r="F5" s="4"/>
      <c r="G5" s="1"/>
    </row>
    <row r="6" spans="1:7" ht="37.5" x14ac:dyDescent="0.3">
      <c r="A6" s="3" t="s">
        <v>79</v>
      </c>
      <c r="B6" s="4"/>
      <c r="C6" s="2">
        <v>3588048200</v>
      </c>
      <c r="D6" s="4"/>
      <c r="E6" s="2">
        <v>3421318400</v>
      </c>
      <c r="F6" s="4"/>
      <c r="G6" s="2">
        <v>3022529500</v>
      </c>
    </row>
    <row r="7" spans="1:7" ht="18.75" x14ac:dyDescent="0.3">
      <c r="A7" s="4" t="s">
        <v>80</v>
      </c>
      <c r="B7" s="4"/>
      <c r="C7" s="7">
        <f>SUM(C5:C6)</f>
        <v>6372180700</v>
      </c>
      <c r="D7" s="4"/>
      <c r="E7" s="7">
        <f>SUM(E5:E6)</f>
        <v>3421318400</v>
      </c>
      <c r="F7" s="4"/>
      <c r="G7" s="7">
        <f>SUM(G5:G6)</f>
        <v>3022529500</v>
      </c>
    </row>
    <row r="8" spans="1:7" ht="18.75" x14ac:dyDescent="0.3">
      <c r="A8" s="4"/>
      <c r="B8" s="4"/>
      <c r="C8" s="4"/>
      <c r="D8" s="4"/>
      <c r="E8" s="4"/>
      <c r="F8" s="4"/>
      <c r="G8" s="4"/>
    </row>
    <row r="9" spans="1:7" ht="18.75" x14ac:dyDescent="0.3">
      <c r="A9" s="4" t="s">
        <v>82</v>
      </c>
      <c r="B9" s="4"/>
      <c r="C9" s="7">
        <f>C3-C7</f>
        <v>99225549</v>
      </c>
      <c r="D9" s="4"/>
      <c r="E9" s="7">
        <f>E3-E7</f>
        <v>2988012774</v>
      </c>
      <c r="F9" s="4"/>
      <c r="G9" s="7">
        <f>G3-G7</f>
        <v>3213063478</v>
      </c>
    </row>
    <row r="12" spans="1:7" ht="28.5" customHeight="1" x14ac:dyDescent="0.25">
      <c r="A12" t="s">
        <v>84</v>
      </c>
      <c r="C12" s="60" t="s">
        <v>85</v>
      </c>
      <c r="D12" s="60"/>
      <c r="E12" s="60"/>
      <c r="F12" s="60"/>
      <c r="G12" s="60"/>
    </row>
    <row r="15" spans="1:7" x14ac:dyDescent="0.25">
      <c r="C15" s="9" t="s">
        <v>86</v>
      </c>
    </row>
    <row r="17" spans="3:5" x14ac:dyDescent="0.25">
      <c r="C17" t="s">
        <v>87</v>
      </c>
      <c r="E17" t="s">
        <v>88</v>
      </c>
    </row>
  </sheetData>
  <mergeCells count="1">
    <mergeCell ref="C12:G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2019-12-16T09:54:26Z</cp:lastPrinted>
  <dcterms:created xsi:type="dcterms:W3CDTF">2013-11-26T13:36:57Z</dcterms:created>
  <dcterms:modified xsi:type="dcterms:W3CDTF">2019-12-16T11:37:17Z</dcterms:modified>
</cp:coreProperties>
</file>