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 2020-2022\Заключение с приложениями 20-22 годы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Лист2!$A$8:$K$75</definedName>
    <definedName name="_xlnm.Print_Titles" localSheetId="0">Лист2!$6:$8</definedName>
  </definedNames>
  <calcPr calcId="152511" refMode="R1C1"/>
</workbook>
</file>

<file path=xl/calcChain.xml><?xml version="1.0" encoding="utf-8"?>
<calcChain xmlns="http://schemas.openxmlformats.org/spreadsheetml/2006/main">
  <c r="D75" i="2" l="1"/>
  <c r="J42" i="2" l="1"/>
  <c r="J43" i="2"/>
  <c r="K43" i="2"/>
  <c r="J44" i="2"/>
  <c r="K44" i="2"/>
  <c r="J45" i="2"/>
  <c r="K45" i="2"/>
  <c r="J46" i="2"/>
  <c r="J47" i="2"/>
  <c r="J48" i="2"/>
  <c r="J49" i="2"/>
  <c r="J50" i="2"/>
  <c r="J51" i="2"/>
  <c r="J52" i="2"/>
  <c r="K52" i="2"/>
  <c r="J53" i="2"/>
  <c r="K53" i="2"/>
  <c r="J54" i="2"/>
  <c r="J55" i="2"/>
  <c r="K55" i="2"/>
  <c r="J56" i="2"/>
  <c r="K56" i="2"/>
  <c r="J57" i="2"/>
  <c r="K57" i="2"/>
  <c r="J58" i="2"/>
  <c r="K58" i="2"/>
  <c r="J59" i="2"/>
  <c r="J60" i="2"/>
  <c r="J61" i="2"/>
  <c r="J62" i="2"/>
  <c r="K62" i="2"/>
  <c r="J63" i="2"/>
  <c r="K63" i="2"/>
  <c r="J64" i="2"/>
  <c r="J65" i="2"/>
  <c r="K65" i="2"/>
  <c r="J66" i="2"/>
  <c r="K66" i="2"/>
  <c r="J11" i="2"/>
  <c r="J12" i="2"/>
  <c r="K12" i="2"/>
  <c r="J13" i="2"/>
  <c r="K13" i="2"/>
  <c r="J14" i="2"/>
  <c r="K14" i="2"/>
  <c r="J15" i="2"/>
  <c r="J16" i="2"/>
  <c r="K16" i="2"/>
  <c r="J17" i="2"/>
  <c r="K17" i="2"/>
  <c r="J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J29" i="2"/>
  <c r="K29" i="2"/>
  <c r="J30" i="2"/>
  <c r="K30" i="2"/>
  <c r="J31" i="2"/>
  <c r="K31" i="2"/>
  <c r="J32" i="2"/>
  <c r="J33" i="2"/>
  <c r="K33" i="2"/>
  <c r="J34" i="2"/>
  <c r="K34" i="2"/>
  <c r="J35" i="2"/>
  <c r="J36" i="2"/>
  <c r="K36" i="2"/>
  <c r="J37" i="2"/>
  <c r="K37" i="2"/>
  <c r="J38" i="2"/>
  <c r="K38" i="2"/>
  <c r="G42" i="2"/>
  <c r="H42" i="2"/>
  <c r="G43" i="2"/>
  <c r="G44" i="2"/>
  <c r="H44" i="2"/>
  <c r="G45" i="2"/>
  <c r="G46" i="2"/>
  <c r="G47" i="2"/>
  <c r="G48" i="2"/>
  <c r="G49" i="2"/>
  <c r="G50" i="2"/>
  <c r="H50" i="2"/>
  <c r="G51" i="2"/>
  <c r="H51" i="2"/>
  <c r="G52" i="2"/>
  <c r="H52" i="2"/>
  <c r="G53" i="2"/>
  <c r="H53" i="2"/>
  <c r="G54" i="2"/>
  <c r="H54" i="2"/>
  <c r="G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G65" i="2"/>
  <c r="H65" i="2"/>
  <c r="G66" i="2"/>
  <c r="H66" i="2"/>
  <c r="G41" i="2"/>
  <c r="G11" i="2"/>
  <c r="H11" i="2"/>
  <c r="G12" i="2"/>
  <c r="H12" i="2"/>
  <c r="G13" i="2"/>
  <c r="G14" i="2"/>
  <c r="H14" i="2"/>
  <c r="G15" i="2"/>
  <c r="H15" i="2"/>
  <c r="G16" i="2"/>
  <c r="G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G25" i="2"/>
  <c r="H25" i="2"/>
  <c r="G26" i="2"/>
  <c r="H26" i="2"/>
  <c r="G27" i="2"/>
  <c r="H27" i="2"/>
  <c r="G28" i="2"/>
  <c r="G29" i="2"/>
  <c r="H29" i="2"/>
  <c r="G30" i="2"/>
  <c r="H30" i="2"/>
  <c r="G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D42" i="2"/>
  <c r="D43" i="2"/>
  <c r="E43" i="2"/>
  <c r="D44" i="2"/>
  <c r="E44" i="2"/>
  <c r="D45" i="2"/>
  <c r="E45" i="2"/>
  <c r="D46" i="2"/>
  <c r="D47" i="2"/>
  <c r="D48" i="2"/>
  <c r="D49" i="2"/>
  <c r="D50" i="2"/>
  <c r="D51" i="2"/>
  <c r="D52" i="2"/>
  <c r="E52" i="2"/>
  <c r="D53" i="2"/>
  <c r="E53" i="2"/>
  <c r="D54" i="2"/>
  <c r="D55" i="2"/>
  <c r="E55" i="2"/>
  <c r="D56" i="2"/>
  <c r="E56" i="2"/>
  <c r="D57" i="2"/>
  <c r="E57" i="2"/>
  <c r="D58" i="2"/>
  <c r="E58" i="2"/>
  <c r="D59" i="2"/>
  <c r="D60" i="2"/>
  <c r="D61" i="2"/>
  <c r="D62" i="2"/>
  <c r="E62" i="2"/>
  <c r="D63" i="2"/>
  <c r="E63" i="2"/>
  <c r="D64" i="2"/>
  <c r="D65" i="2"/>
  <c r="E65" i="2"/>
  <c r="D66" i="2"/>
  <c r="E66" i="2"/>
  <c r="D11" i="2"/>
  <c r="D12" i="2"/>
  <c r="E12" i="2"/>
  <c r="D13" i="2"/>
  <c r="E13" i="2"/>
  <c r="D14" i="2"/>
  <c r="E14" i="2"/>
  <c r="D15" i="2"/>
  <c r="D16" i="2"/>
  <c r="E16" i="2"/>
  <c r="D17" i="2"/>
  <c r="E17" i="2"/>
  <c r="D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D29" i="2"/>
  <c r="E29" i="2"/>
  <c r="D30" i="2"/>
  <c r="E30" i="2"/>
  <c r="D31" i="2"/>
  <c r="E31" i="2"/>
  <c r="D32" i="2"/>
  <c r="D33" i="2"/>
  <c r="E33" i="2"/>
  <c r="D34" i="2"/>
  <c r="E34" i="2"/>
  <c r="D35" i="2"/>
  <c r="D36" i="2"/>
  <c r="E36" i="2"/>
  <c r="D37" i="2"/>
  <c r="E37" i="2"/>
  <c r="D38" i="2"/>
  <c r="E38" i="2"/>
  <c r="E41" i="2"/>
  <c r="D41" i="2"/>
  <c r="F67" i="2" l="1"/>
  <c r="I70" i="2"/>
  <c r="F70" i="2"/>
  <c r="C70" i="2"/>
  <c r="B70" i="2"/>
  <c r="B72" i="2" l="1"/>
  <c r="B74" i="2" s="1"/>
  <c r="B67" i="2"/>
  <c r="B39" i="2"/>
  <c r="B75" i="2" l="1"/>
  <c r="J73" i="2"/>
  <c r="K69" i="2"/>
  <c r="J69" i="2"/>
  <c r="K41" i="2"/>
  <c r="J41" i="2"/>
  <c r="G73" i="2"/>
  <c r="H69" i="2"/>
  <c r="G69" i="2"/>
  <c r="D73" i="2"/>
  <c r="E69" i="2"/>
  <c r="D69" i="2"/>
  <c r="J72" i="2"/>
  <c r="E72" i="2"/>
  <c r="K72" i="2" l="1"/>
  <c r="H72" i="2"/>
  <c r="D72" i="2"/>
  <c r="G72" i="2"/>
  <c r="K10" i="2" l="1"/>
  <c r="J10" i="2"/>
  <c r="G10" i="2"/>
  <c r="D10" i="2"/>
  <c r="I74" i="2"/>
  <c r="I67" i="2"/>
  <c r="I39" i="2"/>
  <c r="J39" i="2" l="1"/>
  <c r="K39" i="2"/>
  <c r="J67" i="2"/>
  <c r="K67" i="2"/>
  <c r="I75" i="2"/>
  <c r="E10" i="2"/>
  <c r="F74" i="2"/>
  <c r="K70" i="2"/>
  <c r="C74" i="2"/>
  <c r="K74" i="2"/>
  <c r="C67" i="2"/>
  <c r="H10" i="2"/>
  <c r="F39" i="2"/>
  <c r="C39" i="2"/>
  <c r="D67" i="2" l="1"/>
  <c r="E67" i="2"/>
  <c r="G67" i="2"/>
  <c r="H67" i="2"/>
  <c r="D39" i="2"/>
  <c r="E39" i="2"/>
  <c r="G39" i="2"/>
  <c r="H39" i="2"/>
  <c r="J74" i="2"/>
  <c r="J70" i="2"/>
  <c r="H70" i="2"/>
  <c r="G70" i="2"/>
  <c r="H74" i="2"/>
  <c r="G74" i="2"/>
  <c r="E74" i="2"/>
  <c r="D74" i="2"/>
  <c r="E70" i="2"/>
  <c r="D70" i="2"/>
  <c r="F75" i="2"/>
  <c r="C75" i="2"/>
  <c r="K75" i="2"/>
  <c r="J75" i="2" l="1"/>
  <c r="E75" i="2"/>
  <c r="H75" i="2"/>
  <c r="G75" i="2"/>
</calcChain>
</file>

<file path=xl/sharedStrings.xml><?xml version="1.0" encoding="utf-8"?>
<sst xmlns="http://schemas.openxmlformats.org/spreadsheetml/2006/main" count="83" uniqueCount="79">
  <si>
    <t>Наименование</t>
  </si>
  <si>
    <t>Субвенции</t>
  </si>
  <si>
    <t>Приложение № 2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</si>
  <si>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</si>
  <si>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</si>
  <si>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сумма</t>
  </si>
  <si>
    <t>%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</si>
  <si>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</si>
  <si>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</si>
  <si>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Отклонение 2020 от 2019 года</t>
  </si>
  <si>
    <t xml:space="preserve"> Проект на 2019 год (проект)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</si>
  <si>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</si>
  <si>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</si>
  <si>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 xml:space="preserve">Субвенции на осуществление деятельности по опеке и попечительству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</si>
  <si>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</si>
  <si>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</si>
  <si>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 xml:space="preserve"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</si>
  <si>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</si>
  <si>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</si>
  <si>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</si>
  <si>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</si>
  <si>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</si>
  <si>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</si>
  <si>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</si>
  <si>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</si>
  <si>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</si>
  <si>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</si>
  <si>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</si>
  <si>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</si>
  <si>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</si>
  <si>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</si>
  <si>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</si>
  <si>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</si>
  <si>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</si>
  <si>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</si>
  <si>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</si>
  <si>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Проект на  2021 год (проект)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</si>
  <si>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</si>
  <si>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</si>
  <si>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</si>
  <si>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стимулирование развития жилищного строительства</t>
  </si>
  <si>
    <t>Субсидии на реализацию программ формирования современной городской среды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</si>
  <si>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
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</si>
  <si>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</si>
  <si>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</si>
  <si>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</si>
  <si>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</si>
  <si>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на государственную поддержку отрасли культуры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</si>
  <si>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</si>
  <si>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</si>
  <si>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 xml:space="preserve"> Проект на 2020 год (проект)</t>
  </si>
  <si>
    <t>Отклонение 2021 от 2010 года</t>
  </si>
  <si>
    <t>Проект на  2022 год (проект)</t>
  </si>
  <si>
    <t>Отклонение 2022 от 2019 года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</si>
  <si>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</si>
  <si>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 бюджетов 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</si>
  <si>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</si>
  <si>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</si>
  <si>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реализацию полномочий в области  жилищных отношений</t>
  </si>
  <si>
    <t>Субсидии для реализации полномочий
в области жилищного строительства</t>
  </si>
  <si>
    <t>Субсидии на обеспечение устойчивого сокращения непригодного для проживания жилищного фонда</t>
  </si>
  <si>
    <t>Субсидии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</si>
  <si>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Субсидии на переселение граждан из непригодного для проживания жилищного фонда и создание наемных домов социального использования</t>
  </si>
  <si>
    <t>Субсидии на реализацию проектов по ликвидации объектов накопленного вреда окружающей среде</t>
  </si>
  <si>
    <t>Субсидии на поддержку малого и среднего предпринимательства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</si>
  <si>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</si>
  <si>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на реализацию мероприятий по обеспечению жильем молодых семей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</si>
  <si>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</si>
  <si>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Субсидии на строительство и реконструкцию общеобразовательных организаций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</si>
  <si>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</si>
  <si>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Субсидии на реконструкцию, расширение, модернизацию, строительство коммунальных объектов</t>
  </si>
  <si>
    <t>Субсидии на строительство и реконструкцию (модернизацию) объектов питьевого водоснабжения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</si>
  <si>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</t>
  </si>
  <si>
    <t>Единая субвенция на осуществление деятельности по опеке и попечительству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</si>
  <si>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</si>
  <si>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</si>
  <si>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</si>
  <si>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Субвенций на поддержку малых форм хозяйствования</t>
  </si>
  <si>
    <t>Сравнение проектов бюджета на 2019 и 2020-2022 годы по межбюджетным трансфертам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</si>
</sst>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164" fontId="21" fillId="0" borderId="0" applyFont="0" applyFill="0" applyBorder="0" applyAlignment="0" applyProtection="0"/>
  </cellStyleXfs>
  <cellXfs count="42">
    <xf numFmtId="0" fontId="0" fillId="0" borderId="0" xfId="0"/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3" fontId="19" fillId="0" borderId="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0" fontId="19" fillId="0" borderId="0" xfId="0" applyFont="1" applyFill="1" applyBorder="1" applyAlignment="1">
      <alignment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4" fontId="19" fillId="0" borderId="0" xfId="37" applyNumberFormat="1" applyFont="1" applyFill="1" applyBorder="1" applyAlignment="1">
      <alignment horizontal="center"/>
    </xf>
    <xf numFmtId="0" fontId="19" fillId="0" borderId="10" xfId="44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vertical="center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4" fontId="20" fillId="0" borderId="10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2" fontId="19" fillId="0" borderId="10" xfId="37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/>
    </xf>
    <xf numFmtId="3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left" vertical="center" wrapText="1"/>
    </xf>
    <xf numFmtId="2" fontId="22" fillId="0" borderId="0" xfId="0" applyNumberFormat="1" applyFont="1" applyFill="1" applyAlignment="1">
      <alignment horizontal="left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3" fontId="20" fillId="0" borderId="11" xfId="37" applyNumberFormat="1" applyFont="1" applyFill="1" applyBorder="1" applyAlignment="1">
      <alignment horizontal="center" vertical="center" wrapText="1"/>
    </xf>
    <xf numFmtId="3" fontId="20" fillId="0" borderId="12" xfId="37" applyNumberFormat="1" applyFont="1" applyFill="1" applyBorder="1" applyAlignment="1">
      <alignment horizontal="center" vertical="center" wrapText="1"/>
    </xf>
    <xf numFmtId="3" fontId="20" fillId="0" borderId="13" xfId="37" applyNumberFormat="1" applyFont="1" applyFill="1" applyBorder="1" applyAlignment="1">
      <alignment horizontal="center" vertical="center" wrapText="1"/>
    </xf>
    <xf numFmtId="3" fontId="19" fillId="0" borderId="0" xfId="37" applyNumberFormat="1" applyFont="1" applyFill="1" applyBorder="1" applyAlignment="1">
      <alignment horizontal="center"/>
    </xf>
    <xf numFmtId="2" fontId="20" fillId="0" borderId="10" xfId="37" applyNumberFormat="1" applyFont="1" applyFill="1" applyBorder="1" applyAlignment="1">
      <alignment horizontal="center" vertical="distributed" wrapText="1"/>
    </xf>
    <xf numFmtId="2" fontId="19" fillId="0" borderId="10" xfId="0" applyNumberFormat="1" applyFont="1" applyFill="1" applyBorder="1" applyAlignment="1">
      <alignment horizontal="center" vertical="distributed" wrapText="1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4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0"/>
  <sheetViews>
    <sheetView tabSelected="1" view="pageBreakPreview" zoomScale="90" zoomScaleNormal="91" zoomScaleSheetLayoutView="90" workbookViewId="0">
      <selection activeCell="D10" sqref="D10"/>
    </sheetView>
  </sheetViews>
  <sheetFormatPr defaultRowHeight="15.75" x14ac:dyDescent="0.25"/>
  <cols>
    <col min="1" max="1" width="62.7109375" style="20" customWidth="1"/>
    <col min="2" max="2" width="17.28515625" style="8" customWidth="1"/>
    <col min="3" max="3" width="17.42578125" style="8" customWidth="1"/>
    <col min="4" max="4" width="17.85546875" style="8" customWidth="1"/>
    <col min="5" max="5" width="9.42578125" style="8" customWidth="1"/>
    <col min="6" max="6" width="17" style="11" customWidth="1"/>
    <col min="7" max="7" width="17.5703125" style="8" customWidth="1"/>
    <col min="8" max="8" width="9.42578125" style="8" customWidth="1"/>
    <col min="9" max="9" width="18.5703125" style="11" customWidth="1"/>
    <col min="10" max="10" width="18" style="8" customWidth="1"/>
    <col min="11" max="11" width="8.140625" style="8" customWidth="1"/>
    <col min="12" max="14" width="15.140625" style="9" customWidth="1"/>
    <col min="15" max="16384" width="9.140625" style="9"/>
  </cols>
  <sheetData>
    <row r="2" spans="1:11" x14ac:dyDescent="0.25">
      <c r="J2" s="8" t="s">
        <v>2</v>
      </c>
    </row>
    <row r="3" spans="1:11" x14ac:dyDescent="0.25">
      <c r="A3" s="21"/>
    </row>
    <row r="4" spans="1:11" x14ac:dyDescent="0.25">
      <c r="A4" s="39" t="s">
        <v>78</v>
      </c>
      <c r="B4" s="39"/>
      <c r="C4" s="39"/>
      <c r="D4" s="39"/>
      <c r="E4" s="39"/>
      <c r="F4" s="39"/>
      <c r="G4" s="39"/>
      <c r="H4" s="39"/>
      <c r="I4" s="16"/>
    </row>
    <row r="5" spans="1:11" x14ac:dyDescent="0.25">
      <c r="A5" s="21"/>
    </row>
    <row r="6" spans="1:11" s="8" customFormat="1" ht="30" customHeight="1" x14ac:dyDescent="0.25">
      <c r="A6" s="40" t="s">
        <v>0</v>
      </c>
      <c r="B6" s="33" t="s">
        <v>10</v>
      </c>
      <c r="C6" s="33" t="s">
        <v>50</v>
      </c>
      <c r="D6" s="33" t="s">
        <v>9</v>
      </c>
      <c r="E6" s="33"/>
      <c r="F6" s="35" t="s">
        <v>36</v>
      </c>
      <c r="G6" s="33" t="s">
        <v>51</v>
      </c>
      <c r="H6" s="33"/>
      <c r="I6" s="35" t="s">
        <v>52</v>
      </c>
      <c r="J6" s="33" t="s">
        <v>53</v>
      </c>
      <c r="K6" s="33"/>
    </row>
    <row r="7" spans="1:11" s="8" customFormat="1" x14ac:dyDescent="0.25">
      <c r="A7" s="41"/>
      <c r="B7" s="33"/>
      <c r="C7" s="33"/>
      <c r="D7" s="27" t="s">
        <v>5</v>
      </c>
      <c r="E7" s="30" t="s">
        <v>6</v>
      </c>
      <c r="F7" s="35"/>
      <c r="G7" s="27" t="s">
        <v>5</v>
      </c>
      <c r="H7" s="30" t="s">
        <v>6</v>
      </c>
      <c r="I7" s="35"/>
      <c r="J7" s="27" t="s">
        <v>5</v>
      </c>
      <c r="K7" s="30" t="s">
        <v>6</v>
      </c>
    </row>
    <row r="8" spans="1:11" s="7" customFormat="1" x14ac:dyDescent="0.25">
      <c r="A8" s="25">
        <v>1</v>
      </c>
      <c r="B8" s="6">
        <v>3</v>
      </c>
      <c r="C8" s="6">
        <v>3</v>
      </c>
      <c r="D8" s="6">
        <v>4</v>
      </c>
      <c r="E8" s="6">
        <v>5</v>
      </c>
      <c r="F8" s="17">
        <v>6</v>
      </c>
      <c r="G8" s="6">
        <v>7</v>
      </c>
      <c r="H8" s="6">
        <v>8</v>
      </c>
      <c r="I8" s="18">
        <v>9</v>
      </c>
      <c r="J8" s="6">
        <v>10</v>
      </c>
      <c r="K8" s="6">
        <v>11</v>
      </c>
    </row>
    <row r="9" spans="1:11" x14ac:dyDescent="0.25">
      <c r="A9" s="34" t="s">
        <v>1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s="8" customFormat="1" ht="94.5" x14ac:dyDescent="0.25">
      <c r="A10" s="22" t="s">
        <v>3</v>
      </c>
      <c r="B10" s="2">
        <v>103093800</v>
      </c>
      <c r="C10" s="2">
        <v>116180600</v>
      </c>
      <c r="D10" s="2">
        <f>C10-B10</f>
        <v>13086800</v>
      </c>
      <c r="E10" s="2">
        <f>C10/B10*100</f>
        <v>112.69407083646155</v>
      </c>
      <c r="F10" s="2">
        <v>116180600</v>
      </c>
      <c r="G10" s="2">
        <f>F10-C10</f>
        <v>0</v>
      </c>
      <c r="H10" s="2">
        <f>F10/C10*100</f>
        <v>100</v>
      </c>
      <c r="I10" s="2">
        <v>116180600</v>
      </c>
      <c r="J10" s="2">
        <f>I10-B10</f>
        <v>13086800</v>
      </c>
      <c r="K10" s="2">
        <f>I10/B10*100</f>
        <v>112.69407083646155</v>
      </c>
    </row>
    <row r="11" spans="1:11" s="8" customFormat="1" ht="88.5" customHeight="1" x14ac:dyDescent="0.25">
      <c r="A11" s="22" t="s">
        <v>72</v>
      </c>
      <c r="B11" s="2"/>
      <c r="C11" s="2">
        <v>3221753600</v>
      </c>
      <c r="D11" s="2">
        <f t="shared" ref="D11:D39" si="0">C11-B11</f>
        <v>3221753600</v>
      </c>
      <c r="E11" s="2"/>
      <c r="F11" s="2">
        <v>2867192700</v>
      </c>
      <c r="G11" s="2">
        <f t="shared" ref="G11:G39" si="1">F11-C11</f>
        <v>-354560900</v>
      </c>
      <c r="H11" s="2">
        <f t="shared" ref="H11:H39" si="2">F11/C11*100</f>
        <v>88.994785324364969</v>
      </c>
      <c r="I11" s="2">
        <v>2867192700</v>
      </c>
      <c r="J11" s="2">
        <f t="shared" ref="J11:J39" si="3">I11-B11</f>
        <v>2867192700</v>
      </c>
      <c r="K11" s="2"/>
    </row>
    <row r="12" spans="1:11" ht="63" x14ac:dyDescent="0.25">
      <c r="A12" s="22" t="s">
        <v>11</v>
      </c>
      <c r="B12" s="2">
        <v>38504900</v>
      </c>
      <c r="C12" s="2">
        <v>39821800</v>
      </c>
      <c r="D12" s="2">
        <f t="shared" si="0"/>
        <v>1316900</v>
      </c>
      <c r="E12" s="2">
        <f t="shared" ref="E12:E39" si="4">C12/B12*100</f>
        <v>103.42008419707622</v>
      </c>
      <c r="F12" s="2">
        <v>38011700</v>
      </c>
      <c r="G12" s="2">
        <f t="shared" si="1"/>
        <v>-1810100</v>
      </c>
      <c r="H12" s="2">
        <f t="shared" si="2"/>
        <v>95.454499796593822</v>
      </c>
      <c r="I12" s="2">
        <v>47062200</v>
      </c>
      <c r="J12" s="2">
        <f t="shared" si="3"/>
        <v>8557300</v>
      </c>
      <c r="K12" s="2">
        <f t="shared" ref="K12:K39" si="5">I12/B12*100</f>
        <v>122.22392474723995</v>
      </c>
    </row>
    <row r="13" spans="1:11" ht="78.75" x14ac:dyDescent="0.25">
      <c r="A13" s="22" t="s">
        <v>12</v>
      </c>
      <c r="B13" s="2">
        <v>2711105000</v>
      </c>
      <c r="C13" s="2"/>
      <c r="D13" s="2">
        <f t="shared" si="0"/>
        <v>-2711105000</v>
      </c>
      <c r="E13" s="2">
        <f t="shared" si="4"/>
        <v>0</v>
      </c>
      <c r="F13" s="2"/>
      <c r="G13" s="2">
        <f t="shared" si="1"/>
        <v>0</v>
      </c>
      <c r="H13" s="2"/>
      <c r="I13" s="2"/>
      <c r="J13" s="2">
        <f t="shared" si="3"/>
        <v>-2711105000</v>
      </c>
      <c r="K13" s="2">
        <f t="shared" si="5"/>
        <v>0</v>
      </c>
    </row>
    <row r="14" spans="1:11" ht="63" x14ac:dyDescent="0.25">
      <c r="A14" s="22" t="s">
        <v>49</v>
      </c>
      <c r="B14" s="2">
        <v>10306800</v>
      </c>
      <c r="C14" s="2">
        <v>10673300</v>
      </c>
      <c r="D14" s="2">
        <f t="shared" si="0"/>
        <v>366500</v>
      </c>
      <c r="E14" s="2">
        <f t="shared" si="4"/>
        <v>103.55590483952342</v>
      </c>
      <c r="F14" s="2">
        <v>10673300</v>
      </c>
      <c r="G14" s="2">
        <f t="shared" si="1"/>
        <v>0</v>
      </c>
      <c r="H14" s="2">
        <f t="shared" si="2"/>
        <v>100</v>
      </c>
      <c r="I14" s="2">
        <v>10673300</v>
      </c>
      <c r="J14" s="2">
        <f t="shared" si="3"/>
        <v>366500</v>
      </c>
      <c r="K14" s="2">
        <f t="shared" si="5"/>
        <v>103.55590483952342</v>
      </c>
    </row>
    <row r="15" spans="1:11" ht="31.5" x14ac:dyDescent="0.25">
      <c r="A15" s="22" t="s">
        <v>73</v>
      </c>
      <c r="B15" s="2"/>
      <c r="C15" s="2">
        <v>38059100</v>
      </c>
      <c r="D15" s="2">
        <f t="shared" si="0"/>
        <v>38059100</v>
      </c>
      <c r="E15" s="2"/>
      <c r="F15" s="2">
        <v>37965700</v>
      </c>
      <c r="G15" s="2">
        <f t="shared" si="1"/>
        <v>-93400</v>
      </c>
      <c r="H15" s="2">
        <f t="shared" si="2"/>
        <v>99.754592200025755</v>
      </c>
      <c r="I15" s="2">
        <v>37903500</v>
      </c>
      <c r="J15" s="2">
        <f t="shared" si="3"/>
        <v>37903500</v>
      </c>
      <c r="K15" s="2"/>
    </row>
    <row r="16" spans="1:11" ht="31.5" x14ac:dyDescent="0.25">
      <c r="A16" s="22" t="s">
        <v>13</v>
      </c>
      <c r="B16" s="2">
        <v>37409800</v>
      </c>
      <c r="C16" s="2"/>
      <c r="D16" s="2">
        <f t="shared" si="0"/>
        <v>-37409800</v>
      </c>
      <c r="E16" s="2">
        <f t="shared" si="4"/>
        <v>0</v>
      </c>
      <c r="F16" s="2"/>
      <c r="G16" s="2">
        <f t="shared" si="1"/>
        <v>0</v>
      </c>
      <c r="H16" s="2"/>
      <c r="I16" s="2"/>
      <c r="J16" s="2">
        <f t="shared" si="3"/>
        <v>-37409800</v>
      </c>
      <c r="K16" s="2">
        <f t="shared" si="5"/>
        <v>0</v>
      </c>
    </row>
    <row r="17" spans="1:11" ht="94.5" x14ac:dyDescent="0.25">
      <c r="A17" s="22" t="s">
        <v>45</v>
      </c>
      <c r="B17" s="2">
        <v>10463100</v>
      </c>
      <c r="C17" s="2"/>
      <c r="D17" s="2">
        <f t="shared" si="0"/>
        <v>-10463100</v>
      </c>
      <c r="E17" s="2">
        <f t="shared" si="4"/>
        <v>0</v>
      </c>
      <c r="F17" s="2"/>
      <c r="G17" s="2">
        <f t="shared" si="1"/>
        <v>0</v>
      </c>
      <c r="H17" s="2"/>
      <c r="I17" s="2"/>
      <c r="J17" s="2">
        <f t="shared" si="3"/>
        <v>-10463100</v>
      </c>
      <c r="K17" s="2">
        <f t="shared" si="5"/>
        <v>0</v>
      </c>
    </row>
    <row r="18" spans="1:11" ht="47.25" x14ac:dyDescent="0.25">
      <c r="A18" s="22" t="s">
        <v>76</v>
      </c>
      <c r="B18" s="2"/>
      <c r="C18" s="2">
        <v>10773900</v>
      </c>
      <c r="D18" s="2">
        <f t="shared" si="0"/>
        <v>10773900</v>
      </c>
      <c r="E18" s="2"/>
      <c r="F18" s="2">
        <v>10600800</v>
      </c>
      <c r="G18" s="2">
        <f t="shared" si="1"/>
        <v>-173100</v>
      </c>
      <c r="H18" s="2">
        <f t="shared" si="2"/>
        <v>98.393339459248736</v>
      </c>
      <c r="I18" s="2">
        <v>10867300</v>
      </c>
      <c r="J18" s="2">
        <f t="shared" si="3"/>
        <v>10867300</v>
      </c>
      <c r="K18" s="2"/>
    </row>
    <row r="19" spans="1:11" ht="78.75" x14ac:dyDescent="0.25">
      <c r="A19" s="22" t="s">
        <v>14</v>
      </c>
      <c r="B19" s="2">
        <v>26351800</v>
      </c>
      <c r="C19" s="2">
        <v>23442400</v>
      </c>
      <c r="D19" s="2">
        <f t="shared" si="0"/>
        <v>-2909400</v>
      </c>
      <c r="E19" s="2">
        <f t="shared" si="4"/>
        <v>88.959387973497059</v>
      </c>
      <c r="F19" s="2">
        <v>21669300</v>
      </c>
      <c r="G19" s="2">
        <f t="shared" si="1"/>
        <v>-1773100</v>
      </c>
      <c r="H19" s="2">
        <f t="shared" si="2"/>
        <v>92.436354639456709</v>
      </c>
      <c r="I19" s="2">
        <v>22022200</v>
      </c>
      <c r="J19" s="2">
        <f t="shared" si="3"/>
        <v>-4329600</v>
      </c>
      <c r="K19" s="2">
        <f t="shared" si="5"/>
        <v>83.570002808157312</v>
      </c>
    </row>
    <row r="20" spans="1:11" ht="141.75" x14ac:dyDescent="0.25">
      <c r="A20" s="22" t="s">
        <v>42</v>
      </c>
      <c r="B20" s="2">
        <v>4752000</v>
      </c>
      <c r="C20" s="2">
        <v>4922900</v>
      </c>
      <c r="D20" s="2">
        <f t="shared" si="0"/>
        <v>170900</v>
      </c>
      <c r="E20" s="2">
        <f t="shared" si="4"/>
        <v>103.59638047138047</v>
      </c>
      <c r="F20" s="2">
        <v>4922900</v>
      </c>
      <c r="G20" s="2">
        <f t="shared" si="1"/>
        <v>0</v>
      </c>
      <c r="H20" s="2">
        <f t="shared" si="2"/>
        <v>100</v>
      </c>
      <c r="I20" s="2">
        <v>4922900</v>
      </c>
      <c r="J20" s="2">
        <f t="shared" si="3"/>
        <v>170900</v>
      </c>
      <c r="K20" s="2">
        <f t="shared" si="5"/>
        <v>103.59638047138047</v>
      </c>
    </row>
    <row r="21" spans="1:11" ht="63" x14ac:dyDescent="0.25">
      <c r="A21" s="22" t="s">
        <v>7</v>
      </c>
      <c r="B21" s="2">
        <v>68518400</v>
      </c>
      <c r="C21" s="2">
        <v>84067000</v>
      </c>
      <c r="D21" s="2">
        <f t="shared" si="0"/>
        <v>15548600</v>
      </c>
      <c r="E21" s="2">
        <f t="shared" si="4"/>
        <v>122.69259060339996</v>
      </c>
      <c r="F21" s="2">
        <v>72710400</v>
      </c>
      <c r="G21" s="2">
        <f t="shared" si="1"/>
        <v>-11356600</v>
      </c>
      <c r="H21" s="2">
        <f t="shared" si="2"/>
        <v>86.491013120487224</v>
      </c>
      <c r="I21" s="2">
        <v>72710400</v>
      </c>
      <c r="J21" s="2">
        <f t="shared" si="3"/>
        <v>4192000</v>
      </c>
      <c r="K21" s="2">
        <f t="shared" si="5"/>
        <v>106.11806463665235</v>
      </c>
    </row>
    <row r="22" spans="1:11" ht="63" x14ac:dyDescent="0.25">
      <c r="A22" s="22" t="s">
        <v>43</v>
      </c>
      <c r="B22" s="2">
        <v>551500</v>
      </c>
      <c r="C22" s="2">
        <v>628300</v>
      </c>
      <c r="D22" s="2">
        <f t="shared" si="0"/>
        <v>76800</v>
      </c>
      <c r="E22" s="2">
        <f t="shared" si="4"/>
        <v>113.92565729827741</v>
      </c>
      <c r="F22" s="2">
        <v>664000</v>
      </c>
      <c r="G22" s="2">
        <f t="shared" si="1"/>
        <v>35700</v>
      </c>
      <c r="H22" s="2">
        <f t="shared" si="2"/>
        <v>105.68199904504219</v>
      </c>
      <c r="I22" s="2">
        <v>699600</v>
      </c>
      <c r="J22" s="2">
        <f t="shared" si="3"/>
        <v>148100</v>
      </c>
      <c r="K22" s="2">
        <f t="shared" si="5"/>
        <v>126.85403445149592</v>
      </c>
    </row>
    <row r="23" spans="1:11" ht="31.5" x14ac:dyDescent="0.25">
      <c r="A23" s="22" t="s">
        <v>15</v>
      </c>
      <c r="B23" s="2">
        <v>22613300</v>
      </c>
      <c r="C23" s="2">
        <v>26174800</v>
      </c>
      <c r="D23" s="2">
        <f t="shared" si="0"/>
        <v>3561500</v>
      </c>
      <c r="E23" s="2">
        <f t="shared" si="4"/>
        <v>115.74958099879275</v>
      </c>
      <c r="F23" s="2">
        <v>26174800</v>
      </c>
      <c r="G23" s="2">
        <f t="shared" si="1"/>
        <v>0</v>
      </c>
      <c r="H23" s="2">
        <f t="shared" si="2"/>
        <v>100</v>
      </c>
      <c r="I23" s="2">
        <v>26174800</v>
      </c>
      <c r="J23" s="2">
        <f t="shared" si="3"/>
        <v>3561500</v>
      </c>
      <c r="K23" s="2">
        <f t="shared" si="5"/>
        <v>115.74958099879275</v>
      </c>
    </row>
    <row r="24" spans="1:11" ht="63" x14ac:dyDescent="0.25">
      <c r="A24" s="22" t="s">
        <v>16</v>
      </c>
      <c r="B24" s="2">
        <v>421100</v>
      </c>
      <c r="C24" s="2"/>
      <c r="D24" s="2">
        <f t="shared" si="0"/>
        <v>-421100</v>
      </c>
      <c r="E24" s="2">
        <f t="shared" si="4"/>
        <v>0</v>
      </c>
      <c r="F24" s="2"/>
      <c r="G24" s="2">
        <f t="shared" si="1"/>
        <v>0</v>
      </c>
      <c r="H24" s="2"/>
      <c r="I24" s="2"/>
      <c r="J24" s="2">
        <f t="shared" si="3"/>
        <v>-421100</v>
      </c>
      <c r="K24" s="2">
        <f t="shared" si="5"/>
        <v>0</v>
      </c>
    </row>
    <row r="25" spans="1:11" ht="47.25" x14ac:dyDescent="0.25">
      <c r="A25" s="22" t="s">
        <v>8</v>
      </c>
      <c r="B25" s="2">
        <v>3987300</v>
      </c>
      <c r="C25" s="2">
        <v>3702900</v>
      </c>
      <c r="D25" s="2">
        <f t="shared" si="0"/>
        <v>-284400</v>
      </c>
      <c r="E25" s="2">
        <f t="shared" si="4"/>
        <v>92.867353848468895</v>
      </c>
      <c r="F25" s="2">
        <v>3702900</v>
      </c>
      <c r="G25" s="2">
        <f t="shared" si="1"/>
        <v>0</v>
      </c>
      <c r="H25" s="2">
        <f t="shared" si="2"/>
        <v>100</v>
      </c>
      <c r="I25" s="2">
        <v>3702900</v>
      </c>
      <c r="J25" s="2">
        <f t="shared" si="3"/>
        <v>-284400</v>
      </c>
      <c r="K25" s="2">
        <f t="shared" si="5"/>
        <v>92.867353848468895</v>
      </c>
    </row>
    <row r="26" spans="1:11" ht="31.5" x14ac:dyDescent="0.25">
      <c r="A26" s="22" t="s">
        <v>35</v>
      </c>
      <c r="B26" s="2">
        <v>40000</v>
      </c>
      <c r="C26" s="2">
        <v>15000</v>
      </c>
      <c r="D26" s="2">
        <f t="shared" si="0"/>
        <v>-25000</v>
      </c>
      <c r="E26" s="2">
        <f t="shared" si="4"/>
        <v>37.5</v>
      </c>
      <c r="F26" s="2"/>
      <c r="G26" s="2">
        <f t="shared" si="1"/>
        <v>-15000</v>
      </c>
      <c r="H26" s="2">
        <f t="shared" si="2"/>
        <v>0</v>
      </c>
      <c r="I26" s="2"/>
      <c r="J26" s="2">
        <f t="shared" si="3"/>
        <v>-40000</v>
      </c>
      <c r="K26" s="2">
        <f t="shared" si="5"/>
        <v>0</v>
      </c>
    </row>
    <row r="27" spans="1:11" ht="31.5" x14ac:dyDescent="0.25">
      <c r="A27" s="22" t="s">
        <v>34</v>
      </c>
      <c r="B27" s="2">
        <v>28250000</v>
      </c>
      <c r="C27" s="2">
        <v>21485000</v>
      </c>
      <c r="D27" s="2">
        <f t="shared" si="0"/>
        <v>-6765000</v>
      </c>
      <c r="E27" s="2">
        <f t="shared" si="4"/>
        <v>76.053097345132741</v>
      </c>
      <c r="F27" s="2">
        <v>18295600</v>
      </c>
      <c r="G27" s="2">
        <f t="shared" si="1"/>
        <v>-3189400</v>
      </c>
      <c r="H27" s="2">
        <f t="shared" si="2"/>
        <v>85.155224575285075</v>
      </c>
      <c r="I27" s="2">
        <v>17024300</v>
      </c>
      <c r="J27" s="2">
        <f t="shared" si="3"/>
        <v>-11225700</v>
      </c>
      <c r="K27" s="2">
        <f t="shared" si="5"/>
        <v>60.263008849557522</v>
      </c>
    </row>
    <row r="28" spans="1:11" x14ac:dyDescent="0.25">
      <c r="A28" s="22" t="s">
        <v>77</v>
      </c>
      <c r="B28" s="2"/>
      <c r="C28" s="2"/>
      <c r="D28" s="2">
        <f t="shared" si="0"/>
        <v>0</v>
      </c>
      <c r="E28" s="2"/>
      <c r="F28" s="2">
        <v>2000000</v>
      </c>
      <c r="G28" s="2">
        <f t="shared" si="1"/>
        <v>2000000</v>
      </c>
      <c r="H28" s="2"/>
      <c r="I28" s="2">
        <v>2000000</v>
      </c>
      <c r="J28" s="2">
        <f t="shared" si="3"/>
        <v>2000000</v>
      </c>
      <c r="K28" s="2"/>
    </row>
    <row r="29" spans="1:11" ht="110.25" x14ac:dyDescent="0.25">
      <c r="A29" s="22" t="s">
        <v>17</v>
      </c>
      <c r="B29" s="2">
        <v>22700</v>
      </c>
      <c r="C29" s="2">
        <v>22700</v>
      </c>
      <c r="D29" s="2">
        <f t="shared" si="0"/>
        <v>0</v>
      </c>
      <c r="E29" s="2">
        <f t="shared" si="4"/>
        <v>100</v>
      </c>
      <c r="F29" s="2">
        <v>22700</v>
      </c>
      <c r="G29" s="2">
        <f t="shared" si="1"/>
        <v>0</v>
      </c>
      <c r="H29" s="2">
        <f t="shared" si="2"/>
        <v>100</v>
      </c>
      <c r="I29" s="2">
        <v>22700</v>
      </c>
      <c r="J29" s="2">
        <f t="shared" si="3"/>
        <v>0</v>
      </c>
      <c r="K29" s="2">
        <f t="shared" si="5"/>
        <v>100</v>
      </c>
    </row>
    <row r="30" spans="1:11" ht="47.25" x14ac:dyDescent="0.25">
      <c r="A30" s="22" t="s">
        <v>18</v>
      </c>
      <c r="B30" s="2">
        <v>7566800</v>
      </c>
      <c r="C30" s="2">
        <v>7566800</v>
      </c>
      <c r="D30" s="2">
        <f t="shared" si="0"/>
        <v>0</v>
      </c>
      <c r="E30" s="2">
        <f t="shared" si="4"/>
        <v>100</v>
      </c>
      <c r="F30" s="2">
        <v>7566800</v>
      </c>
      <c r="G30" s="2">
        <f t="shared" si="1"/>
        <v>0</v>
      </c>
      <c r="H30" s="2">
        <f t="shared" si="2"/>
        <v>100</v>
      </c>
      <c r="I30" s="2">
        <v>7566800</v>
      </c>
      <c r="J30" s="2">
        <f t="shared" si="3"/>
        <v>0</v>
      </c>
      <c r="K30" s="2">
        <f t="shared" si="5"/>
        <v>100</v>
      </c>
    </row>
    <row r="31" spans="1:11" ht="47.25" x14ac:dyDescent="0.25">
      <c r="A31" s="22" t="s">
        <v>44</v>
      </c>
      <c r="B31" s="2">
        <v>1055100</v>
      </c>
      <c r="C31" s="2"/>
      <c r="D31" s="2">
        <f t="shared" si="0"/>
        <v>-1055100</v>
      </c>
      <c r="E31" s="2">
        <f t="shared" si="4"/>
        <v>0</v>
      </c>
      <c r="F31" s="2"/>
      <c r="G31" s="2">
        <f t="shared" si="1"/>
        <v>0</v>
      </c>
      <c r="H31" s="2"/>
      <c r="I31" s="2"/>
      <c r="J31" s="2">
        <f t="shared" si="3"/>
        <v>-1055100</v>
      </c>
      <c r="K31" s="2">
        <f t="shared" si="5"/>
        <v>0</v>
      </c>
    </row>
    <row r="32" spans="1:11" ht="47.25" x14ac:dyDescent="0.25">
      <c r="A32" s="22" t="s">
        <v>74</v>
      </c>
      <c r="B32" s="2"/>
      <c r="C32" s="2">
        <v>1795700</v>
      </c>
      <c r="D32" s="2">
        <f t="shared" si="0"/>
        <v>1795700</v>
      </c>
      <c r="E32" s="2"/>
      <c r="F32" s="2">
        <v>544700</v>
      </c>
      <c r="G32" s="2">
        <f t="shared" si="1"/>
        <v>-1251000</v>
      </c>
      <c r="H32" s="2">
        <f t="shared" si="2"/>
        <v>30.333574650554102</v>
      </c>
      <c r="I32" s="2">
        <v>544700</v>
      </c>
      <c r="J32" s="2">
        <f t="shared" si="3"/>
        <v>544700</v>
      </c>
      <c r="K32" s="2"/>
    </row>
    <row r="33" spans="1:11" ht="63" x14ac:dyDescent="0.25">
      <c r="A33" s="22" t="s">
        <v>19</v>
      </c>
      <c r="B33" s="2">
        <v>197500</v>
      </c>
      <c r="C33" s="2">
        <v>220400</v>
      </c>
      <c r="D33" s="2">
        <f t="shared" si="0"/>
        <v>22900</v>
      </c>
      <c r="E33" s="2">
        <f t="shared" si="4"/>
        <v>111.59493670886076</v>
      </c>
      <c r="F33" s="2">
        <v>220400</v>
      </c>
      <c r="G33" s="2">
        <f t="shared" si="1"/>
        <v>0</v>
      </c>
      <c r="H33" s="2">
        <f t="shared" si="2"/>
        <v>100</v>
      </c>
      <c r="I33" s="2">
        <v>220400</v>
      </c>
      <c r="J33" s="2">
        <f t="shared" si="3"/>
        <v>22900</v>
      </c>
      <c r="K33" s="2">
        <f t="shared" si="5"/>
        <v>111.59493670886076</v>
      </c>
    </row>
    <row r="34" spans="1:11" ht="126" x14ac:dyDescent="0.25">
      <c r="A34" s="22" t="s">
        <v>20</v>
      </c>
      <c r="B34" s="2">
        <v>525400</v>
      </c>
      <c r="C34" s="2">
        <v>426800</v>
      </c>
      <c r="D34" s="2">
        <f t="shared" si="0"/>
        <v>-98600</v>
      </c>
      <c r="E34" s="2">
        <f t="shared" si="4"/>
        <v>81.233346022078408</v>
      </c>
      <c r="F34" s="2">
        <v>439600</v>
      </c>
      <c r="G34" s="2">
        <f t="shared" si="1"/>
        <v>12800</v>
      </c>
      <c r="H34" s="2">
        <f t="shared" si="2"/>
        <v>102.99906279287723</v>
      </c>
      <c r="I34" s="2">
        <v>452700</v>
      </c>
      <c r="J34" s="2">
        <f t="shared" si="3"/>
        <v>-72700</v>
      </c>
      <c r="K34" s="2">
        <f t="shared" si="5"/>
        <v>86.162923486867143</v>
      </c>
    </row>
    <row r="35" spans="1:11" ht="31.5" x14ac:dyDescent="0.25">
      <c r="A35" s="22" t="s">
        <v>75</v>
      </c>
      <c r="B35" s="2"/>
      <c r="C35" s="2">
        <v>1984400</v>
      </c>
      <c r="D35" s="2">
        <f t="shared" si="0"/>
        <v>1984400</v>
      </c>
      <c r="E35" s="2"/>
      <c r="F35" s="2"/>
      <c r="G35" s="2">
        <f t="shared" si="1"/>
        <v>-1984400</v>
      </c>
      <c r="H35" s="2">
        <f t="shared" si="2"/>
        <v>0</v>
      </c>
      <c r="I35" s="2"/>
      <c r="J35" s="2">
        <f t="shared" si="3"/>
        <v>0</v>
      </c>
      <c r="K35" s="2"/>
    </row>
    <row r="36" spans="1:11" ht="63" x14ac:dyDescent="0.25">
      <c r="A36" s="22" t="s">
        <v>37</v>
      </c>
      <c r="B36" s="2">
        <v>14211200</v>
      </c>
      <c r="C36" s="2">
        <v>18900400</v>
      </c>
      <c r="D36" s="2">
        <f t="shared" si="0"/>
        <v>4689200</v>
      </c>
      <c r="E36" s="2">
        <f t="shared" si="4"/>
        <v>132.99650979509119</v>
      </c>
      <c r="F36" s="2">
        <v>18900400</v>
      </c>
      <c r="G36" s="2">
        <f t="shared" si="1"/>
        <v>0</v>
      </c>
      <c r="H36" s="2">
        <f t="shared" si="2"/>
        <v>100</v>
      </c>
      <c r="I36" s="2">
        <v>18900400</v>
      </c>
      <c r="J36" s="2">
        <f t="shared" si="3"/>
        <v>4689200</v>
      </c>
      <c r="K36" s="2">
        <f t="shared" si="5"/>
        <v>132.99650979509119</v>
      </c>
    </row>
    <row r="37" spans="1:11" ht="63" x14ac:dyDescent="0.25">
      <c r="A37" s="22" t="s">
        <v>38</v>
      </c>
      <c r="B37" s="2">
        <v>7105600</v>
      </c>
      <c r="C37" s="2">
        <v>6615100</v>
      </c>
      <c r="D37" s="2">
        <f t="shared" si="0"/>
        <v>-490500</v>
      </c>
      <c r="E37" s="2">
        <f t="shared" si="4"/>
        <v>93.096993920288213</v>
      </c>
      <c r="F37" s="2">
        <v>6615100</v>
      </c>
      <c r="G37" s="2">
        <f t="shared" si="1"/>
        <v>0</v>
      </c>
      <c r="H37" s="2">
        <f t="shared" si="2"/>
        <v>100</v>
      </c>
      <c r="I37" s="2">
        <v>6615100</v>
      </c>
      <c r="J37" s="2">
        <f t="shared" si="3"/>
        <v>-490500</v>
      </c>
      <c r="K37" s="2">
        <f t="shared" si="5"/>
        <v>93.096993920288213</v>
      </c>
    </row>
    <row r="38" spans="1:11" ht="47.25" x14ac:dyDescent="0.25">
      <c r="A38" s="22" t="s">
        <v>21</v>
      </c>
      <c r="B38" s="1">
        <v>15400</v>
      </c>
      <c r="C38" s="5">
        <v>18100</v>
      </c>
      <c r="D38" s="2">
        <f t="shared" si="0"/>
        <v>2700</v>
      </c>
      <c r="E38" s="2">
        <f t="shared" si="4"/>
        <v>117.53246753246754</v>
      </c>
      <c r="F38" s="1">
        <v>24400</v>
      </c>
      <c r="G38" s="2">
        <f t="shared" si="1"/>
        <v>6300</v>
      </c>
      <c r="H38" s="2">
        <f t="shared" si="2"/>
        <v>134.80662983425415</v>
      </c>
      <c r="I38" s="1">
        <v>134200</v>
      </c>
      <c r="J38" s="2">
        <f t="shared" si="3"/>
        <v>118800</v>
      </c>
      <c r="K38" s="2">
        <f t="shared" si="5"/>
        <v>871.42857142857133</v>
      </c>
    </row>
    <row r="39" spans="1:11" s="12" customFormat="1" x14ac:dyDescent="0.25">
      <c r="A39" s="23" t="s">
        <v>22</v>
      </c>
      <c r="B39" s="3">
        <f>SUM(B10:B38)</f>
        <v>3097068500</v>
      </c>
      <c r="C39" s="3">
        <f>SUM(C10:C38)</f>
        <v>3639251000</v>
      </c>
      <c r="D39" s="4">
        <f t="shared" si="0"/>
        <v>542182500</v>
      </c>
      <c r="E39" s="4">
        <f t="shared" si="4"/>
        <v>117.50631282453068</v>
      </c>
      <c r="F39" s="3">
        <f>SUM(F10:F38)</f>
        <v>3265098800</v>
      </c>
      <c r="G39" s="4">
        <f t="shared" si="1"/>
        <v>-374152200</v>
      </c>
      <c r="H39" s="4">
        <f t="shared" si="2"/>
        <v>89.718977888582017</v>
      </c>
      <c r="I39" s="3">
        <f>SUM(I10:I38)</f>
        <v>3273593700</v>
      </c>
      <c r="J39" s="4">
        <f t="shared" si="3"/>
        <v>176525200</v>
      </c>
      <c r="K39" s="4">
        <f t="shared" si="5"/>
        <v>105.69975123249615</v>
      </c>
    </row>
    <row r="40" spans="1:11" x14ac:dyDescent="0.25">
      <c r="A40" s="36" t="s">
        <v>27</v>
      </c>
      <c r="B40" s="37"/>
      <c r="C40" s="37"/>
      <c r="D40" s="37"/>
      <c r="E40" s="37"/>
      <c r="F40" s="37"/>
      <c r="G40" s="37"/>
      <c r="H40" s="37"/>
      <c r="I40" s="37"/>
      <c r="J40" s="37"/>
      <c r="K40" s="38"/>
    </row>
    <row r="41" spans="1:11" ht="47.25" x14ac:dyDescent="0.25">
      <c r="A41" s="22" t="s">
        <v>23</v>
      </c>
      <c r="B41" s="5">
        <v>86530600</v>
      </c>
      <c r="C41" s="5"/>
      <c r="D41" s="2">
        <f t="shared" ref="D41" si="6">C41-B41</f>
        <v>-86530600</v>
      </c>
      <c r="E41" s="2">
        <f t="shared" ref="E41" si="7">C41/B41*100</f>
        <v>0</v>
      </c>
      <c r="F41" s="5"/>
      <c r="G41" s="2">
        <f t="shared" ref="G41" si="8">F41-C41</f>
        <v>0</v>
      </c>
      <c r="H41" s="2"/>
      <c r="I41" s="5"/>
      <c r="J41" s="2">
        <f t="shared" ref="J41" si="9">I41-B41</f>
        <v>-86530600</v>
      </c>
      <c r="K41" s="2">
        <f t="shared" ref="K41" si="10">I41/B41*100</f>
        <v>0</v>
      </c>
    </row>
    <row r="42" spans="1:11" ht="31.5" x14ac:dyDescent="0.25">
      <c r="A42" s="22" t="s">
        <v>60</v>
      </c>
      <c r="B42" s="5"/>
      <c r="C42" s="5">
        <v>1052710200</v>
      </c>
      <c r="D42" s="2">
        <f t="shared" ref="D42:D67" si="11">C42-B42</f>
        <v>1052710200</v>
      </c>
      <c r="E42" s="2"/>
      <c r="F42" s="5">
        <v>1315884000</v>
      </c>
      <c r="G42" s="2">
        <f t="shared" ref="G42:G67" si="12">F42-C42</f>
        <v>263173800</v>
      </c>
      <c r="H42" s="2">
        <f t="shared" ref="H42:H67" si="13">F42/C42*100</f>
        <v>124.99964377660633</v>
      </c>
      <c r="I42" s="5">
        <v>810897500</v>
      </c>
      <c r="J42" s="2">
        <f t="shared" ref="J42:J67" si="14">I42-B42</f>
        <v>810897500</v>
      </c>
      <c r="K42" s="2"/>
    </row>
    <row r="43" spans="1:11" ht="47.25" x14ac:dyDescent="0.25">
      <c r="A43" s="22" t="s">
        <v>62</v>
      </c>
      <c r="B43" s="5">
        <v>136850300</v>
      </c>
      <c r="C43" s="5"/>
      <c r="D43" s="2">
        <f t="shared" si="11"/>
        <v>-136850300</v>
      </c>
      <c r="E43" s="2">
        <f t="shared" ref="E43:E67" si="15">C43/B43*100</f>
        <v>0</v>
      </c>
      <c r="F43" s="5"/>
      <c r="G43" s="2">
        <f t="shared" si="12"/>
        <v>0</v>
      </c>
      <c r="H43" s="2"/>
      <c r="I43" s="5"/>
      <c r="J43" s="2">
        <f t="shared" si="14"/>
        <v>-136850300</v>
      </c>
      <c r="K43" s="2">
        <f t="shared" ref="K43:K67" si="16">I43/B43*100</f>
        <v>0</v>
      </c>
    </row>
    <row r="44" spans="1:11" s="13" customFormat="1" ht="97.5" customHeight="1" x14ac:dyDescent="0.25">
      <c r="A44" s="22" t="s">
        <v>24</v>
      </c>
      <c r="B44" s="5">
        <v>13500000</v>
      </c>
      <c r="C44" s="5">
        <v>37872000</v>
      </c>
      <c r="D44" s="2">
        <f t="shared" si="11"/>
        <v>24372000</v>
      </c>
      <c r="E44" s="2">
        <f t="shared" si="15"/>
        <v>280.53333333333336</v>
      </c>
      <c r="F44" s="5">
        <v>30780000</v>
      </c>
      <c r="G44" s="2">
        <f t="shared" si="12"/>
        <v>-7092000</v>
      </c>
      <c r="H44" s="2">
        <f t="shared" si="13"/>
        <v>81.273764258555133</v>
      </c>
      <c r="I44" s="5">
        <v>30780000</v>
      </c>
      <c r="J44" s="2">
        <f t="shared" si="14"/>
        <v>17280000</v>
      </c>
      <c r="K44" s="2">
        <f t="shared" si="16"/>
        <v>227.99999999999997</v>
      </c>
    </row>
    <row r="45" spans="1:11" s="13" customFormat="1" ht="24" customHeight="1" x14ac:dyDescent="0.25">
      <c r="A45" s="22" t="s">
        <v>40</v>
      </c>
      <c r="B45" s="5">
        <v>33586600</v>
      </c>
      <c r="C45" s="5"/>
      <c r="D45" s="2">
        <f t="shared" si="11"/>
        <v>-33586600</v>
      </c>
      <c r="E45" s="2">
        <f t="shared" si="15"/>
        <v>0</v>
      </c>
      <c r="F45" s="5"/>
      <c r="G45" s="2">
        <f t="shared" si="12"/>
        <v>0</v>
      </c>
      <c r="H45" s="2"/>
      <c r="I45" s="5"/>
      <c r="J45" s="2">
        <f t="shared" si="14"/>
        <v>-33586600</v>
      </c>
      <c r="K45" s="2">
        <f t="shared" si="16"/>
        <v>0</v>
      </c>
    </row>
    <row r="46" spans="1:11" s="13" customFormat="1" ht="63.75" customHeight="1" x14ac:dyDescent="0.25">
      <c r="A46" s="22" t="s">
        <v>69</v>
      </c>
      <c r="B46" s="5"/>
      <c r="C46" s="5"/>
      <c r="D46" s="2">
        <f t="shared" si="11"/>
        <v>0</v>
      </c>
      <c r="E46" s="2"/>
      <c r="F46" s="5">
        <v>193020200</v>
      </c>
      <c r="G46" s="2">
        <f t="shared" si="12"/>
        <v>193020200</v>
      </c>
      <c r="H46" s="2"/>
      <c r="I46" s="5">
        <v>193020200</v>
      </c>
      <c r="J46" s="2">
        <f t="shared" si="14"/>
        <v>193020200</v>
      </c>
      <c r="K46" s="2"/>
    </row>
    <row r="47" spans="1:11" s="13" customFormat="1" ht="31.5" x14ac:dyDescent="0.25">
      <c r="A47" s="22" t="s">
        <v>68</v>
      </c>
      <c r="B47" s="5"/>
      <c r="C47" s="5"/>
      <c r="D47" s="2">
        <f t="shared" si="11"/>
        <v>0</v>
      </c>
      <c r="E47" s="2"/>
      <c r="F47" s="5">
        <v>289334700</v>
      </c>
      <c r="G47" s="2">
        <f t="shared" si="12"/>
        <v>289334700</v>
      </c>
      <c r="H47" s="2"/>
      <c r="I47" s="5">
        <v>289334700</v>
      </c>
      <c r="J47" s="2">
        <f t="shared" si="14"/>
        <v>289334700</v>
      </c>
      <c r="K47" s="2"/>
    </row>
    <row r="48" spans="1:11" s="13" customFormat="1" ht="31.5" x14ac:dyDescent="0.25">
      <c r="A48" s="22" t="s">
        <v>70</v>
      </c>
      <c r="B48" s="5"/>
      <c r="C48" s="5"/>
      <c r="D48" s="2">
        <f t="shared" si="11"/>
        <v>0</v>
      </c>
      <c r="E48" s="2"/>
      <c r="F48" s="5">
        <v>263612700</v>
      </c>
      <c r="G48" s="2">
        <f t="shared" si="12"/>
        <v>263612700</v>
      </c>
      <c r="H48" s="2"/>
      <c r="I48" s="5"/>
      <c r="J48" s="2">
        <f t="shared" si="14"/>
        <v>0</v>
      </c>
      <c r="K48" s="2"/>
    </row>
    <row r="49" spans="1:11" s="13" customFormat="1" ht="31.5" x14ac:dyDescent="0.25">
      <c r="A49" s="22" t="s">
        <v>71</v>
      </c>
      <c r="B49" s="5"/>
      <c r="C49" s="5"/>
      <c r="D49" s="2">
        <f t="shared" si="11"/>
        <v>0</v>
      </c>
      <c r="E49" s="2"/>
      <c r="F49" s="5"/>
      <c r="G49" s="2">
        <f t="shared" si="12"/>
        <v>0</v>
      </c>
      <c r="H49" s="2"/>
      <c r="I49" s="5">
        <v>215591300</v>
      </c>
      <c r="J49" s="2">
        <f t="shared" si="14"/>
        <v>215591300</v>
      </c>
      <c r="K49" s="2"/>
    </row>
    <row r="50" spans="1:11" s="13" customFormat="1" ht="84.75" customHeight="1" x14ac:dyDescent="0.25">
      <c r="A50" s="22" t="s">
        <v>61</v>
      </c>
      <c r="B50" s="5"/>
      <c r="C50" s="5">
        <v>110758800</v>
      </c>
      <c r="D50" s="2">
        <f t="shared" si="11"/>
        <v>110758800</v>
      </c>
      <c r="E50" s="2"/>
      <c r="F50" s="5"/>
      <c r="G50" s="2">
        <f t="shared" si="12"/>
        <v>-110758800</v>
      </c>
      <c r="H50" s="2">
        <f t="shared" si="13"/>
        <v>0</v>
      </c>
      <c r="I50" s="5"/>
      <c r="J50" s="2">
        <f t="shared" si="14"/>
        <v>0</v>
      </c>
      <c r="K50" s="2"/>
    </row>
    <row r="51" spans="1:11" ht="31.5" x14ac:dyDescent="0.25">
      <c r="A51" s="22" t="s">
        <v>63</v>
      </c>
      <c r="B51" s="5"/>
      <c r="C51" s="5">
        <v>84370000</v>
      </c>
      <c r="D51" s="2">
        <f t="shared" si="11"/>
        <v>84370000</v>
      </c>
      <c r="E51" s="2"/>
      <c r="F51" s="5"/>
      <c r="G51" s="2">
        <f t="shared" si="12"/>
        <v>-84370000</v>
      </c>
      <c r="H51" s="2">
        <f t="shared" si="13"/>
        <v>0</v>
      </c>
      <c r="I51" s="5"/>
      <c r="J51" s="2">
        <f t="shared" si="14"/>
        <v>0</v>
      </c>
      <c r="K51" s="2"/>
    </row>
    <row r="52" spans="1:11" ht="94.5" x14ac:dyDescent="0.25">
      <c r="A52" s="22" t="s">
        <v>46</v>
      </c>
      <c r="B52" s="5">
        <v>11400500</v>
      </c>
      <c r="C52" s="5">
        <v>19199900</v>
      </c>
      <c r="D52" s="2">
        <f t="shared" si="11"/>
        <v>7799400</v>
      </c>
      <c r="E52" s="2">
        <f t="shared" si="15"/>
        <v>168.41278891276698</v>
      </c>
      <c r="F52" s="5">
        <v>11884300</v>
      </c>
      <c r="G52" s="2">
        <f t="shared" si="12"/>
        <v>-7315600</v>
      </c>
      <c r="H52" s="2">
        <f t="shared" si="13"/>
        <v>61.897718217282382</v>
      </c>
      <c r="I52" s="5">
        <v>11884300</v>
      </c>
      <c r="J52" s="2">
        <f t="shared" si="14"/>
        <v>483800</v>
      </c>
      <c r="K52" s="2">
        <f t="shared" si="16"/>
        <v>104.24367352309109</v>
      </c>
    </row>
    <row r="53" spans="1:11" ht="36.75" customHeight="1" x14ac:dyDescent="0.25">
      <c r="A53" s="22" t="s">
        <v>56</v>
      </c>
      <c r="B53" s="5">
        <v>2392200</v>
      </c>
      <c r="C53" s="5">
        <v>685300</v>
      </c>
      <c r="D53" s="2">
        <f t="shared" si="11"/>
        <v>-1706900</v>
      </c>
      <c r="E53" s="2">
        <f t="shared" si="15"/>
        <v>28.647270295125825</v>
      </c>
      <c r="F53" s="5">
        <v>685300</v>
      </c>
      <c r="G53" s="2">
        <f t="shared" si="12"/>
        <v>0</v>
      </c>
      <c r="H53" s="2">
        <f t="shared" si="13"/>
        <v>100</v>
      </c>
      <c r="I53" s="5">
        <v>685300</v>
      </c>
      <c r="J53" s="2">
        <f t="shared" si="14"/>
        <v>-1706900</v>
      </c>
      <c r="K53" s="2">
        <f t="shared" si="16"/>
        <v>28.647270295125825</v>
      </c>
    </row>
    <row r="54" spans="1:11" ht="31.5" x14ac:dyDescent="0.25">
      <c r="A54" s="22" t="s">
        <v>57</v>
      </c>
      <c r="B54" s="5"/>
      <c r="C54" s="5">
        <v>418800000</v>
      </c>
      <c r="D54" s="2">
        <f t="shared" si="11"/>
        <v>418800000</v>
      </c>
      <c r="E54" s="2"/>
      <c r="F54" s="5">
        <v>418892100</v>
      </c>
      <c r="G54" s="2">
        <f t="shared" si="12"/>
        <v>92100</v>
      </c>
      <c r="H54" s="2">
        <f t="shared" si="13"/>
        <v>100.02199140401147</v>
      </c>
      <c r="I54" s="5"/>
      <c r="J54" s="2">
        <f t="shared" si="14"/>
        <v>0</v>
      </c>
      <c r="K54" s="2"/>
    </row>
    <row r="55" spans="1:11" x14ac:dyDescent="0.25">
      <c r="A55" s="22" t="s">
        <v>47</v>
      </c>
      <c r="B55" s="5">
        <v>201600</v>
      </c>
      <c r="C55" s="5"/>
      <c r="D55" s="2">
        <f t="shared" si="11"/>
        <v>-201600</v>
      </c>
      <c r="E55" s="2">
        <f t="shared" si="15"/>
        <v>0</v>
      </c>
      <c r="F55" s="5">
        <v>13677100</v>
      </c>
      <c r="G55" s="2">
        <f t="shared" si="12"/>
        <v>13677100</v>
      </c>
      <c r="H55" s="2"/>
      <c r="I55" s="5"/>
      <c r="J55" s="2">
        <f t="shared" si="14"/>
        <v>-201600</v>
      </c>
      <c r="K55" s="2">
        <f t="shared" si="16"/>
        <v>0</v>
      </c>
    </row>
    <row r="56" spans="1:11" ht="22.5" customHeight="1" x14ac:dyDescent="0.25">
      <c r="A56" s="22" t="s">
        <v>64</v>
      </c>
      <c r="B56" s="5">
        <v>4661600</v>
      </c>
      <c r="C56" s="5">
        <v>4203200</v>
      </c>
      <c r="D56" s="2">
        <f t="shared" si="11"/>
        <v>-458400</v>
      </c>
      <c r="E56" s="2">
        <f t="shared" si="15"/>
        <v>90.166466449287796</v>
      </c>
      <c r="F56" s="5">
        <v>4203200</v>
      </c>
      <c r="G56" s="2">
        <f t="shared" si="12"/>
        <v>0</v>
      </c>
      <c r="H56" s="2">
        <f t="shared" si="13"/>
        <v>100</v>
      </c>
      <c r="I56" s="5">
        <v>4203200</v>
      </c>
      <c r="J56" s="2">
        <f t="shared" si="14"/>
        <v>-458400</v>
      </c>
      <c r="K56" s="2">
        <f t="shared" si="16"/>
        <v>90.166466449287796</v>
      </c>
    </row>
    <row r="57" spans="1:11" ht="94.5" x14ac:dyDescent="0.25">
      <c r="A57" s="22" t="s">
        <v>39</v>
      </c>
      <c r="B57" s="5">
        <v>2860100</v>
      </c>
      <c r="C57" s="5">
        <v>4881700</v>
      </c>
      <c r="D57" s="2">
        <f t="shared" si="11"/>
        <v>2021600</v>
      </c>
      <c r="E57" s="2">
        <f t="shared" si="15"/>
        <v>170.68284325722877</v>
      </c>
      <c r="F57" s="5">
        <v>4881700</v>
      </c>
      <c r="G57" s="2">
        <f t="shared" si="12"/>
        <v>0</v>
      </c>
      <c r="H57" s="2">
        <f t="shared" si="13"/>
        <v>100</v>
      </c>
      <c r="I57" s="5">
        <v>5058900</v>
      </c>
      <c r="J57" s="2">
        <f t="shared" si="14"/>
        <v>2198800</v>
      </c>
      <c r="K57" s="2">
        <f t="shared" si="16"/>
        <v>176.87843082409705</v>
      </c>
    </row>
    <row r="58" spans="1:11" ht="63" x14ac:dyDescent="0.25">
      <c r="A58" s="22" t="s">
        <v>48</v>
      </c>
      <c r="B58" s="5">
        <v>857000</v>
      </c>
      <c r="C58" s="5">
        <v>2052800</v>
      </c>
      <c r="D58" s="2">
        <f t="shared" si="11"/>
        <v>1195800</v>
      </c>
      <c r="E58" s="2">
        <f t="shared" si="15"/>
        <v>239.53325554259041</v>
      </c>
      <c r="F58" s="5"/>
      <c r="G58" s="2">
        <f t="shared" si="12"/>
        <v>-2052800</v>
      </c>
      <c r="H58" s="2">
        <f t="shared" si="13"/>
        <v>0</v>
      </c>
      <c r="I58" s="5"/>
      <c r="J58" s="2">
        <f t="shared" si="14"/>
        <v>-857000</v>
      </c>
      <c r="K58" s="2">
        <f t="shared" si="16"/>
        <v>0</v>
      </c>
    </row>
    <row r="59" spans="1:11" ht="31.5" x14ac:dyDescent="0.25">
      <c r="A59" s="22" t="s">
        <v>58</v>
      </c>
      <c r="B59" s="5"/>
      <c r="C59" s="5">
        <v>177561300</v>
      </c>
      <c r="D59" s="2">
        <f t="shared" si="11"/>
        <v>177561300</v>
      </c>
      <c r="E59" s="2"/>
      <c r="F59" s="5">
        <v>132224500</v>
      </c>
      <c r="G59" s="2">
        <f t="shared" si="12"/>
        <v>-45336800</v>
      </c>
      <c r="H59" s="2">
        <f t="shared" si="13"/>
        <v>74.466958734814398</v>
      </c>
      <c r="I59" s="5">
        <v>132224500</v>
      </c>
      <c r="J59" s="2">
        <f t="shared" si="14"/>
        <v>132224500</v>
      </c>
      <c r="K59" s="2"/>
    </row>
    <row r="60" spans="1:11" ht="48.75" customHeight="1" x14ac:dyDescent="0.25">
      <c r="A60" s="22" t="s">
        <v>65</v>
      </c>
      <c r="B60" s="5"/>
      <c r="C60" s="5">
        <v>24520700</v>
      </c>
      <c r="D60" s="2">
        <f t="shared" si="11"/>
        <v>24520700</v>
      </c>
      <c r="E60" s="2"/>
      <c r="F60" s="5">
        <v>25874100</v>
      </c>
      <c r="G60" s="2">
        <f t="shared" si="12"/>
        <v>1353400</v>
      </c>
      <c r="H60" s="2">
        <f t="shared" si="13"/>
        <v>105.51941828740614</v>
      </c>
      <c r="I60" s="5">
        <v>35888700</v>
      </c>
      <c r="J60" s="2">
        <f t="shared" si="14"/>
        <v>35888700</v>
      </c>
      <c r="K60" s="2"/>
    </row>
    <row r="61" spans="1:11" ht="31.5" x14ac:dyDescent="0.25">
      <c r="A61" s="22" t="s">
        <v>59</v>
      </c>
      <c r="B61" s="5"/>
      <c r="C61" s="5">
        <v>33412700</v>
      </c>
      <c r="D61" s="2">
        <f t="shared" si="11"/>
        <v>33412700</v>
      </c>
      <c r="E61" s="2"/>
      <c r="F61" s="5">
        <v>33412700</v>
      </c>
      <c r="G61" s="2">
        <f t="shared" si="12"/>
        <v>0</v>
      </c>
      <c r="H61" s="2">
        <f t="shared" si="13"/>
        <v>100</v>
      </c>
      <c r="I61" s="5">
        <v>33412700</v>
      </c>
      <c r="J61" s="2">
        <f t="shared" si="14"/>
        <v>33412700</v>
      </c>
      <c r="K61" s="2"/>
    </row>
    <row r="62" spans="1:11" ht="31.5" x14ac:dyDescent="0.25">
      <c r="A62" s="22" t="s">
        <v>66</v>
      </c>
      <c r="B62" s="5">
        <v>1935700</v>
      </c>
      <c r="C62" s="5">
        <v>4085800</v>
      </c>
      <c r="D62" s="2">
        <f t="shared" si="11"/>
        <v>2150100</v>
      </c>
      <c r="E62" s="2">
        <f t="shared" si="15"/>
        <v>211.07609650255722</v>
      </c>
      <c r="F62" s="5">
        <v>4084500</v>
      </c>
      <c r="G62" s="2">
        <f t="shared" si="12"/>
        <v>-1300</v>
      </c>
      <c r="H62" s="2">
        <f t="shared" si="13"/>
        <v>99.968182485682121</v>
      </c>
      <c r="I62" s="5">
        <v>4176200</v>
      </c>
      <c r="J62" s="2">
        <f t="shared" si="14"/>
        <v>2240500</v>
      </c>
      <c r="K62" s="2">
        <f t="shared" si="16"/>
        <v>215.74624166968022</v>
      </c>
    </row>
    <row r="63" spans="1:11" ht="31.5" x14ac:dyDescent="0.25">
      <c r="A63" s="22" t="s">
        <v>25</v>
      </c>
      <c r="B63" s="5">
        <v>96400</v>
      </c>
      <c r="C63" s="5">
        <v>96400</v>
      </c>
      <c r="D63" s="2">
        <f t="shared" si="11"/>
        <v>0</v>
      </c>
      <c r="E63" s="2">
        <f t="shared" si="15"/>
        <v>100</v>
      </c>
      <c r="F63" s="5">
        <v>96400</v>
      </c>
      <c r="G63" s="2">
        <f t="shared" si="12"/>
        <v>0</v>
      </c>
      <c r="H63" s="2">
        <f t="shared" si="13"/>
        <v>100</v>
      </c>
      <c r="I63" s="5">
        <v>96400</v>
      </c>
      <c r="J63" s="2">
        <f t="shared" si="14"/>
        <v>0</v>
      </c>
      <c r="K63" s="2">
        <f t="shared" si="16"/>
        <v>100</v>
      </c>
    </row>
    <row r="64" spans="1:11" ht="63" x14ac:dyDescent="0.25">
      <c r="A64" s="22" t="s">
        <v>67</v>
      </c>
      <c r="B64" s="5"/>
      <c r="C64" s="5"/>
      <c r="D64" s="2">
        <f t="shared" si="11"/>
        <v>0</v>
      </c>
      <c r="E64" s="2"/>
      <c r="F64" s="5">
        <v>496594400</v>
      </c>
      <c r="G64" s="2">
        <f t="shared" si="12"/>
        <v>496594400</v>
      </c>
      <c r="H64" s="2"/>
      <c r="I64" s="5">
        <v>138060500</v>
      </c>
      <c r="J64" s="2">
        <f t="shared" si="14"/>
        <v>138060500</v>
      </c>
      <c r="K64" s="2"/>
    </row>
    <row r="65" spans="1:12" ht="31.5" x14ac:dyDescent="0.25">
      <c r="A65" s="22" t="s">
        <v>26</v>
      </c>
      <c r="B65" s="5">
        <v>38870700</v>
      </c>
      <c r="C65" s="5">
        <v>42867100</v>
      </c>
      <c r="D65" s="2">
        <f t="shared" si="11"/>
        <v>3996400</v>
      </c>
      <c r="E65" s="2">
        <f t="shared" si="15"/>
        <v>110.28126583776469</v>
      </c>
      <c r="F65" s="5">
        <v>35381800</v>
      </c>
      <c r="G65" s="2">
        <f t="shared" si="12"/>
        <v>-7485300</v>
      </c>
      <c r="H65" s="2">
        <f t="shared" si="13"/>
        <v>82.538356921741851</v>
      </c>
      <c r="I65" s="5">
        <v>34413000</v>
      </c>
      <c r="J65" s="2">
        <f t="shared" si="14"/>
        <v>-4457700</v>
      </c>
      <c r="K65" s="2">
        <f t="shared" si="16"/>
        <v>88.531979099939022</v>
      </c>
    </row>
    <row r="66" spans="1:12" ht="31.5" x14ac:dyDescent="0.25">
      <c r="A66" s="22" t="s">
        <v>41</v>
      </c>
      <c r="B66" s="5">
        <v>31257100</v>
      </c>
      <c r="C66" s="5">
        <v>39489600</v>
      </c>
      <c r="D66" s="2">
        <f t="shared" si="11"/>
        <v>8232500</v>
      </c>
      <c r="E66" s="2">
        <f t="shared" si="15"/>
        <v>126.33801600276418</v>
      </c>
      <c r="F66" s="5">
        <v>39489600</v>
      </c>
      <c r="G66" s="2">
        <f t="shared" si="12"/>
        <v>0</v>
      </c>
      <c r="H66" s="2">
        <f t="shared" si="13"/>
        <v>100</v>
      </c>
      <c r="I66" s="5">
        <v>41172000</v>
      </c>
      <c r="J66" s="2">
        <f t="shared" si="14"/>
        <v>9914900</v>
      </c>
      <c r="K66" s="2">
        <f t="shared" si="16"/>
        <v>131.72047310850974</v>
      </c>
    </row>
    <row r="67" spans="1:12" s="15" customFormat="1" x14ac:dyDescent="0.25">
      <c r="A67" s="23" t="s">
        <v>28</v>
      </c>
      <c r="B67" s="4">
        <f>SUM(B41:B66)</f>
        <v>365000400</v>
      </c>
      <c r="C67" s="4">
        <f>SUM(C41:C66)</f>
        <v>2057567500</v>
      </c>
      <c r="D67" s="4">
        <f t="shared" si="11"/>
        <v>1692567100</v>
      </c>
      <c r="E67" s="4">
        <f t="shared" si="15"/>
        <v>563.71650551615835</v>
      </c>
      <c r="F67" s="4">
        <f>SUM(F41:F66)</f>
        <v>3314013300</v>
      </c>
      <c r="G67" s="4">
        <f t="shared" si="12"/>
        <v>1256445800</v>
      </c>
      <c r="H67" s="4">
        <f t="shared" si="13"/>
        <v>161.06462120926776</v>
      </c>
      <c r="I67" s="4">
        <f>SUM(I41:I66)</f>
        <v>1980899400</v>
      </c>
      <c r="J67" s="4">
        <f t="shared" si="14"/>
        <v>1615899000</v>
      </c>
      <c r="K67" s="4">
        <f t="shared" si="16"/>
        <v>542.71156963115652</v>
      </c>
    </row>
    <row r="68" spans="1:12" s="13" customFormat="1" x14ac:dyDescent="0.25">
      <c r="A68" s="36" t="s">
        <v>29</v>
      </c>
      <c r="B68" s="37"/>
      <c r="C68" s="37"/>
      <c r="D68" s="37"/>
      <c r="E68" s="37"/>
      <c r="F68" s="37"/>
      <c r="G68" s="37"/>
      <c r="H68" s="37"/>
      <c r="I68" s="37"/>
      <c r="J68" s="37"/>
      <c r="K68" s="38"/>
      <c r="L68" s="19"/>
    </row>
    <row r="69" spans="1:12" s="12" customFormat="1" ht="31.5" x14ac:dyDescent="0.25">
      <c r="A69" s="28" t="s">
        <v>30</v>
      </c>
      <c r="B69" s="5">
        <v>4362800</v>
      </c>
      <c r="C69" s="5">
        <v>3501500</v>
      </c>
      <c r="D69" s="2">
        <f t="shared" ref="D69" si="17">C69-B69</f>
        <v>-861300</v>
      </c>
      <c r="E69" s="2">
        <f t="shared" ref="E69" si="18">C69/B69*100</f>
        <v>80.258091134134048</v>
      </c>
      <c r="F69" s="5">
        <v>3501500</v>
      </c>
      <c r="G69" s="2">
        <f t="shared" ref="G69" si="19">F69-C69</f>
        <v>0</v>
      </c>
      <c r="H69" s="2">
        <f t="shared" ref="H69" si="20">F69/C69*100</f>
        <v>100</v>
      </c>
      <c r="I69" s="5">
        <v>3501500</v>
      </c>
      <c r="J69" s="2">
        <f t="shared" ref="J69" si="21">I69-B69</f>
        <v>-861300</v>
      </c>
      <c r="K69" s="2">
        <f t="shared" ref="K69" si="22">I69/B69*100</f>
        <v>80.258091134134048</v>
      </c>
    </row>
    <row r="70" spans="1:12" s="12" customFormat="1" x14ac:dyDescent="0.25">
      <c r="A70" s="23" t="s">
        <v>31</v>
      </c>
      <c r="B70" s="26">
        <f>B69</f>
        <v>4362800</v>
      </c>
      <c r="C70" s="26">
        <f>C69</f>
        <v>3501500</v>
      </c>
      <c r="D70" s="4">
        <f t="shared" ref="D70" si="23">C70-B70</f>
        <v>-861300</v>
      </c>
      <c r="E70" s="4">
        <f t="shared" ref="E70" si="24">C70/B70*100</f>
        <v>80.258091134134048</v>
      </c>
      <c r="F70" s="26">
        <f>F69</f>
        <v>3501500</v>
      </c>
      <c r="G70" s="4">
        <f t="shared" ref="G70" si="25">F70-C70</f>
        <v>0</v>
      </c>
      <c r="H70" s="4">
        <f t="shared" ref="H70" si="26">F70/C70*100</f>
        <v>100</v>
      </c>
      <c r="I70" s="26">
        <f>I69</f>
        <v>3501500</v>
      </c>
      <c r="J70" s="4">
        <f t="shared" ref="J70" si="27">I70-B70</f>
        <v>-861300</v>
      </c>
      <c r="K70" s="4">
        <f t="shared" ref="K70" si="28">I70/B70*100</f>
        <v>80.258091134134048</v>
      </c>
    </row>
    <row r="71" spans="1:12" x14ac:dyDescent="0.25">
      <c r="A71" s="36" t="s">
        <v>4</v>
      </c>
      <c r="B71" s="37"/>
      <c r="C71" s="37"/>
      <c r="D71" s="37"/>
      <c r="E71" s="37"/>
      <c r="F71" s="37"/>
      <c r="G71" s="37"/>
      <c r="H71" s="37"/>
      <c r="I71" s="37"/>
      <c r="J71" s="37"/>
      <c r="K71" s="38"/>
    </row>
    <row r="72" spans="1:12" x14ac:dyDescent="0.25">
      <c r="A72" s="22" t="s">
        <v>54</v>
      </c>
      <c r="B72" s="5">
        <f>818751900+231359800</f>
        <v>1050111700</v>
      </c>
      <c r="C72" s="5">
        <v>944134000</v>
      </c>
      <c r="D72" s="2">
        <f t="shared" ref="D72" si="29">C72-B72</f>
        <v>-105977700</v>
      </c>
      <c r="E72" s="2">
        <f t="shared" ref="E72" si="30">C72/B72*100</f>
        <v>89.907959315185238</v>
      </c>
      <c r="F72" s="5">
        <v>869225900</v>
      </c>
      <c r="G72" s="2">
        <f t="shared" ref="G72" si="31">F72-C72</f>
        <v>-74908100</v>
      </c>
      <c r="H72" s="2">
        <f t="shared" ref="H72" si="32">F72/C72*100</f>
        <v>92.065946147474833</v>
      </c>
      <c r="I72" s="5">
        <v>882268200</v>
      </c>
      <c r="J72" s="2">
        <f t="shared" ref="J72" si="33">I72-B72</f>
        <v>-167843500</v>
      </c>
      <c r="K72" s="2">
        <f t="shared" ref="K72" si="34">I72/B72*100</f>
        <v>84.016605090677501</v>
      </c>
    </row>
    <row r="73" spans="1:12" s="12" customFormat="1" ht="31.5" x14ac:dyDescent="0.25">
      <c r="A73" s="22" t="s">
        <v>55</v>
      </c>
      <c r="B73" s="5"/>
      <c r="C73" s="5">
        <v>31883400</v>
      </c>
      <c r="D73" s="2">
        <f t="shared" ref="D73:D74" si="35">C73-B73</f>
        <v>31883400</v>
      </c>
      <c r="E73" s="2"/>
      <c r="F73" s="5">
        <v>0</v>
      </c>
      <c r="G73" s="2">
        <f t="shared" ref="G73:G75" si="36">F73-C73</f>
        <v>-31883400</v>
      </c>
      <c r="H73" s="2"/>
      <c r="I73" s="5">
        <v>0</v>
      </c>
      <c r="J73" s="2">
        <f t="shared" ref="J73:J75" si="37">I73-B73</f>
        <v>0</v>
      </c>
      <c r="K73" s="2"/>
    </row>
    <row r="74" spans="1:12" s="29" customFormat="1" x14ac:dyDescent="0.25">
      <c r="A74" s="31" t="s">
        <v>32</v>
      </c>
      <c r="B74" s="3">
        <f>B72+B73</f>
        <v>1050111700</v>
      </c>
      <c r="C74" s="3">
        <f>C72+C73</f>
        <v>976017400</v>
      </c>
      <c r="D74" s="4">
        <f t="shared" si="35"/>
        <v>-74094300</v>
      </c>
      <c r="E74" s="4">
        <f t="shared" ref="E74:E75" si="38">C74/B74*100</f>
        <v>92.944150607978187</v>
      </c>
      <c r="F74" s="3">
        <f>F72+F73</f>
        <v>869225900</v>
      </c>
      <c r="G74" s="4">
        <f t="shared" si="36"/>
        <v>-106791500</v>
      </c>
      <c r="H74" s="4">
        <f t="shared" ref="H74:H75" si="39">F74/C74*100</f>
        <v>89.058443015462629</v>
      </c>
      <c r="I74" s="3">
        <f>I72+I73</f>
        <v>882268200</v>
      </c>
      <c r="J74" s="4">
        <f t="shared" si="37"/>
        <v>-167843500</v>
      </c>
      <c r="K74" s="4">
        <f t="shared" ref="K74:K75" si="40">I74/B74*100</f>
        <v>84.016605090677501</v>
      </c>
    </row>
    <row r="75" spans="1:12" s="12" customFormat="1" x14ac:dyDescent="0.25">
      <c r="A75" s="23" t="s">
        <v>33</v>
      </c>
      <c r="B75" s="3">
        <f>B74+B70+B67+B39</f>
        <v>4516543400</v>
      </c>
      <c r="C75" s="3">
        <f>C74+C70+C67+C39</f>
        <v>6676337400</v>
      </c>
      <c r="D75" s="4">
        <f>C75-B75</f>
        <v>2159794000</v>
      </c>
      <c r="E75" s="4">
        <f t="shared" si="38"/>
        <v>147.81962241301611</v>
      </c>
      <c r="F75" s="3">
        <f>F74+F70+F67+F39</f>
        <v>7451839500</v>
      </c>
      <c r="G75" s="4">
        <f t="shared" si="36"/>
        <v>775502100</v>
      </c>
      <c r="H75" s="4">
        <f t="shared" si="39"/>
        <v>111.61568167600397</v>
      </c>
      <c r="I75" s="3">
        <f>I74+I70+I67+I39</f>
        <v>6140262800</v>
      </c>
      <c r="J75" s="4">
        <f t="shared" si="37"/>
        <v>1623719400</v>
      </c>
      <c r="K75" s="4">
        <f t="shared" si="40"/>
        <v>135.95048815428189</v>
      </c>
    </row>
    <row r="76" spans="1:12" x14ac:dyDescent="0.25">
      <c r="A76" s="24"/>
      <c r="B76" s="10"/>
      <c r="C76" s="10"/>
      <c r="D76" s="10"/>
      <c r="E76" s="10"/>
      <c r="F76" s="14"/>
      <c r="G76" s="10"/>
      <c r="H76" s="10"/>
      <c r="I76" s="14"/>
      <c r="J76" s="10"/>
      <c r="K76" s="10"/>
    </row>
    <row r="77" spans="1:12" ht="19.5" x14ac:dyDescent="0.25">
      <c r="A77" s="32"/>
      <c r="D77" s="11"/>
      <c r="F77" s="8"/>
      <c r="H77" s="9"/>
      <c r="I77" s="9"/>
      <c r="J77" s="9"/>
      <c r="K77" s="9"/>
    </row>
    <row r="78" spans="1:12" ht="19.5" x14ac:dyDescent="0.25">
      <c r="A78" s="32"/>
      <c r="F78" s="8"/>
      <c r="H78" s="9"/>
      <c r="I78" s="9"/>
      <c r="J78" s="9"/>
      <c r="K78" s="9"/>
    </row>
    <row r="79" spans="1:12" x14ac:dyDescent="0.25">
      <c r="B79" s="11"/>
      <c r="C79" s="11"/>
      <c r="D79" s="11"/>
      <c r="E79" s="11"/>
      <c r="F79" s="8"/>
      <c r="H79" s="9"/>
      <c r="I79" s="9"/>
      <c r="J79" s="9"/>
      <c r="K79" s="9"/>
    </row>
    <row r="80" spans="1:12" x14ac:dyDescent="0.25">
      <c r="F80" s="8"/>
      <c r="H80" s="9"/>
      <c r="I80" s="9"/>
      <c r="J80" s="9"/>
      <c r="K80" s="9"/>
    </row>
  </sheetData>
  <autoFilter ref="A8:K75"/>
  <mergeCells count="13">
    <mergeCell ref="A4:H4"/>
    <mergeCell ref="F6:F7"/>
    <mergeCell ref="G6:H6"/>
    <mergeCell ref="A6:A7"/>
    <mergeCell ref="B6:B7"/>
    <mergeCell ref="C6:C7"/>
    <mergeCell ref="D6:E6"/>
    <mergeCell ref="J6:K6"/>
    <mergeCell ref="A9:K9"/>
    <mergeCell ref="I6:I7"/>
    <mergeCell ref="A68:K68"/>
    <mergeCell ref="A71:K71"/>
    <mergeCell ref="A40:K40"/>
  </mergeCells>
  <pageMargins left="0.39370078740157483" right="0.39370078740157483" top="0.78740157480314965" bottom="0.39370078740157483" header="0.39370078740157483" footer="0"/>
  <pageSetup paperSize="9" scale="65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2019-12-09T06:30:13Z</cp:lastPrinted>
  <dcterms:created xsi:type="dcterms:W3CDTF">2013-11-25T11:49:42Z</dcterms:created>
  <dcterms:modified xsi:type="dcterms:W3CDTF">2019-12-16T09:46:07Z</dcterms:modified>
</cp:coreProperties>
</file>