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755" windowHeight="5820"/>
  </bookViews>
  <sheets>
    <sheet name="прил. 3" sheetId="1" r:id="rId1"/>
  </sheets>
  <definedNames>
    <definedName name="_ftn4" localSheetId="0">'прил. 3'!#REF!</definedName>
    <definedName name="_ftn5" localSheetId="0">'прил. 3'!#REF!</definedName>
    <definedName name="_ftn6" localSheetId="0">'прил. 3'!#REF!</definedName>
    <definedName name="_ftnref1" localSheetId="0">'прил. 3'!#REF!</definedName>
    <definedName name="_ftnref2" localSheetId="0">'прил. 3'!#REF!</definedName>
    <definedName name="_ftnref3" localSheetId="0">'прил. 3'!#REF!</definedName>
    <definedName name="_ftnref4" localSheetId="0">'прил. 3'!#REF!</definedName>
    <definedName name="_ftnref5" localSheetId="0">'прил. 3'!#REF!</definedName>
    <definedName name="_ftnref6" localSheetId="0">'прил. 3'!$E$15</definedName>
  </definedNames>
  <calcPr calcId="152511" refMode="R1C1"/>
</workbook>
</file>

<file path=xl/calcChain.xml><?xml version="1.0" encoding="utf-8"?>
<calcChain xmlns="http://schemas.openxmlformats.org/spreadsheetml/2006/main">
  <c r="F35" i="1" l="1"/>
  <c r="F33" i="1"/>
  <c r="G33" i="1" s="1"/>
  <c r="H33" i="1" s="1"/>
  <c r="F27" i="1"/>
  <c r="G27" i="1" s="1"/>
  <c r="F26" i="1"/>
  <c r="G26" i="1" s="1"/>
  <c r="G41" i="1" s="1"/>
  <c r="H35" i="1" l="1"/>
  <c r="G35" i="1"/>
  <c r="F25" i="1"/>
  <c r="G25" i="1" s="1"/>
  <c r="F32" i="1"/>
  <c r="H32" i="1" l="1"/>
  <c r="G32" i="1"/>
  <c r="G40" i="1" s="1"/>
  <c r="G42" i="1" s="1"/>
  <c r="I17" i="1" l="1"/>
  <c r="I18" i="1"/>
  <c r="I19" i="1"/>
  <c r="I20" i="1"/>
  <c r="I21" i="1"/>
  <c r="I22" i="1"/>
  <c r="I23" i="1"/>
  <c r="I24" i="1"/>
  <c r="I28" i="1"/>
  <c r="I29" i="1"/>
  <c r="I30" i="1"/>
  <c r="I31" i="1"/>
  <c r="I34" i="1"/>
  <c r="I37" i="1"/>
  <c r="I38" i="1"/>
  <c r="I39" i="1"/>
  <c r="I13" i="1"/>
  <c r="F15" i="1"/>
  <c r="I15" i="1" s="1"/>
  <c r="F14" i="1"/>
  <c r="H14" i="1" l="1"/>
  <c r="F41" i="1"/>
  <c r="H41" i="1" s="1"/>
  <c r="I14" i="1"/>
  <c r="H37" i="1" l="1"/>
  <c r="H29" i="1"/>
  <c r="I35" i="1" l="1"/>
  <c r="I33" i="1"/>
  <c r="H39" i="1" l="1"/>
  <c r="H31" i="1"/>
  <c r="H28" i="1"/>
  <c r="H24" i="1"/>
  <c r="H22" i="1"/>
  <c r="H18" i="1"/>
  <c r="F16" i="1"/>
  <c r="F40" i="1" s="1"/>
  <c r="H40" i="1" l="1"/>
  <c r="F42" i="1"/>
  <c r="H42" i="1" s="1"/>
  <c r="I16" i="1"/>
  <c r="I27" i="1"/>
  <c r="H16" i="1"/>
  <c r="H17" i="1"/>
  <c r="I26" i="1"/>
  <c r="H19" i="1"/>
  <c r="H20" i="1"/>
  <c r="H15" i="1"/>
  <c r="I41" i="1" l="1"/>
  <c r="I42" i="1"/>
  <c r="I32" i="1"/>
  <c r="H23" i="1"/>
  <c r="H36" i="1" l="1"/>
  <c r="I36" i="1"/>
  <c r="H25" i="1"/>
  <c r="I25" i="1"/>
  <c r="H21" i="1" l="1"/>
  <c r="H27" i="1"/>
  <c r="H26" i="1"/>
  <c r="H13" i="1" l="1"/>
  <c r="I40" i="1" l="1"/>
</calcChain>
</file>

<file path=xl/sharedStrings.xml><?xml version="1.0" encoding="utf-8"?>
<sst xmlns="http://schemas.openxmlformats.org/spreadsheetml/2006/main" count="64" uniqueCount="40">
  <si>
    <t>4.</t>
  </si>
  <si>
    <t>5.</t>
  </si>
  <si>
    <t>№</t>
  </si>
  <si>
    <t>Направление расходов [1]</t>
  </si>
  <si>
    <t>Наименование мероприятия [2]</t>
  </si>
  <si>
    <t>Сроки реализации [3]</t>
  </si>
  <si>
    <t>Предусмотрено средств на реализацию мероприятия</t>
  </si>
  <si>
    <t>Фактически использовано средств на отчетную дату</t>
  </si>
  <si>
    <t>Остаток средств по состоянию на отчетную дату[4]</t>
  </si>
  <si>
    <t>Итого по мероприятию, в том числе:</t>
  </si>
  <si>
    <t>из бюджета Ханты-Мансийского автономного округа – Югры</t>
  </si>
  <si>
    <t>(справочно)[5]</t>
  </si>
  <si>
    <t>из бюджета городского округа или муниципального района[6]</t>
  </si>
  <si>
    <t>Итого: по направлению расходов</t>
  </si>
  <si>
    <t>Приложение 3</t>
  </si>
  <si>
    <t>к Соглашению о предоставлении субсидии местному бюджету</t>
  </si>
  <si>
    <t>из бюджета Ханты-Мансийского автономного округа - Югры</t>
  </si>
  <si>
    <t>ОТЧЕТ</t>
  </si>
  <si>
    <t>в целях софинансирования которых предоставляется Субсидия</t>
  </si>
  <si>
    <t xml:space="preserve">Субсидии на поддержку малого и среднего предпринимательства </t>
  </si>
  <si>
    <t>о расходах бюджета города Нефтеюганска</t>
  </si>
  <si>
    <r>
      <t xml:space="preserve">Периодичность: </t>
    </r>
    <r>
      <rPr>
        <u/>
        <sz val="12"/>
        <color theme="1"/>
        <rFont val="Times New Roman"/>
        <family val="1"/>
        <charset val="204"/>
      </rPr>
      <t>ежеквартально</t>
    </r>
    <r>
      <rPr>
        <sz val="12"/>
        <color theme="1"/>
        <rFont val="Times New Roman"/>
        <family val="1"/>
        <charset val="204"/>
      </rPr>
      <t xml:space="preserve">
</t>
    </r>
  </si>
  <si>
    <t>Развитие инновационного и молодежного предпринимательства (организация мероприятий, направленных на вовлечение молодежи в предпринимательскую деятельность и развитие молодежного предпринимательства)</t>
  </si>
  <si>
    <t>Создание условий для развития субъектов малого и среднего предпринимательства (организация мероприятий по информационно-консультационной поддержке, популяризации и пропаганде предпринимательской деятельности)</t>
  </si>
  <si>
    <t>Создание условий для развития субъектов малого и среднего предпринимательства (организация мониторинга деятельности субъектов малого и среднего предпринимательства)</t>
  </si>
  <si>
    <t>Финансовая поддержка начинающих предпринимателей, в виде возмещения части затрат, связанных с началом предпринимательской деятельности</t>
  </si>
  <si>
    <t>Финансовая поддержка субъектов малого и среднего предпринимательства, осуществляющих социально значимые виды деятельности, определенные муниципальными образованиями и деятельность в социальной сфере, в виде возмещения части затрат на аренду нежилых помещений</t>
  </si>
  <si>
    <t>Финансовая поддержка субъектов малого и среднего предпринимательства, осуществляющих социально значимые виды деятельности, определенные муниципальными образованиями и деятельность в социальной сфере, в виде возмещения части затрат по предоставленным консалтинговым услугам</t>
  </si>
  <si>
    <t>Финансовая поддержка субъектов малого и среднего предпринимательства, осуществляющих социально значимые виды деятельности, определенные муниципальными образованиями и деятельность в социальной сфере, в виде возмещения части затрат по приобретению оборудования (основных средств) и лицензионных программных продуктов</t>
  </si>
  <si>
    <t>Финансовая поддержка субъектов малого и среднего предпринимательства, осуществляющих социально значимые виды деятельности, определенные муниципальными образованиями и деятельность в социальной сфере, в виде возмещения части затрат, связанных с прохождением курсов повышения квалификации</t>
  </si>
  <si>
    <t>Истояник финансирования</t>
  </si>
  <si>
    <t>8.</t>
  </si>
  <si>
    <t>9.</t>
  </si>
  <si>
    <t>10.</t>
  </si>
  <si>
    <t>Исп. Ю.В.Ильина</t>
  </si>
  <si>
    <t>8 (3463) 22-96-62</t>
  </si>
  <si>
    <t>из бюджета Ханты-Мансийского автономного округа – Югры (справочно)</t>
  </si>
  <si>
    <t>из бюджета городского округа или муниципального района</t>
  </si>
  <si>
    <t>% исполнения</t>
  </si>
  <si>
    <t>по состоянию на 25 декабря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</si>
</sst>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0" fillId="0" borderId="0" xfId="0" applyFill="1"/>
    <xf numFmtId="0" fontId="4" fillId="0" borderId="1" xfId="1" applyFont="1" applyFill="1" applyBorder="1" applyAlignment="1">
      <alignment vertical="center" wrapText="1"/>
    </xf>
    <xf numFmtId="0" fontId="2" fillId="0" borderId="0" xfId="0" applyFont="1"/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4" fontId="4" fillId="0" borderId="2" xfId="0" applyNumberFormat="1" applyFont="1" applyFill="1" applyBorder="1" applyAlignment="1">
      <alignment horizontal="center" vertical="center" wrapText="1"/>
    </xf>
    <xf numFmtId="14" fontId="4" fillId="0" borderId="3" xfId="0" applyNumberFormat="1" applyFont="1" applyFill="1" applyBorder="1" applyAlignment="1">
      <alignment horizontal="center" vertical="center" wrapText="1"/>
    </xf>
    <xf numFmtId="14" fontId="4" fillId="0" borderId="4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/>
    </xf>
    <xf numFmtId="0" fontId="4" fillId="0" borderId="1" xfId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0" fontId="1" fillId="0" borderId="0" xfId="0" applyFont="1" applyAlignment="1">
      <alignment horizontal="left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tabSelected="1" zoomScale="70" zoomScaleNormal="70" workbookViewId="0">
      <pane ySplit="11" topLeftCell="A12" activePane="bottomLeft" state="frozen"/>
      <selection pane="bottomLeft" activeCell="C16" sqref="C16:C18"/>
    </sheetView>
  </sheetViews>
  <sheetFormatPr defaultRowHeight="15" x14ac:dyDescent="0.25"/>
  <cols>
    <col min="1" max="1" width="13.28515625" customWidth="1"/>
    <col min="2" max="2" width="19.5703125" customWidth="1"/>
    <col min="3" max="3" width="30.7109375" customWidth="1"/>
    <col min="4" max="4" width="13.85546875" customWidth="1"/>
    <col min="5" max="5" width="28.85546875" customWidth="1"/>
    <col min="6" max="6" width="25.140625" customWidth="1"/>
    <col min="7" max="7" width="20.5703125" customWidth="1"/>
    <col min="8" max="8" width="25.42578125" customWidth="1"/>
    <col min="9" max="9" width="25.140625" customWidth="1"/>
  </cols>
  <sheetData>
    <row r="1" spans="1:9" ht="15.75" x14ac:dyDescent="0.25">
      <c r="A1" s="1"/>
      <c r="B1" s="1"/>
      <c r="C1" s="1"/>
      <c r="D1" s="1"/>
      <c r="E1" s="1"/>
      <c r="F1" s="21" t="s">
        <v>14</v>
      </c>
      <c r="G1" s="21"/>
      <c r="H1" s="21"/>
    </row>
    <row r="2" spans="1:9" ht="15.75" x14ac:dyDescent="0.25">
      <c r="A2" s="1"/>
      <c r="B2" s="1"/>
      <c r="C2" s="1"/>
      <c r="D2" s="1"/>
      <c r="E2" s="1"/>
      <c r="F2" s="21" t="s">
        <v>15</v>
      </c>
      <c r="G2" s="21"/>
      <c r="H2" s="21"/>
    </row>
    <row r="3" spans="1:9" ht="15.75" x14ac:dyDescent="0.25">
      <c r="A3" s="1"/>
      <c r="B3" s="1"/>
      <c r="C3" s="1"/>
      <c r="D3" s="1"/>
      <c r="E3" s="1"/>
      <c r="F3" s="21" t="s">
        <v>16</v>
      </c>
      <c r="G3" s="21"/>
      <c r="H3" s="21"/>
    </row>
    <row r="4" spans="1:9" ht="15.75" x14ac:dyDescent="0.25">
      <c r="A4" s="1"/>
      <c r="B4" s="1"/>
      <c r="C4" s="1"/>
      <c r="D4" s="1"/>
      <c r="E4" s="1"/>
      <c r="F4" s="1"/>
      <c r="G4" s="1"/>
      <c r="H4" s="1"/>
    </row>
    <row r="5" spans="1:9" ht="15.75" x14ac:dyDescent="0.25">
      <c r="A5" s="22" t="s">
        <v>17</v>
      </c>
      <c r="B5" s="22"/>
      <c r="C5" s="22"/>
      <c r="D5" s="22"/>
      <c r="E5" s="22"/>
      <c r="F5" s="22"/>
      <c r="G5" s="22"/>
      <c r="H5" s="22"/>
    </row>
    <row r="6" spans="1:9" ht="15.75" x14ac:dyDescent="0.25">
      <c r="A6" s="23" t="s">
        <v>20</v>
      </c>
      <c r="B6" s="23"/>
      <c r="C6" s="23"/>
      <c r="D6" s="23"/>
      <c r="E6" s="23"/>
      <c r="F6" s="23"/>
      <c r="G6" s="23"/>
      <c r="H6" s="23"/>
    </row>
    <row r="7" spans="1:9" ht="15.75" x14ac:dyDescent="0.25">
      <c r="A7" s="23" t="s">
        <v>18</v>
      </c>
      <c r="B7" s="23"/>
      <c r="C7" s="23"/>
      <c r="D7" s="23"/>
      <c r="E7" s="23"/>
      <c r="F7" s="23"/>
      <c r="G7" s="23"/>
      <c r="H7" s="23"/>
    </row>
    <row r="8" spans="1:9" ht="15.75" x14ac:dyDescent="0.25">
      <c r="A8" s="23" t="s">
        <v>39</v>
      </c>
      <c r="B8" s="23"/>
      <c r="C8" s="23"/>
      <c r="D8" s="23"/>
      <c r="E8" s="23"/>
      <c r="F8" s="23"/>
      <c r="G8" s="23"/>
      <c r="H8" s="23"/>
    </row>
    <row r="9" spans="1:9" ht="21" customHeight="1" x14ac:dyDescent="0.25">
      <c r="A9" s="24" t="s">
        <v>21</v>
      </c>
      <c r="B9" s="25"/>
      <c r="C9" s="25"/>
      <c r="D9" s="25"/>
      <c r="E9" s="25"/>
      <c r="F9" s="25"/>
      <c r="G9" s="25"/>
      <c r="H9" s="25"/>
    </row>
    <row r="10" spans="1:9" ht="108" customHeight="1" x14ac:dyDescent="0.25">
      <c r="A10" s="28" t="s">
        <v>2</v>
      </c>
      <c r="B10" s="26" t="s">
        <v>3</v>
      </c>
      <c r="C10" s="26" t="s">
        <v>4</v>
      </c>
      <c r="D10" s="26" t="s">
        <v>5</v>
      </c>
      <c r="E10" s="28" t="s">
        <v>30</v>
      </c>
      <c r="F10" s="28" t="s">
        <v>6</v>
      </c>
      <c r="G10" s="28" t="s">
        <v>7</v>
      </c>
      <c r="H10" s="26" t="s">
        <v>8</v>
      </c>
      <c r="I10" s="26" t="s">
        <v>38</v>
      </c>
    </row>
    <row r="11" spans="1:9" ht="23.25" customHeight="1" x14ac:dyDescent="0.25">
      <c r="A11" s="28"/>
      <c r="B11" s="26"/>
      <c r="C11" s="26"/>
      <c r="D11" s="26"/>
      <c r="E11" s="28"/>
      <c r="F11" s="28"/>
      <c r="G11" s="28"/>
      <c r="H11" s="26"/>
      <c r="I11" s="26"/>
    </row>
    <row r="12" spans="1:9" ht="15.75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  <c r="I12" s="4">
        <v>9</v>
      </c>
    </row>
    <row r="13" spans="1:9" s="7" customFormat="1" ht="51" customHeight="1" x14ac:dyDescent="0.25">
      <c r="A13" s="27">
        <v>1</v>
      </c>
      <c r="B13" s="15" t="s">
        <v>19</v>
      </c>
      <c r="C13" s="27" t="s">
        <v>22</v>
      </c>
      <c r="D13" s="18">
        <v>43830</v>
      </c>
      <c r="E13" s="6" t="s">
        <v>9</v>
      </c>
      <c r="F13" s="11">
        <v>300000</v>
      </c>
      <c r="G13" s="11">
        <v>282000</v>
      </c>
      <c r="H13" s="11">
        <f t="shared" ref="H13:H29" si="0">F13-G13</f>
        <v>18000</v>
      </c>
      <c r="I13" s="13">
        <f>G13/F13*100</f>
        <v>94</v>
      </c>
    </row>
    <row r="14" spans="1:9" s="7" customFormat="1" ht="71.25" customHeight="1" x14ac:dyDescent="0.25">
      <c r="A14" s="27"/>
      <c r="B14" s="16"/>
      <c r="C14" s="27"/>
      <c r="D14" s="16"/>
      <c r="E14" s="6" t="s">
        <v>10</v>
      </c>
      <c r="F14" s="11">
        <f>176000+88000</f>
        <v>264000</v>
      </c>
      <c r="G14" s="11">
        <v>248160</v>
      </c>
      <c r="H14" s="11">
        <f t="shared" si="0"/>
        <v>15840</v>
      </c>
      <c r="I14" s="13">
        <f t="shared" ref="I14:I42" si="1">G14/F14*100</f>
        <v>94</v>
      </c>
    </row>
    <row r="15" spans="1:9" s="7" customFormat="1" ht="47.25" x14ac:dyDescent="0.25">
      <c r="A15" s="27"/>
      <c r="B15" s="16"/>
      <c r="C15" s="27"/>
      <c r="D15" s="17"/>
      <c r="E15" s="8" t="s">
        <v>12</v>
      </c>
      <c r="F15" s="11">
        <f>24000+12000</f>
        <v>36000</v>
      </c>
      <c r="G15" s="11">
        <v>33840</v>
      </c>
      <c r="H15" s="11">
        <f t="shared" si="0"/>
        <v>2160</v>
      </c>
      <c r="I15" s="13">
        <f t="shared" si="1"/>
        <v>94</v>
      </c>
    </row>
    <row r="16" spans="1:9" s="7" customFormat="1" ht="51" customHeight="1" x14ac:dyDescent="0.25">
      <c r="A16" s="15">
        <v>2</v>
      </c>
      <c r="B16" s="16"/>
      <c r="C16" s="15" t="s">
        <v>23</v>
      </c>
      <c r="D16" s="18">
        <v>43830</v>
      </c>
      <c r="E16" s="6" t="s">
        <v>9</v>
      </c>
      <c r="F16" s="11">
        <f>F17+F18</f>
        <v>955300</v>
      </c>
      <c r="G16" s="11">
        <v>955260</v>
      </c>
      <c r="H16" s="11">
        <f t="shared" si="0"/>
        <v>40</v>
      </c>
      <c r="I16" s="13">
        <f t="shared" si="1"/>
        <v>99.995812833664814</v>
      </c>
    </row>
    <row r="17" spans="1:9" s="7" customFormat="1" ht="63" customHeight="1" x14ac:dyDescent="0.25">
      <c r="A17" s="16"/>
      <c r="B17" s="16"/>
      <c r="C17" s="16"/>
      <c r="D17" s="19"/>
      <c r="E17" s="6" t="s">
        <v>10</v>
      </c>
      <c r="F17" s="11">
        <v>561600</v>
      </c>
      <c r="G17" s="11">
        <v>561564.80000000005</v>
      </c>
      <c r="H17" s="11">
        <f t="shared" si="0"/>
        <v>35.199999999953434</v>
      </c>
      <c r="I17" s="13">
        <f t="shared" si="1"/>
        <v>99.9937321937322</v>
      </c>
    </row>
    <row r="18" spans="1:9" s="7" customFormat="1" ht="47.25" x14ac:dyDescent="0.25">
      <c r="A18" s="17"/>
      <c r="B18" s="16"/>
      <c r="C18" s="17"/>
      <c r="D18" s="20"/>
      <c r="E18" s="8" t="s">
        <v>12</v>
      </c>
      <c r="F18" s="11">
        <v>393700</v>
      </c>
      <c r="G18" s="11">
        <v>393695.2</v>
      </c>
      <c r="H18" s="11">
        <f t="shared" si="0"/>
        <v>4.7999999999883585</v>
      </c>
      <c r="I18" s="13">
        <f t="shared" si="1"/>
        <v>99.998780797561594</v>
      </c>
    </row>
    <row r="19" spans="1:9" s="7" customFormat="1" ht="31.5" customHeight="1" x14ac:dyDescent="0.25">
      <c r="A19" s="15">
        <v>3</v>
      </c>
      <c r="B19" s="16"/>
      <c r="C19" s="15" t="s">
        <v>24</v>
      </c>
      <c r="D19" s="18">
        <v>43830</v>
      </c>
      <c r="E19" s="6" t="s">
        <v>9</v>
      </c>
      <c r="F19" s="11">
        <v>80000</v>
      </c>
      <c r="G19" s="11">
        <v>80000</v>
      </c>
      <c r="H19" s="11">
        <f t="shared" si="0"/>
        <v>0</v>
      </c>
      <c r="I19" s="13">
        <f t="shared" si="1"/>
        <v>100</v>
      </c>
    </row>
    <row r="20" spans="1:9" s="7" customFormat="1" ht="63.75" customHeight="1" x14ac:dyDescent="0.25">
      <c r="A20" s="16"/>
      <c r="B20" s="16"/>
      <c r="C20" s="16"/>
      <c r="D20" s="19"/>
      <c r="E20" s="6" t="s">
        <v>10</v>
      </c>
      <c r="F20" s="11">
        <v>70400</v>
      </c>
      <c r="G20" s="11">
        <v>70400</v>
      </c>
      <c r="H20" s="12">
        <f t="shared" si="0"/>
        <v>0</v>
      </c>
      <c r="I20" s="13">
        <f t="shared" si="1"/>
        <v>100</v>
      </c>
    </row>
    <row r="21" spans="1:9" s="7" customFormat="1" ht="47.25" x14ac:dyDescent="0.25">
      <c r="A21" s="17"/>
      <c r="B21" s="16"/>
      <c r="C21" s="17"/>
      <c r="D21" s="20"/>
      <c r="E21" s="8" t="s">
        <v>12</v>
      </c>
      <c r="F21" s="11">
        <v>9600</v>
      </c>
      <c r="G21" s="11">
        <v>9600</v>
      </c>
      <c r="H21" s="11">
        <f t="shared" si="0"/>
        <v>0</v>
      </c>
      <c r="I21" s="13">
        <f t="shared" si="1"/>
        <v>100</v>
      </c>
    </row>
    <row r="22" spans="1:9" s="7" customFormat="1" ht="31.5" x14ac:dyDescent="0.25">
      <c r="A22" s="15" t="s">
        <v>0</v>
      </c>
      <c r="B22" s="16"/>
      <c r="C22" s="15" t="s">
        <v>25</v>
      </c>
      <c r="D22" s="18">
        <v>43830</v>
      </c>
      <c r="E22" s="6" t="s">
        <v>9</v>
      </c>
      <c r="F22" s="11">
        <v>300000</v>
      </c>
      <c r="G22" s="11">
        <v>300000</v>
      </c>
      <c r="H22" s="11">
        <f t="shared" si="0"/>
        <v>0</v>
      </c>
      <c r="I22" s="13">
        <f t="shared" si="1"/>
        <v>100</v>
      </c>
    </row>
    <row r="23" spans="1:9" s="7" customFormat="1" ht="72.75" customHeight="1" x14ac:dyDescent="0.25">
      <c r="A23" s="16"/>
      <c r="B23" s="16"/>
      <c r="C23" s="16"/>
      <c r="D23" s="19"/>
      <c r="E23" s="6" t="s">
        <v>10</v>
      </c>
      <c r="F23" s="11">
        <v>264000</v>
      </c>
      <c r="G23" s="11">
        <v>264000</v>
      </c>
      <c r="H23" s="11">
        <f t="shared" si="0"/>
        <v>0</v>
      </c>
      <c r="I23" s="13">
        <f t="shared" si="1"/>
        <v>100</v>
      </c>
    </row>
    <row r="24" spans="1:9" s="7" customFormat="1" ht="47.25" x14ac:dyDescent="0.25">
      <c r="A24" s="17"/>
      <c r="B24" s="16"/>
      <c r="C24" s="17"/>
      <c r="D24" s="20"/>
      <c r="E24" s="8" t="s">
        <v>12</v>
      </c>
      <c r="F24" s="11">
        <v>36000</v>
      </c>
      <c r="G24" s="11">
        <v>36000</v>
      </c>
      <c r="H24" s="11">
        <f t="shared" si="0"/>
        <v>0</v>
      </c>
      <c r="I24" s="13">
        <f t="shared" si="1"/>
        <v>100</v>
      </c>
    </row>
    <row r="25" spans="1:9" s="7" customFormat="1" ht="31.5" x14ac:dyDescent="0.25">
      <c r="A25" s="15" t="s">
        <v>1</v>
      </c>
      <c r="B25" s="16"/>
      <c r="C25" s="15" t="s">
        <v>26</v>
      </c>
      <c r="D25" s="18">
        <v>43830</v>
      </c>
      <c r="E25" s="6" t="s">
        <v>9</v>
      </c>
      <c r="F25" s="11">
        <f>F26+F27</f>
        <v>4534211</v>
      </c>
      <c r="G25" s="11">
        <f>F25</f>
        <v>4534211</v>
      </c>
      <c r="H25" s="11">
        <f t="shared" si="0"/>
        <v>0</v>
      </c>
      <c r="I25" s="13">
        <f t="shared" si="1"/>
        <v>100</v>
      </c>
    </row>
    <row r="26" spans="1:9" s="7" customFormat="1" ht="72.75" customHeight="1" x14ac:dyDescent="0.25">
      <c r="A26" s="16"/>
      <c r="B26" s="16"/>
      <c r="C26" s="16"/>
      <c r="D26" s="19"/>
      <c r="E26" s="6" t="s">
        <v>10</v>
      </c>
      <c r="F26" s="11">
        <f>2857400+535006</f>
        <v>3392406</v>
      </c>
      <c r="G26" s="11">
        <f>F26</f>
        <v>3392406</v>
      </c>
      <c r="H26" s="11">
        <f t="shared" si="0"/>
        <v>0</v>
      </c>
      <c r="I26" s="13">
        <f t="shared" si="1"/>
        <v>100</v>
      </c>
    </row>
    <row r="27" spans="1:9" s="7" customFormat="1" ht="90.75" customHeight="1" x14ac:dyDescent="0.25">
      <c r="A27" s="17"/>
      <c r="B27" s="16"/>
      <c r="C27" s="17"/>
      <c r="D27" s="20"/>
      <c r="E27" s="8" t="s">
        <v>12</v>
      </c>
      <c r="F27" s="11">
        <f>1068850+72955</f>
        <v>1141805</v>
      </c>
      <c r="G27" s="11">
        <f>F27</f>
        <v>1141805</v>
      </c>
      <c r="H27" s="11">
        <f t="shared" si="0"/>
        <v>0</v>
      </c>
      <c r="I27" s="13">
        <f t="shared" si="1"/>
        <v>100</v>
      </c>
    </row>
    <row r="28" spans="1:9" s="7" customFormat="1" ht="31.5" x14ac:dyDescent="0.25">
      <c r="A28" s="15" t="s">
        <v>31</v>
      </c>
      <c r="B28" s="16"/>
      <c r="C28" s="15" t="s">
        <v>27</v>
      </c>
      <c r="D28" s="18">
        <v>43830</v>
      </c>
      <c r="E28" s="6" t="s">
        <v>9</v>
      </c>
      <c r="F28" s="11">
        <v>100000</v>
      </c>
      <c r="G28" s="11">
        <v>100000</v>
      </c>
      <c r="H28" s="11">
        <f t="shared" si="0"/>
        <v>0</v>
      </c>
      <c r="I28" s="13">
        <f t="shared" si="1"/>
        <v>100</v>
      </c>
    </row>
    <row r="29" spans="1:9" s="7" customFormat="1" ht="54" customHeight="1" x14ac:dyDescent="0.25">
      <c r="A29" s="16"/>
      <c r="B29" s="16"/>
      <c r="C29" s="16"/>
      <c r="D29" s="19"/>
      <c r="E29" s="6" t="s">
        <v>10</v>
      </c>
      <c r="F29" s="14">
        <v>88000</v>
      </c>
      <c r="G29" s="14">
        <v>88000</v>
      </c>
      <c r="H29" s="14">
        <f t="shared" si="0"/>
        <v>0</v>
      </c>
      <c r="I29" s="13">
        <f t="shared" si="1"/>
        <v>100</v>
      </c>
    </row>
    <row r="30" spans="1:9" s="7" customFormat="1" ht="15.75" hidden="1" customHeight="1" x14ac:dyDescent="0.25">
      <c r="A30" s="16"/>
      <c r="B30" s="16"/>
      <c r="C30" s="16"/>
      <c r="D30" s="19"/>
      <c r="E30" s="8" t="s">
        <v>11</v>
      </c>
      <c r="F30" s="14"/>
      <c r="G30" s="14"/>
      <c r="H30" s="14"/>
      <c r="I30" s="13" t="e">
        <f t="shared" si="1"/>
        <v>#DIV/0!</v>
      </c>
    </row>
    <row r="31" spans="1:9" s="7" customFormat="1" ht="188.25" customHeight="1" x14ac:dyDescent="0.25">
      <c r="A31" s="17"/>
      <c r="B31" s="16"/>
      <c r="C31" s="17"/>
      <c r="D31" s="20"/>
      <c r="E31" s="8" t="s">
        <v>12</v>
      </c>
      <c r="F31" s="11">
        <v>12000</v>
      </c>
      <c r="G31" s="11">
        <v>12000</v>
      </c>
      <c r="H31" s="11">
        <f>F31-G31</f>
        <v>0</v>
      </c>
      <c r="I31" s="13">
        <f t="shared" si="1"/>
        <v>100</v>
      </c>
    </row>
    <row r="32" spans="1:9" s="7" customFormat="1" ht="31.5" x14ac:dyDescent="0.25">
      <c r="A32" s="15" t="s">
        <v>32</v>
      </c>
      <c r="B32" s="16"/>
      <c r="C32" s="15" t="s">
        <v>28</v>
      </c>
      <c r="D32" s="18">
        <v>43830</v>
      </c>
      <c r="E32" s="6" t="s">
        <v>9</v>
      </c>
      <c r="F32" s="11">
        <f>F33+F35</f>
        <v>4121480</v>
      </c>
      <c r="G32" s="11">
        <f>F32</f>
        <v>4121480</v>
      </c>
      <c r="H32" s="11">
        <f>F32-G32</f>
        <v>0</v>
      </c>
      <c r="I32" s="13">
        <f t="shared" si="1"/>
        <v>100</v>
      </c>
    </row>
    <row r="33" spans="1:9" s="7" customFormat="1" ht="54" customHeight="1" x14ac:dyDescent="0.25">
      <c r="A33" s="16"/>
      <c r="B33" s="16"/>
      <c r="C33" s="16"/>
      <c r="D33" s="19"/>
      <c r="E33" s="6" t="s">
        <v>10</v>
      </c>
      <c r="F33" s="14">
        <f>2843400+168994</f>
        <v>3012394</v>
      </c>
      <c r="G33" s="14">
        <f>F33</f>
        <v>3012394</v>
      </c>
      <c r="H33" s="14">
        <f>F33-G33</f>
        <v>0</v>
      </c>
      <c r="I33" s="13">
        <f t="shared" si="1"/>
        <v>100</v>
      </c>
    </row>
    <row r="34" spans="1:9" s="7" customFormat="1" ht="15.75" hidden="1" customHeight="1" x14ac:dyDescent="0.25">
      <c r="A34" s="16"/>
      <c r="B34" s="16"/>
      <c r="C34" s="16"/>
      <c r="D34" s="19"/>
      <c r="E34" s="8" t="s">
        <v>11</v>
      </c>
      <c r="F34" s="14"/>
      <c r="G34" s="14"/>
      <c r="H34" s="14"/>
      <c r="I34" s="13" t="e">
        <f t="shared" si="1"/>
        <v>#DIV/0!</v>
      </c>
    </row>
    <row r="35" spans="1:9" s="7" customFormat="1" ht="188.25" customHeight="1" x14ac:dyDescent="0.25">
      <c r="A35" s="17"/>
      <c r="B35" s="16"/>
      <c r="C35" s="17"/>
      <c r="D35" s="20"/>
      <c r="E35" s="8" t="s">
        <v>12</v>
      </c>
      <c r="F35" s="11">
        <f>1086041+23045</f>
        <v>1109086</v>
      </c>
      <c r="G35" s="11">
        <f>F35</f>
        <v>1109086</v>
      </c>
      <c r="H35" s="11">
        <f>F35-G35</f>
        <v>0</v>
      </c>
      <c r="I35" s="13">
        <f t="shared" si="1"/>
        <v>100</v>
      </c>
    </row>
    <row r="36" spans="1:9" s="7" customFormat="1" ht="31.5" x14ac:dyDescent="0.25">
      <c r="A36" s="15" t="s">
        <v>33</v>
      </c>
      <c r="B36" s="16"/>
      <c r="C36" s="15" t="s">
        <v>29</v>
      </c>
      <c r="D36" s="18">
        <v>43830</v>
      </c>
      <c r="E36" s="6" t="s">
        <v>9</v>
      </c>
      <c r="F36" s="11">
        <v>10000</v>
      </c>
      <c r="G36" s="11">
        <v>10000</v>
      </c>
      <c r="H36" s="11">
        <f>F36-G36</f>
        <v>0</v>
      </c>
      <c r="I36" s="13">
        <f t="shared" si="1"/>
        <v>100</v>
      </c>
    </row>
    <row r="37" spans="1:9" s="7" customFormat="1" ht="54" customHeight="1" x14ac:dyDescent="0.25">
      <c r="A37" s="16"/>
      <c r="B37" s="16"/>
      <c r="C37" s="16"/>
      <c r="D37" s="19"/>
      <c r="E37" s="6" t="s">
        <v>10</v>
      </c>
      <c r="F37" s="14">
        <v>8800</v>
      </c>
      <c r="G37" s="14">
        <v>8800</v>
      </c>
      <c r="H37" s="14">
        <f>F37-G37</f>
        <v>0</v>
      </c>
      <c r="I37" s="13">
        <f t="shared" si="1"/>
        <v>100</v>
      </c>
    </row>
    <row r="38" spans="1:9" s="7" customFormat="1" ht="15.75" hidden="1" customHeight="1" x14ac:dyDescent="0.25">
      <c r="A38" s="16"/>
      <c r="B38" s="16"/>
      <c r="C38" s="16"/>
      <c r="D38" s="19"/>
      <c r="E38" s="8" t="s">
        <v>11</v>
      </c>
      <c r="F38" s="14"/>
      <c r="G38" s="14"/>
      <c r="H38" s="14"/>
      <c r="I38" s="13" t="e">
        <f t="shared" si="1"/>
        <v>#DIV/0!</v>
      </c>
    </row>
    <row r="39" spans="1:9" s="7" customFormat="1" ht="188.25" customHeight="1" x14ac:dyDescent="0.25">
      <c r="A39" s="17"/>
      <c r="B39" s="17"/>
      <c r="C39" s="17"/>
      <c r="D39" s="20"/>
      <c r="E39" s="8" t="s">
        <v>12</v>
      </c>
      <c r="F39" s="11">
        <v>1200</v>
      </c>
      <c r="G39" s="11">
        <v>1200</v>
      </c>
      <c r="H39" s="11">
        <f>F39-G39</f>
        <v>0</v>
      </c>
      <c r="I39" s="13">
        <f t="shared" si="1"/>
        <v>100</v>
      </c>
    </row>
    <row r="40" spans="1:9" ht="32.25" customHeight="1" x14ac:dyDescent="0.25">
      <c r="A40" s="29" t="s">
        <v>13</v>
      </c>
      <c r="B40" s="29"/>
      <c r="C40" s="29"/>
      <c r="D40" s="29"/>
      <c r="E40" s="6" t="s">
        <v>9</v>
      </c>
      <c r="F40" s="10">
        <f>F13+F16+F19+F22+F25+F28+F32+F36</f>
        <v>10400991</v>
      </c>
      <c r="G40" s="10">
        <f>G13+G16+G19+G22+G25+G28+G32+G36</f>
        <v>10382951</v>
      </c>
      <c r="H40" s="10">
        <f>F40-G40</f>
        <v>18040</v>
      </c>
      <c r="I40" s="13">
        <f t="shared" si="1"/>
        <v>99.826554988846738</v>
      </c>
    </row>
    <row r="41" spans="1:9" ht="51" customHeight="1" x14ac:dyDescent="0.25">
      <c r="A41" s="29"/>
      <c r="B41" s="29"/>
      <c r="C41" s="29"/>
      <c r="D41" s="29"/>
      <c r="E41" s="6" t="s">
        <v>36</v>
      </c>
      <c r="F41" s="10">
        <f>F14+F17+F20+F23+F26+F29+F33+F37</f>
        <v>7661600</v>
      </c>
      <c r="G41" s="10">
        <f>G14+G17+G20+G23+G26+G29+G33+G37</f>
        <v>7645724.7999999998</v>
      </c>
      <c r="H41" s="10">
        <f>F41-G41</f>
        <v>15875.200000000186</v>
      </c>
      <c r="I41" s="13">
        <f t="shared" si="1"/>
        <v>99.792795238592461</v>
      </c>
    </row>
    <row r="42" spans="1:9" ht="47.25" x14ac:dyDescent="0.25">
      <c r="A42" s="29"/>
      <c r="B42" s="29"/>
      <c r="C42" s="29"/>
      <c r="D42" s="29"/>
      <c r="E42" s="8" t="s">
        <v>37</v>
      </c>
      <c r="F42" s="10">
        <f>F40-F41</f>
        <v>2739391</v>
      </c>
      <c r="G42" s="10">
        <f>G40-G41</f>
        <v>2737226.2</v>
      </c>
      <c r="H42" s="10">
        <f>F42-G42</f>
        <v>2164.7999999998137</v>
      </c>
      <c r="I42" s="13">
        <f t="shared" si="1"/>
        <v>99.920975136444568</v>
      </c>
    </row>
    <row r="43" spans="1:9" ht="15.75" x14ac:dyDescent="0.25">
      <c r="A43" s="2"/>
      <c r="B43" s="2"/>
      <c r="C43" s="2"/>
      <c r="D43" s="2"/>
      <c r="E43" s="3"/>
      <c r="F43" s="3"/>
      <c r="G43" s="5"/>
      <c r="H43" s="5"/>
    </row>
    <row r="44" spans="1:9" ht="15.75" x14ac:dyDescent="0.25">
      <c r="A44" s="30"/>
      <c r="B44" s="30"/>
      <c r="C44" s="30"/>
      <c r="D44" s="30"/>
      <c r="E44" s="30"/>
      <c r="F44" s="30"/>
      <c r="G44" s="30"/>
      <c r="H44" s="30"/>
    </row>
    <row r="47" spans="1:9" x14ac:dyDescent="0.25">
      <c r="A47" s="9" t="s">
        <v>34</v>
      </c>
    </row>
    <row r="48" spans="1:9" x14ac:dyDescent="0.25">
      <c r="A48" t="s">
        <v>35</v>
      </c>
    </row>
  </sheetData>
  <mergeCells count="53">
    <mergeCell ref="I10:I11"/>
    <mergeCell ref="A40:D42"/>
    <mergeCell ref="A44:H44"/>
    <mergeCell ref="D16:D18"/>
    <mergeCell ref="A22:A24"/>
    <mergeCell ref="C22:C24"/>
    <mergeCell ref="D22:D24"/>
    <mergeCell ref="E10:E11"/>
    <mergeCell ref="F10:F11"/>
    <mergeCell ref="C25:C27"/>
    <mergeCell ref="D25:D27"/>
    <mergeCell ref="A25:A27"/>
    <mergeCell ref="D10:D11"/>
    <mergeCell ref="A28:A31"/>
    <mergeCell ref="C28:C31"/>
    <mergeCell ref="D28:D31"/>
    <mergeCell ref="A7:H7"/>
    <mergeCell ref="A8:H8"/>
    <mergeCell ref="A9:H9"/>
    <mergeCell ref="H10:H11"/>
    <mergeCell ref="C19:C21"/>
    <mergeCell ref="D19:D21"/>
    <mergeCell ref="A19:A21"/>
    <mergeCell ref="A13:A15"/>
    <mergeCell ref="C13:C15"/>
    <mergeCell ref="D13:D15"/>
    <mergeCell ref="C16:C18"/>
    <mergeCell ref="A16:A18"/>
    <mergeCell ref="A10:A11"/>
    <mergeCell ref="B10:B11"/>
    <mergeCell ref="G10:G11"/>
    <mergeCell ref="C10:C11"/>
    <mergeCell ref="F1:H1"/>
    <mergeCell ref="F2:H2"/>
    <mergeCell ref="F3:H3"/>
    <mergeCell ref="A5:H5"/>
    <mergeCell ref="A6:H6"/>
    <mergeCell ref="H37:H38"/>
    <mergeCell ref="B13:B39"/>
    <mergeCell ref="A32:A35"/>
    <mergeCell ref="C32:C35"/>
    <mergeCell ref="D32:D35"/>
    <mergeCell ref="F33:F34"/>
    <mergeCell ref="A36:A39"/>
    <mergeCell ref="C36:C39"/>
    <mergeCell ref="D36:D39"/>
    <mergeCell ref="F37:F38"/>
    <mergeCell ref="G37:G38"/>
    <mergeCell ref="F29:F30"/>
    <mergeCell ref="G29:G30"/>
    <mergeCell ref="H29:H30"/>
    <mergeCell ref="G33:G34"/>
    <mergeCell ref="H33:H34"/>
  </mergeCells>
  <hyperlinks>
    <hyperlink ref="B10" location="_ftn1" display="_ftn1"/>
    <hyperlink ref="C10" location="_ftn2" display="_ftn2"/>
    <hyperlink ref="D10" location="_ftn3" display="_ftn3"/>
    <hyperlink ref="H10" location="_ftn4" display="_ftn4"/>
    <hyperlink ref="E15" location="_ftn6" display="_ftn6"/>
    <hyperlink ref="E18" location="_ftn6" display="_ftn6"/>
    <hyperlink ref="E21" location="_ftn6" display="_ftn6"/>
    <hyperlink ref="E27" location="_ftn6" display="_ftn6"/>
    <hyperlink ref="E24" location="_ftn6" display="_ftn6"/>
    <hyperlink ref="E30" location="_ftn5" display="_ftn5"/>
    <hyperlink ref="E31" location="_ftn6" display="_ftn6"/>
    <hyperlink ref="E34" location="_ftn5" display="_ftn5"/>
    <hyperlink ref="E35" location="_ftn6" display="_ftn6"/>
    <hyperlink ref="E38" location="_ftn5" display="_ftn5"/>
    <hyperlink ref="E39" location="_ftn6" display="_ftn6"/>
    <hyperlink ref="E42" location="_ftn6" display="_ftn6"/>
  </hyperlinks>
  <pageMargins left="0.39370078740157483" right="0.19685039370078741" top="0.35433070866141736" bottom="0.35433070866141736" header="0" footer="0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3</vt:lpstr>
      <vt:lpstr>'прил. 3'!_ftnref6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2019-12-23T08:04:54Z</dcterms:modified>
</cp:coreProperties>
</file>