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33.51\ocэпп\ЭФФЕКТИВНОСТЬ ПРОГРАММ\2019\3 квартал 2019\"/>
    </mc:Choice>
  </mc:AlternateContent>
  <bookViews>
    <workbookView xWindow="0" yWindow="0" windowWidth="28590" windowHeight="12270"/>
  </bookViews>
  <sheets>
    <sheet name="приложение 1" sheetId="1" r:id="rId1"/>
    <sheet name="приложение 2" sheetId="2" r:id="rId2"/>
  </sheets>
  <calcPr calcId="162913"/>
</workbook>
</file>

<file path=xl/calcChain.xml><?xml version="1.0" encoding="utf-8"?>
<calcChain xmlns="http://schemas.openxmlformats.org/spreadsheetml/2006/main">
  <c r="G27" i="1" l="1"/>
  <c r="G28" i="1"/>
  <c r="G29" i="1"/>
  <c r="F27" i="1"/>
  <c r="F28" i="1"/>
  <c r="F29" i="1"/>
  <c r="D23" i="2" l="1"/>
  <c r="G144" i="1" l="1"/>
  <c r="F144" i="1"/>
  <c r="F99" i="2" l="1"/>
  <c r="F100" i="2"/>
  <c r="F42" i="2"/>
  <c r="F43" i="2"/>
  <c r="F44" i="2"/>
  <c r="F37" i="2"/>
  <c r="F26" i="2"/>
  <c r="F10" i="2"/>
  <c r="E112" i="2"/>
  <c r="D109" i="2"/>
  <c r="E108" i="2"/>
  <c r="F108" i="2"/>
  <c r="C109" i="2"/>
  <c r="D101" i="2"/>
  <c r="E100" i="2"/>
  <c r="C101" i="2"/>
  <c r="D92" i="2"/>
  <c r="C92" i="2"/>
  <c r="E91" i="2"/>
  <c r="F91" i="2"/>
  <c r="E86" i="2"/>
  <c r="E85" i="2"/>
  <c r="E83" i="2"/>
  <c r="D78" i="2"/>
  <c r="E75" i="2"/>
  <c r="F75" i="2"/>
  <c r="E65" i="2"/>
  <c r="F65" i="2"/>
  <c r="D62" i="2"/>
  <c r="E61" i="2"/>
  <c r="F61" i="2"/>
  <c r="C62" i="2"/>
  <c r="E56" i="2"/>
  <c r="F56" i="2"/>
  <c r="D47" i="2" l="1"/>
  <c r="C47" i="2"/>
  <c r="E43" i="2"/>
  <c r="E44" i="2"/>
  <c r="E45" i="2"/>
  <c r="E42" i="2"/>
  <c r="F29" i="2" l="1"/>
  <c r="F30" i="2"/>
  <c r="E26" i="2"/>
  <c r="E27" i="2"/>
  <c r="E28" i="2"/>
  <c r="E29" i="2"/>
  <c r="E30" i="2"/>
  <c r="E25" i="2"/>
  <c r="F25" i="2"/>
  <c r="E31" i="2"/>
  <c r="E32" i="2"/>
  <c r="E33" i="2"/>
  <c r="E34" i="2"/>
  <c r="F34" i="2"/>
  <c r="C35" i="2"/>
  <c r="D35" i="2"/>
  <c r="E37" i="2"/>
  <c r="E38" i="2"/>
  <c r="F38" i="2"/>
  <c r="C39" i="2"/>
  <c r="D39" i="2"/>
  <c r="E41" i="2"/>
  <c r="F41" i="2"/>
  <c r="E49" i="2"/>
  <c r="F49" i="2"/>
  <c r="E50" i="2"/>
  <c r="F50" i="2"/>
  <c r="C51" i="2"/>
  <c r="D51" i="2"/>
  <c r="E53" i="2"/>
  <c r="F53" i="2"/>
  <c r="E54" i="2"/>
  <c r="F54" i="2"/>
  <c r="E55" i="2"/>
  <c r="F55" i="2"/>
  <c r="E57" i="2"/>
  <c r="F57" i="2"/>
  <c r="E58" i="2"/>
  <c r="F58" i="2"/>
  <c r="E59" i="2"/>
  <c r="F59" i="2"/>
  <c r="E60" i="2"/>
  <c r="F60" i="2"/>
  <c r="E64" i="2"/>
  <c r="F64" i="2"/>
  <c r="E66" i="2"/>
  <c r="F66" i="2"/>
  <c r="E67" i="2"/>
  <c r="F67" i="2"/>
  <c r="E68" i="2"/>
  <c r="F68" i="2"/>
  <c r="E69" i="2"/>
  <c r="F69" i="2"/>
  <c r="C70" i="2"/>
  <c r="D70" i="2"/>
  <c r="E72" i="2"/>
  <c r="F72" i="2"/>
  <c r="E73" i="2"/>
  <c r="F73" i="2"/>
  <c r="E74" i="2"/>
  <c r="F74" i="2"/>
  <c r="E76" i="2"/>
  <c r="F76" i="2"/>
  <c r="E77" i="2"/>
  <c r="F77" i="2"/>
  <c r="C78" i="2"/>
  <c r="E80" i="2"/>
  <c r="F80" i="2"/>
  <c r="E81" i="2"/>
  <c r="F81" i="2"/>
  <c r="E82" i="2"/>
  <c r="F82" i="2"/>
  <c r="E84" i="2"/>
  <c r="F84" i="2"/>
  <c r="E87" i="2"/>
  <c r="F87" i="2"/>
  <c r="C88" i="2"/>
  <c r="D88" i="2"/>
  <c r="E90" i="2"/>
  <c r="F90" i="2"/>
  <c r="E94" i="2"/>
  <c r="F94" i="2"/>
  <c r="C95" i="2"/>
  <c r="D95" i="2"/>
  <c r="E22" i="2"/>
  <c r="F22" i="2"/>
  <c r="E21" i="2"/>
  <c r="E20" i="2"/>
  <c r="F20" i="2"/>
  <c r="F92" i="2" l="1"/>
  <c r="E88" i="2"/>
  <c r="F78" i="2"/>
  <c r="E70" i="2"/>
  <c r="E39" i="2"/>
  <c r="F62" i="2"/>
  <c r="F51" i="2"/>
  <c r="E95" i="2"/>
  <c r="E47" i="2"/>
  <c r="F70" i="2"/>
  <c r="E62" i="2"/>
  <c r="E51" i="2"/>
  <c r="F47" i="2"/>
  <c r="F95" i="2"/>
  <c r="E92" i="2"/>
  <c r="F88" i="2"/>
  <c r="E78" i="2"/>
  <c r="F39" i="2"/>
  <c r="E35" i="2"/>
  <c r="F35" i="2"/>
  <c r="G39" i="1"/>
  <c r="G41" i="1"/>
  <c r="G42" i="1"/>
  <c r="G158" i="1" l="1"/>
  <c r="F158" i="1"/>
  <c r="F157" i="1"/>
  <c r="G157" i="1"/>
  <c r="G151" i="1"/>
  <c r="G152" i="1"/>
  <c r="G153" i="1"/>
  <c r="G154" i="1"/>
  <c r="F151" i="1"/>
  <c r="F152" i="1"/>
  <c r="F153" i="1"/>
  <c r="F154" i="1"/>
  <c r="G142" i="1"/>
  <c r="G143" i="1"/>
  <c r="F142" i="1"/>
  <c r="F143" i="1"/>
  <c r="F130" i="1"/>
  <c r="G130" i="1"/>
  <c r="F83" i="1" l="1"/>
  <c r="G87" i="1"/>
  <c r="G86" i="1"/>
  <c r="G85" i="1"/>
  <c r="G84" i="1"/>
  <c r="G83" i="1"/>
  <c r="G82" i="1"/>
  <c r="G81" i="1"/>
  <c r="G80" i="1"/>
  <c r="G79" i="1"/>
  <c r="F86" i="1"/>
  <c r="G61" i="1"/>
  <c r="F61" i="1"/>
  <c r="G60" i="1"/>
  <c r="F60" i="1"/>
  <c r="G59" i="1"/>
  <c r="F59" i="1"/>
  <c r="G57" i="1"/>
  <c r="G56" i="1"/>
  <c r="F57" i="1"/>
  <c r="F56" i="1"/>
  <c r="G26" i="1"/>
  <c r="G25" i="1"/>
  <c r="G22" i="1"/>
  <c r="G23" i="1"/>
  <c r="F22" i="1"/>
  <c r="G10" i="1"/>
  <c r="F10" i="1"/>
  <c r="G7" i="1"/>
  <c r="F7" i="1"/>
  <c r="G54" i="1"/>
  <c r="F54" i="1"/>
  <c r="G53" i="1"/>
  <c r="F53" i="1"/>
  <c r="G52" i="1"/>
  <c r="F52" i="1"/>
  <c r="G51" i="1"/>
  <c r="F51" i="1"/>
  <c r="G50" i="1"/>
  <c r="F50" i="1"/>
  <c r="G49" i="1"/>
  <c r="F49" i="1"/>
  <c r="F42" i="1"/>
  <c r="F41" i="1"/>
  <c r="F40" i="1"/>
  <c r="G40" i="1"/>
  <c r="F39" i="1"/>
  <c r="F38" i="1"/>
  <c r="G38" i="1"/>
  <c r="F37" i="1"/>
  <c r="G37" i="1"/>
  <c r="F36" i="1"/>
  <c r="G36" i="1"/>
  <c r="F35" i="1"/>
  <c r="G35" i="1"/>
  <c r="F8" i="1" l="1"/>
  <c r="G8" i="1"/>
  <c r="F26" i="1" l="1"/>
  <c r="F31" i="1" l="1"/>
  <c r="F135" i="1" l="1"/>
  <c r="G135" i="1"/>
  <c r="G134" i="1"/>
  <c r="F134" i="1"/>
  <c r="G18" i="1"/>
  <c r="F18" i="1"/>
  <c r="F17" i="1"/>
  <c r="G17" i="1"/>
  <c r="D114" i="2" l="1"/>
  <c r="D104" i="2"/>
  <c r="C104" i="2"/>
  <c r="G139" i="1" l="1"/>
  <c r="G140" i="1"/>
  <c r="F139" i="1"/>
  <c r="F140" i="1"/>
  <c r="F87" i="1" l="1"/>
  <c r="C23" i="2" l="1"/>
  <c r="F138" i="1" l="1"/>
  <c r="F25" i="1" l="1"/>
  <c r="G138" i="1" l="1"/>
  <c r="F23" i="1" l="1"/>
  <c r="E19" i="2" l="1"/>
  <c r="F85" i="1" l="1"/>
  <c r="G63" i="1" l="1"/>
  <c r="F63" i="1"/>
  <c r="F12" i="2" l="1"/>
  <c r="E12" i="2"/>
  <c r="G159" i="1" l="1"/>
  <c r="F159" i="1"/>
  <c r="G156" i="1"/>
  <c r="F156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84" i="1"/>
  <c r="G77" i="1"/>
  <c r="F77" i="1"/>
  <c r="F21" i="1"/>
  <c r="G21" i="1"/>
  <c r="F20" i="1"/>
  <c r="G20" i="1"/>
  <c r="F113" i="2"/>
  <c r="F111" i="2"/>
  <c r="E113" i="2"/>
  <c r="E111" i="2"/>
  <c r="C114" i="2"/>
  <c r="E114" i="2" l="1"/>
  <c r="F114" i="2"/>
  <c r="E109" i="2"/>
  <c r="F109" i="2"/>
  <c r="E10" i="2"/>
  <c r="F11" i="2"/>
  <c r="F13" i="2"/>
  <c r="F14" i="2"/>
  <c r="F15" i="2"/>
  <c r="F17" i="2"/>
  <c r="F18" i="2"/>
  <c r="G149" i="1" l="1"/>
  <c r="G150" i="1"/>
  <c r="F149" i="1"/>
  <c r="F150" i="1"/>
  <c r="G133" i="1"/>
  <c r="G136" i="1"/>
  <c r="G137" i="1"/>
  <c r="F133" i="1"/>
  <c r="F136" i="1"/>
  <c r="F137" i="1"/>
  <c r="F122" i="1"/>
  <c r="G95" i="1"/>
  <c r="G96" i="1"/>
  <c r="G97" i="1"/>
  <c r="G98" i="1"/>
  <c r="G99" i="1"/>
  <c r="G100" i="1"/>
  <c r="F95" i="1"/>
  <c r="F96" i="1"/>
  <c r="F97" i="1"/>
  <c r="F98" i="1"/>
  <c r="F99" i="1"/>
  <c r="F100" i="1"/>
  <c r="G90" i="1"/>
  <c r="G91" i="1"/>
  <c r="G92" i="1"/>
  <c r="F90" i="1"/>
  <c r="F91" i="1"/>
  <c r="F92" i="1"/>
  <c r="F80" i="1"/>
  <c r="F81" i="1"/>
  <c r="F82" i="1"/>
  <c r="G62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F62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G45" i="1"/>
  <c r="G46" i="1"/>
  <c r="G47" i="1"/>
  <c r="F45" i="1"/>
  <c r="F46" i="1"/>
  <c r="F47" i="1"/>
  <c r="G32" i="1"/>
  <c r="G33" i="1"/>
  <c r="G34" i="1"/>
  <c r="F32" i="1"/>
  <c r="F33" i="1"/>
  <c r="F34" i="1"/>
  <c r="F9" i="1"/>
  <c r="F11" i="1"/>
  <c r="F12" i="1"/>
  <c r="F13" i="1"/>
  <c r="F14" i="1"/>
  <c r="F15" i="1"/>
  <c r="F16" i="1"/>
  <c r="F19" i="1"/>
  <c r="G11" i="1"/>
  <c r="G12" i="1"/>
  <c r="G13" i="1"/>
  <c r="G14" i="1"/>
  <c r="G15" i="1"/>
  <c r="G16" i="1"/>
  <c r="G19" i="1"/>
  <c r="G31" i="1" l="1"/>
  <c r="G122" i="1" l="1"/>
  <c r="F9" i="2" l="1"/>
  <c r="E18" i="2" l="1"/>
  <c r="E17" i="2"/>
  <c r="E16" i="2"/>
  <c r="E15" i="2"/>
  <c r="E14" i="2"/>
  <c r="E13" i="2"/>
  <c r="E11" i="2"/>
  <c r="E9" i="2"/>
  <c r="E23" i="2" l="1"/>
  <c r="F23" i="2"/>
  <c r="F98" i="2"/>
  <c r="E106" i="2"/>
  <c r="E107" i="2"/>
  <c r="F107" i="2" l="1"/>
  <c r="F106" i="2"/>
  <c r="G132" i="1"/>
  <c r="F132" i="1"/>
  <c r="G125" i="1"/>
  <c r="G126" i="1"/>
  <c r="G127" i="1"/>
  <c r="G128" i="1"/>
  <c r="G129" i="1"/>
  <c r="G124" i="1"/>
  <c r="F125" i="1"/>
  <c r="F126" i="1"/>
  <c r="F127" i="1"/>
  <c r="F128" i="1"/>
  <c r="F129" i="1"/>
  <c r="F124" i="1"/>
  <c r="G94" i="1" l="1"/>
  <c r="F94" i="1"/>
  <c r="F79" i="1"/>
  <c r="D115" i="2" l="1"/>
  <c r="F101" i="2"/>
  <c r="F104" i="2"/>
  <c r="E101" i="2"/>
  <c r="E104" i="2"/>
  <c r="F97" i="2"/>
  <c r="E98" i="2"/>
  <c r="E99" i="2"/>
  <c r="E97" i="2"/>
  <c r="C115" i="2" l="1"/>
  <c r="F115" i="2" s="1"/>
  <c r="E115" i="2"/>
  <c r="G121" i="1" l="1"/>
  <c r="F121" i="1"/>
  <c r="G89" i="1"/>
  <c r="F89" i="1"/>
  <c r="G44" i="1"/>
  <c r="F44" i="1"/>
  <c r="F103" i="2" l="1"/>
  <c r="E103" i="2"/>
</calcChain>
</file>

<file path=xl/sharedStrings.xml><?xml version="1.0" encoding="utf-8"?>
<sst xmlns="http://schemas.openxmlformats.org/spreadsheetml/2006/main" count="453" uniqueCount="298">
  <si>
    <t>№ п/п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</si>
  <si>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</si>
  <si>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</si>
  <si>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</si>
  <si>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</si>
  <si>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</si>
  <si>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</si>
  <si>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</si>
  <si>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</si>
  <si>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</si>
  <si>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Объем финансирования, тыс.рублей</t>
  </si>
  <si>
    <t>да/нет</t>
  </si>
  <si>
    <t>да</t>
  </si>
  <si>
    <t>%</t>
  </si>
  <si>
    <t>7.</t>
  </si>
  <si>
    <t>Уровень заболеваемости ВИЧ-инфекцией</t>
  </si>
  <si>
    <t>Количество отремонтированных жилых помещений муниципального жилищного фонда в год</t>
  </si>
  <si>
    <t>Ликвидация несанкционированных свалок</t>
  </si>
  <si>
    <t>Уровень удовлетворенности населения муниципального образования качеством предоставления муниципальных услуг</t>
  </si>
  <si>
    <t>Итого по программе:</t>
  </si>
  <si>
    <t>км</t>
  </si>
  <si>
    <t>таблица № 2</t>
  </si>
  <si>
    <t xml:space="preserve">                                               таблица № 1 </t>
  </si>
  <si>
    <t>Площадь земель общего пользования, подлежащая содержанию</t>
  </si>
  <si>
    <t>Площадь жилых помещений, размер платы за которые установлен ниже, чем договором управления</t>
  </si>
  <si>
    <t>Количество снесённых многоквартирных домов за счет средств бюджета</t>
  </si>
  <si>
    <t>чел</t>
  </si>
  <si>
    <t>ед</t>
  </si>
  <si>
    <t>шт</t>
  </si>
  <si>
    <t>Количество высаженных деревьев и кустарников</t>
  </si>
  <si>
    <t>тыс.м2</t>
  </si>
  <si>
    <t>Площадь внутриквартальных проездов, тротуаров, подлежащая содержанию в зимний период</t>
  </si>
  <si>
    <t>мин</t>
  </si>
  <si>
    <t>Количество отловленных безнадзорных животных</t>
  </si>
  <si>
    <t>тыс.чел</t>
  </si>
  <si>
    <t>Количество предоставляемых помещений, находящихся в муниципальной собственности, в пользование социально ориентированным некоммерческим организациям</t>
  </si>
  <si>
    <t>Количество консультаций, предоставленных некоммерческим организациям по ведению уставной деятельности</t>
  </si>
  <si>
    <t>Предоставление субсидий организациям коммунального комплекса, предоставляющим коммунальные услуги населению</t>
  </si>
  <si>
    <t>Поддержка технического состояния жилищного фонда</t>
  </si>
  <si>
    <t>Улучшение санитарного состояния городских территорий</t>
  </si>
  <si>
    <t>Благоустройство и озеленение города</t>
  </si>
  <si>
    <t>Организационное обеспечение функционирования отрасли</t>
  </si>
  <si>
    <t>Осуществление полномочий в области градостроительной деятельности</t>
  </si>
  <si>
    <t>Улучшение жилищных условий отдельных категорий граждан</t>
  </si>
  <si>
    <t>Создание условий для деятельности народных дружин</t>
  </si>
  <si>
    <t>Всего по программам:</t>
  </si>
  <si>
    <t xml:space="preserve">Результат реализации 
программы
</t>
  </si>
  <si>
    <t>Общая распространённость наркомании на 100 тыс. человек</t>
  </si>
  <si>
    <t>Организация и проведение Исполнителями мероприятий по обеспечению первичных мер пожарной безопасности (ежегодно)</t>
  </si>
  <si>
    <t>т</t>
  </si>
  <si>
    <t>кг</t>
  </si>
  <si>
    <t>Уровень информированности населения города о деятельности органов местного самоуправления города Нефтеюганска, % от общей численности населения города</t>
  </si>
  <si>
    <t>Доля населения, выражающего удовлетворенность информационной открытостью органов местного самоуправления города Нефтеюганска, % от общей численности населения города</t>
  </si>
  <si>
    <t>выпуск</t>
  </si>
  <si>
    <t>Объем пассажирских перевозок автомобильным транспортом в границах города</t>
  </si>
  <si>
    <t>Протяженность сети автомобильных дорог общего пользования местного значения</t>
  </si>
  <si>
    <t>Содержание объектов коммунального комплекса</t>
  </si>
  <si>
    <t>Доля населения, систематически занимающегося физической культурой и спортом, в общей численности населения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</si>
  <si>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</si>
  <si>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</si>
  <si>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</t>
  </si>
  <si>
    <t>из них учащихся и студентов</t>
  </si>
  <si>
    <t>Развитие сферы культуры и туризма в городе Нефтеюганске на 2014-2020 годы</t>
  </si>
  <si>
    <t>помещений</t>
  </si>
  <si>
    <t xml:space="preserve">Наименование  целевых  показателей
</t>
  </si>
  <si>
    <t>Количество услуг в сфере культуры, переданных на исполнение негосударственным (немуниципальным) организациям, в том числе социально ориентированным некоммерческим организациям</t>
  </si>
  <si>
    <t>Объемы ввода в эксплуатацию после строительства и реконструкции автомобильных дорог общего пользования местного значения</t>
  </si>
  <si>
    <t>Прирост протяженности сети автомобильных дорог общего пользования местного значения в результате строительства новых автомобильных дорог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</si>
  <si>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</si>
  <si>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</si>
  <si>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Доля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протяженности автомобильных дорог общего пользования местного значения</t>
  </si>
  <si>
    <t>≥95</t>
  </si>
  <si>
    <t>Устройство асфальтобетонного покрытия проездов (в т.ч. ремонт)</t>
  </si>
  <si>
    <t>3</t>
  </si>
  <si>
    <t>7</t>
  </si>
  <si>
    <t>Обеспеченность населения торговой площадью, кв.м на 1000 жителей</t>
  </si>
  <si>
    <t xml:space="preserve">Обеспеченность населения посадочными местами в организациях общественного питания в общедоступной сети, единиц на 1000 жителей </t>
  </si>
  <si>
    <t>Количество предприятий оптового звена, единиц</t>
  </si>
  <si>
    <t>Число субъектов малого и среднего предпринимательства на 10 тыс. населения, единиц</t>
  </si>
  <si>
    <t>млн.руб.</t>
  </si>
  <si>
    <t>Социально-экономическое развитие города Нефтеюганска</t>
  </si>
  <si>
    <t>м³</t>
  </si>
  <si>
    <t>Развитие жилищно-коммунального комплекса и повышение энергетической эффективности в городе Нефтеюганске</t>
  </si>
  <si>
    <t>Увеличение протяжённости сетей газоснабжения в 11а микрорайоне г.Нефтеюганска, км</t>
  </si>
  <si>
    <t>м²</t>
  </si>
  <si>
    <t>тыс. м²</t>
  </si>
  <si>
    <t>10/300</t>
  </si>
  <si>
    <t>0/0</t>
  </si>
  <si>
    <t>Реконструкция тепловых сетей</t>
  </si>
  <si>
    <t>Санитарная очистка береговой линии от мусора в границах города</t>
  </si>
  <si>
    <t>Площадь проведенной дезинфекции, дератизации</t>
  </si>
  <si>
    <t>Количество установленных спортивных площадок</t>
  </si>
  <si>
    <t>Количество установленных детских игровых площадок</t>
  </si>
  <si>
    <t>Устройство покрытия пешеходных дорожек, тротуаров (в т.ч., ремонт)</t>
  </si>
  <si>
    <t>Количество отремонтированных спортивных площадок</t>
  </si>
  <si>
    <t>Количество отремонтированных детских игровых площадок</t>
  </si>
  <si>
    <t>Количество отремонтированных многоквартирных домов при возникновении неотложной необходимости</t>
  </si>
  <si>
    <t>Доля замены ветхих инженерных сетей теплоснабжения, водоснабжения, водоотведения от общей протяженности ветхих инженерных сетей теплоснабжения, водоснабжения, водоотведения</t>
  </si>
  <si>
    <t>Развитие жилищной сферы города Нефтеюганска</t>
  </si>
  <si>
    <t xml:space="preserve">Уменьшение объектов незавершенного жилищного строительства </t>
  </si>
  <si>
    <t>Общий объема ввода жилья</t>
  </si>
  <si>
    <t>2</t>
  </si>
  <si>
    <t>5</t>
  </si>
  <si>
    <t>6</t>
  </si>
  <si>
    <t>8</t>
  </si>
  <si>
    <t>9</t>
  </si>
  <si>
    <t>7.1</t>
  </si>
  <si>
    <t>7.2</t>
  </si>
  <si>
    <t>10</t>
  </si>
  <si>
    <t>11</t>
  </si>
  <si>
    <t>Доля утвержденных документов территориального планирования и градостроительного зонирования от общей потребности</t>
  </si>
  <si>
    <t>семей</t>
  </si>
  <si>
    <t>Доля муниципальных услуг в электронном виде в общем количестве предоставленных услуг по выдаче разрешения на строительство</t>
  </si>
  <si>
    <t>Количество молодых семей, получивших меры поддержки для улучшения жилищных условий</t>
  </si>
  <si>
    <t>квартир</t>
  </si>
  <si>
    <t>строений</t>
  </si>
  <si>
    <t>Приобретение жилья в целях реализации полномочий в области жилищных отношений</t>
  </si>
  <si>
    <t>Количество ликвидированных строений, приспособленных для проживания</t>
  </si>
  <si>
    <t>Количество изъятых жилых / нежилых помещений и долей земельных участков, на которых они расположены для муниципальных нужд</t>
  </si>
  <si>
    <t xml:space="preserve">Количество ветеранов боевых действий, инвалидов и семей, имеющих детей-инвалидов, вставших на учет в качестве нуждающихся в жилых помещениях до 1 января 2005 года, получивших меры государственной поддержки для улучшения жилищных условий 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</si>
  <si>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</si>
  <si>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застройщик</t>
  </si>
  <si>
    <t>Количество застройщиков, получивших субсидию на возмещение части затрат застройщикам (инвесторам) по строительству инженерных сетей и объектов инженерной инфраструктуры в рамках реализации проектов жилищного строительства</t>
  </si>
  <si>
    <t>Профилактика правонарушений в сфере общественного  порядка, пропаганда здорового образа жизни (профилактика наркомании, токсикомании и алкоголизма) в городе Нефтеюганске</t>
  </si>
  <si>
    <t>Уровень преступности (число зарегистрированных преступлений на 100 тыс. человек населения)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</si>
  <si>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</si>
  <si>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Укрепление межнационального и межконфессионального согласия, профилактика экстремизма в городе Нефтеюганске</t>
  </si>
  <si>
    <t>Количество молодых людей в возрасте от 14 до 30 лет, участвующих в проектах и программах по укреплению межнационального и межконфессионального согласия, поддержке и развитию языков и культуры народов Российской Федерации, проживающих на территории муниципального образования, обеспечению социальной и культурной адаптации мигрантов и профилактике экстремизма, (% от общего числа молодежи проживающей на территории муниципального образования).</t>
  </si>
  <si>
    <t>Доля граждан, положительно оценивающих состояние межнациональных отношений в муниципальном образовании (определяется по информации, представленной Департаментом общественных и внешних связей Ханты – Мансийского автономного округа-Югры, на основании результатов социологического исследования «О состоянии межнациональных и межконфессиональных отношений в Ханты-Мансийском автономном округе – Югре)</t>
  </si>
  <si>
    <t>Количество участников мероприятий, направленных на укрепление общероссийского гражданского единства</t>
  </si>
  <si>
    <t>Численность участников мероприятий, направленных на этнокультурное развитие народов России, проживающих в муниципальном образовании</t>
  </si>
  <si>
    <t>Количество публикаций в муниципальных СМИ, направленных на формирование этнокультурной компетентности граждан и пропаганду ценностей добрососедства и взаимоуважения</t>
  </si>
  <si>
    <t>Количество участников мероприятий, проводимых при участии российского казачества, направленных на сохранение и развитие самобытной казачьей культуры, и воспитание подрастающего поколения в духе патриотизма</t>
  </si>
  <si>
    <t>-100/-100</t>
  </si>
  <si>
    <t>Защита населения и территории от чрезвычайных ситуаций, обеспечение первичных мер пожарной безопасности в городе Нефтеюганске</t>
  </si>
  <si>
    <t>Организация и проведение Исполнителями мероприятий по гражданской обороне, защите населения и территорий города Нефтеюганска от чрезвычайных ситуаций (ежегодно)</t>
  </si>
  <si>
    <t>Развитие образования и молодёжной политики</t>
  </si>
  <si>
    <t>Численность обучающихся, вовлеченных в деятельность общественных объединений, в т.ч. волонтерских и добровольческих, человек, накопительным итогом</t>
  </si>
  <si>
    <t>Увеличение численности лиц предпенсионного возраста, прошедших опережающее профессиональное обучение и дополнительное профессиональное образование в сфере образования, с 20 до 140 человек к концу 2030 года.</t>
  </si>
  <si>
    <t>Численность воспитанников в возрасте 0 до 3лет, посещающих образовательные организации, реализующих образовательные программы дошкольного образования</t>
  </si>
  <si>
    <t>Доля детей в возрасте от 3 до 7 лет, получающих дошкольное образование в текущем году в общей численности детей в возрасте от 3 до 7 лет, находящихся в очереди на получение в текущем году дошкольного образования</t>
  </si>
  <si>
    <t>Доля выпускников, получивших по итогам единого государственного экзамена по математике не менее 70 баллов, от общего количества участников единого государственного экзамена по математике</t>
  </si>
  <si>
    <t>Доля выпускников, получивших по итогам единого государственного экзамена по русскому языку не менее 70 баллов, от общего количества участников единого государственного экзамена по русскому языку</t>
  </si>
  <si>
    <t>Доля обучающихся в муниципальных общеобразовательных организациях, соответствующих современным требованиям обучения, занимающихся в одну смену, в общей численности обучающихся в муниципальных общеобразовательных организациях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</si>
  <si>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</t>
  </si>
  <si>
    <t>Доля детей в возрасте от 5 до 18 лет, охваченных дополнительным образованием</t>
  </si>
  <si>
    <t>Доля детей в возрасте от 5 до 18 лет, получающих услуги по реализации дополнительных общеобразовательных программам на основе системы персонифицированного финансирования, от общего количества детей, получающих услуги дополнительного образования</t>
  </si>
  <si>
    <t>Доля детей в возрасте от 6 до 17 лет (включительно), охваченных всеми формами отдыха и оздоровления, от общей численности детей, нуждающихся в оздоровлении</t>
  </si>
  <si>
    <t>Численность молодых людей в возрасте  от 14 до 30 лет, вовлечённых в реализуемые проекты и программы в сфере поддержки талантливой молодёжи</t>
  </si>
  <si>
    <t>Численность населения, работающего в качестве волонтеров</t>
  </si>
  <si>
    <t>Доля средств местного бюджета, предоставленных  негосударственным организациям, в том числе социально ориентированным некоммерческим организациям, на предоставление услуг (работ), в общем объеме средств местного бюджета, предусмотренного на предоставление услуг (работ) в сфере образования и молодёжной политики</t>
  </si>
  <si>
    <t>Доля негосударственных, в том числе некоммерческих, организаций, предоставляющих услуги в сфере образования и молодёжной политики, в общем числе организаций, предоставляющих услуги в сфере образования и молодёжной политики</t>
  </si>
  <si>
    <t>Доля учителей русского языка и литературы, прошедших повышение квалификации по направлению "русский язык и литература", от общего числа учителей русского языка и литературы</t>
  </si>
  <si>
    <t>Доля общеобразовательных организаций, в которых осуществляется деятельность по гражданско-патриотическому воспитанию, в общем количестве общеобразовательных организаций</t>
  </si>
  <si>
    <t>Доля общеобразовательных организаций, в которых осуществляется деятельность по формированию у подрастающего поколения культуры толерантности, социальной компетентности в сфере этнического и межконфессионального  взаимодействия, в общем количестве общеобразовательных организаций</t>
  </si>
  <si>
    <t>Сокращение количества дорожно-транспортных происшествий с участием несовершеннолетних</t>
  </si>
  <si>
    <t>Развитие физической культуры и спорта в городе Нефтеюганске</t>
  </si>
  <si>
    <t>Доля занимающихся по программам спортивной подготовки в организациях ведомственной принадлежности физической культуры и спорта, в общем количестве занимающихся в организациях ведомственной принадлежности физической культуры и спорта</t>
  </si>
  <si>
    <t>Доля детей и молодежи, систематически занимающихся физической культурой и спортом, в общей численности детей и молодежи</t>
  </si>
  <si>
    <t>Доля граждан старшего возраста, систематически занимающихся физической культурой и спортом в общей численности граждан старшего возраста</t>
  </si>
  <si>
    <t>Доля граждан среднего возраста, систематически занимающихся физической культурой и спортом, в общей численности граждан среднего возраста</t>
  </si>
  <si>
    <t>Развитие культуры и туризма в городе Нефтеюганске</t>
  </si>
  <si>
    <t>Увеличение числа граждан, принимающих участие в культурной деятельности (% к базовому значению 406 133 чел.)</t>
  </si>
  <si>
    <t>Увеличение числа обращений к цифровым ресурсам культуры (% к базовому значению - 24 080 ед)</t>
  </si>
  <si>
    <t>Количество организованных мероприятий (выставок, конференций, совещаний, ознакомительных поездок и др.) и участие в выездных мероприятиях, направленных на продвижение туристского потенциала города Нефтеюганска</t>
  </si>
  <si>
    <t>м2</t>
  </si>
  <si>
    <t>Доступная среда в городе Нефтеюганске</t>
  </si>
  <si>
    <t>Доля доступных объектов социальной сферы, находящихся в муниципальной собственности, от общего объёма приоритетных объектов, доступных для инвалидов</t>
  </si>
  <si>
    <t>Количество приспособленных жилых помещений и общего имущества в многоквартирных домах для беспрепятственного доступа к ним инвалидов и других маломобильных групп населения</t>
  </si>
  <si>
    <t>Количество социально значимых проектов социально ориентированных некоммерческих организаций, получивших финансовую поддержку в форме субсидий</t>
  </si>
  <si>
    <t>Количество субсидий социально ориентированным некоммерческим организациям, не являющимся муниципальными учреждениями, осуществляющим на основании лицензии образовательную деятельность в качестве основного вида деятельности</t>
  </si>
  <si>
    <t>Количество размещенного информационного материала в СМИ о деятельности и проектах социально ориентированных некоммерческих организаций</t>
  </si>
  <si>
    <t>Количество мероприятий проведенных с участием социально ориентированных некоммерческих организаций</t>
  </si>
  <si>
    <t>Количество граждан, принимающих участие в деятельности социально ориентированных некоммерческих организаций</t>
  </si>
  <si>
    <t>Развитие транспортной системы в городе Нефтеюганске</t>
  </si>
  <si>
    <t>Снижение количества погибших в результате дорожно-транспортных происшествий</t>
  </si>
  <si>
    <t>Снижение количества дорожно-транспортных происшествий с пострадавшими</t>
  </si>
  <si>
    <t>Управление муниципальными финансами города Нефтеюганска</t>
  </si>
  <si>
    <t>Исполнение плана по налоговым и неналоговым доходам, утвержденного решением Думы города</t>
  </si>
  <si>
    <t>Исполнение расходных обязательств города за отчетный финансовый год от бюджетных ассигнований, утвержденных решением о бюджете города</t>
  </si>
  <si>
    <t>Доля главных распорядителей бюджетных средств города, имеющих оценку качества финансового менеджмента более 85 баллов</t>
  </si>
  <si>
    <t>Не превышение предельного объёма муниципального долга да/нет</t>
  </si>
  <si>
    <t>Отношение годовой суммы платежей на погашение и обслуживание муниципального долга к доходам бюджета</t>
  </si>
  <si>
    <t>≥90</t>
  </si>
  <si>
    <t>˂=15</t>
  </si>
  <si>
    <t>Управление муниципальным имуществом города Нефтеюганска</t>
  </si>
  <si>
    <t>Доля объектов муниципального имущества города Нефтеюганска, для которых определена целевая функция, в том числе:</t>
  </si>
  <si>
    <t>1.1</t>
  </si>
  <si>
    <t>1.2</t>
  </si>
  <si>
    <t>муниципальные унитарные предприятия</t>
  </si>
  <si>
    <t>хозяйственные общества, акции (доли) которых находятся в собственности муниципального образования город Нефтеюганск (компании с муниципальным участием)</t>
  </si>
  <si>
    <t>4</t>
  </si>
  <si>
    <t>Доля отремонтированных объектов недвижимого имущества, переданного на праве оперативного управления администрации города Нефтеюганска, органам администрации города Нефтеюганска, к объектам, переданным на праве оперативного управления администрации города Нефтеюганска, органам администрации города Нефтеюганска, требующих проведения капитального ремонта, реконструкции</t>
  </si>
  <si>
    <t>Доля объектов недвижимого имущества, на которое зарегистрировано право оперативного управления в общем количестве объектов, по которым принято решение о передаче в оперативное управление</t>
  </si>
  <si>
    <t>Доля объектов недвижимого имущества, на которые зарегистрировано право собственности  муниципального образования в общем объеме объектов, подлежащих государственной регистрации за исключением земельных участков</t>
  </si>
  <si>
    <t>Доля неиспользуемого недвижимого имущества в общем количестве недвижимого имущества муниципального образования, за исключением жилых помещений</t>
  </si>
  <si>
    <t>Дополнительные меры социальной поддержки отдельных категорий граждан города Нефтеюганска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</si>
  <si>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</t>
  </si>
  <si>
    <t>Доля обеспеченных жилыми помещениями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за отчетный год,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</t>
  </si>
  <si>
    <t>Численность детей-сирот и детей, оставшихся без попечения родителей, лиц из их числа, право на обеспечение жилыми помещениями у которых возникло и не реализовано, по состоянию на конец соответствующего года</t>
  </si>
  <si>
    <t>Численность детей-сирот и детей, оставшихся без попечения родителей, лиц из числа детей-сирот и детей, оставшихся без попечения родителей, обеспеченных благоустроенными жилыми помещениями специализированного жилищного фонда по договорам найма специализированных жилых помещений в отчетном финансовом году</t>
  </si>
  <si>
    <t xml:space="preserve"> Развитие жилищно-коммунального комплекса и повышение энергетической эффективности в городе Нефтеюганске</t>
  </si>
  <si>
    <t>Реконструкция, расширение, модернизация, строительство коммунальных объектов, в том числе объектов питьевого водоснабжения</t>
  </si>
  <si>
    <t>Возмещение газораспределительным организациям разницы в тарифах, возникающей в связи с реализацией населению сжиженного углеводородного газа по социально-ориентированным тарифам</t>
  </si>
  <si>
    <t>Снос непригодных для проживания многоквартирных домов</t>
  </si>
  <si>
    <t>Реализация энергосберегающих мероприятий в муниципальном секторе</t>
  </si>
  <si>
    <t>Реализация энергосберегающих мероприятий в системах наружного освещения и коммунальной инфраструктуры</t>
  </si>
  <si>
    <t>Федеральный проект "Формирование комфортной городской среды"</t>
  </si>
  <si>
    <t>Реализация полномочий в сфере жилищно-коммунального комплекса</t>
  </si>
  <si>
    <t>Возмещение недополученных доходов юридическим лицам в связи с оказанием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</si>
  <si>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Проектирование и строительство инженерных сетей для увеличения объемов жилищного строительства, в т.ч. на возмещение части затрат по строительству объектов инженерной инфраструктуры</t>
  </si>
  <si>
    <t>Предоставление субсидии на завершение строительства многоквартирных домов, для строительства которых привлечены средства граждан, включенных в реестр граждан, чьи денежные средства привлечены для строительства многоквартирных домов и чьи права нарушены</t>
  </si>
  <si>
    <t>Приобретение жилья, в целях реализации полномочий в области жилищных отношений, установленных законодательством Российской Федерации</t>
  </si>
  <si>
    <t>Ликвидация и расселение приспособленных для проживания строений</t>
  </si>
  <si>
    <t>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</t>
  </si>
  <si>
    <t>Обеспечение устойчивого сокращения непригодного для проживания жилищного фонда</t>
  </si>
  <si>
    <t>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</t>
  </si>
  <si>
    <t>Профилактика правонарушений в сфере общественного порядка, пропаганда здорового образа жизни (профилактика наркомании, токсикомании и алкоголизма) в городе Нефтеюганске</t>
  </si>
  <si>
    <t>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</t>
  </si>
  <si>
    <t>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направлений в молодежной среде (посредством анкетирования)</t>
  </si>
  <si>
    <t>Обеспечение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</t>
  </si>
  <si>
    <t>Проведение в образовательных организациях занятий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</t>
  </si>
  <si>
    <t>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</t>
  </si>
  <si>
    <t>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</t>
  </si>
  <si>
    <t>Снижение рисков и смягчение последствий чрезвычайных ситуаций природного и техногенного характера на территории города</t>
  </si>
  <si>
    <t>Мероприятия по повышению уровня пожарной безопасности муниципальных учреждений города</t>
  </si>
  <si>
    <t>Развитие образования и молодёжной политики в городе Нефтеюганске</t>
  </si>
  <si>
    <t>Обеспечение предоставления дошкольного, общего, дополнительного образования</t>
  </si>
  <si>
    <t>Развитие материально-технической базы образовательных организаций</t>
  </si>
  <si>
    <t>Обеспечение персонифицированного финансирования дополнительного образования</t>
  </si>
  <si>
    <t>Обеспечение отдыха и оздоровления детей в каникулярное время</t>
  </si>
  <si>
    <t>Обеспечение реализации молодёжной политики</t>
  </si>
  <si>
    <t>Обеспечение выполнения функции управления и контроля в сфере образования и молодежной политики</t>
  </si>
  <si>
    <t>Обеспечение функционирования казённого учреждения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</si>
  <si>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</t>
  </si>
  <si>
    <t>Подготовка спортивного резерва и спорта высших достижений</t>
  </si>
  <si>
    <t>Укрепление материально-технической базы учреждений сферы физической культуры и спорта</t>
  </si>
  <si>
    <t>Совершенствование инфраструктуры спорта в городе Нефтеюганске</t>
  </si>
  <si>
    <t>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</t>
  </si>
  <si>
    <t>Развитие дополнительного образования в сфере культуры</t>
  </si>
  <si>
    <t>Организация культурно-массовых мероприятий, организация отдыха и оздоровления детей</t>
  </si>
  <si>
    <t>Обеспечение деятельности комитета культуры и туризма</t>
  </si>
  <si>
    <t>Усиление социальной направленности культурной политики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</si>
  <si>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</si>
  <si>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</si>
  <si>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</si>
  <si>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Государственная поддержка развития растениеводства и животноводства, переработки и реализации продукции</t>
  </si>
  <si>
    <t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</t>
  </si>
  <si>
    <t>Доступная среда  в городе Нефтеюганске</t>
  </si>
  <si>
    <t>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</si>
  <si>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Оказание финансовой и имущественной поддержки социально ориентированным некоммерческим организациям</t>
  </si>
  <si>
    <t>Поддержка социально-ориентрованных некоммерческих организаций, осуществляющих деятельность  в городе Нефтеюганске</t>
  </si>
  <si>
    <t>Обеспечение доступности и повышение качества транспортных услуг автомобильным транспортом</t>
  </si>
  <si>
    <t>Строительство (реконструкция), капитальный ремонт и ремонт автомобильных дорог общего пользования местного значения</t>
  </si>
  <si>
    <t>Обеспечение функционирования сети автомобильных дорог общего пользования местного значения</t>
  </si>
  <si>
    <t>Обеспечение деятельности департамента финансов</t>
  </si>
  <si>
    <t>Управление муниципальным имуществом  города Нефтеюганска</t>
  </si>
  <si>
    <t>Управление и распоряжение муниципальным имуществом города Нефтеюганска</t>
  </si>
  <si>
    <t>Обеспечение деятельности департамента муниципального имущества администрации города Нефтеюганска</t>
  </si>
  <si>
    <t>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</t>
  </si>
  <si>
    <t>Исполнение органом местного самоуправления отдельных государственных полномочий по осуществлению деятельности по опеке и попечительству</t>
  </si>
  <si>
    <t>Поддержка социально ориентированных некоммерческих организаций, осуществляющих деятельность в городе Нефтеюганске</t>
  </si>
  <si>
    <t>Обеспечение организации и проведения государственной итоговой аттестации</t>
  </si>
  <si>
    <t>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</t>
  </si>
  <si>
    <t>Организация отдыха и оздоровления детей</t>
  </si>
  <si>
    <t>Техническое обследование, реконструкция, капитальный ремонт, строительство объектов культуры. Обустройство мест массового отдыха населения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</si>
  <si>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</si>
  <si>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Расширение доступа субъектов малого и среднего предпринимательства к финансовой поддержке, в том числе к льготному финансированию</t>
  </si>
  <si>
    <t>Популяризация предпринимательства</t>
  </si>
  <si>
    <t>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</t>
  </si>
  <si>
    <t>Улучшение условий дорожного движения и устранение опасных участков на улично-дорожной сети</t>
  </si>
  <si>
    <t>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</t>
  </si>
  <si>
    <t>Повышение уровня благосостояния граждан, нуждающихся в особой заботе государства</t>
  </si>
  <si>
    <t>Количество семей, расселённых из строений, приспособленных для проживания</t>
  </si>
  <si>
    <t>Отчёт о ходе реализации муниципальных  программ города Нефтеюганска  и использования финансовых средств за 9 месяцев 2019 года</t>
  </si>
  <si>
    <t>Количество обустроенных мест (площадок) накопления твердых коммунальных отходов</t>
  </si>
  <si>
    <t>Количество приобретенных контейнеров для накопления твердых коммунальных отходов</t>
  </si>
  <si>
    <t>100% обеспеченность нормативного неснижаемого запаса топлива на источниках тепловой энергии г. Нефтеюганска</t>
  </si>
  <si>
    <t>тыс.т</t>
  </si>
  <si>
    <t>Доля потребительских споров, разрешенных в досудебном и внесудебном порядке, в общем количестве споров с участием потребителей</t>
  </si>
  <si>
    <t>Оборот малых и средних предприятий, включая микропредприятия</t>
  </si>
  <si>
    <t>Объём эфирного времени в электронных средствах массовой информации города Нефтеюганска</t>
  </si>
  <si>
    <t>Количество информационных материалов в печатных средствах массовой информации города Нефтеюганска</t>
  </si>
  <si>
    <t>Процент выполнения контрольных мероприятий к общему количеству запланированных мероприятий</t>
  </si>
  <si>
    <t>Исполнение рекомендаций контрольных мероприятий   при дальнейшем исполнении бюджета</t>
  </si>
  <si>
    <t>Доля среднесписочной численности занятых на малых и средних предприятиях в общей численности работающих</t>
  </si>
  <si>
    <t>Доля предприятий торговой площадью более 50 кв.м</t>
  </si>
  <si>
    <t>Молочная продуктивность коров</t>
  </si>
  <si>
    <t>Производство мяса в живом весе</t>
  </si>
  <si>
    <t>Производство молока</t>
  </si>
  <si>
    <t>Поголовье сельскохозяйственных животных по основной отрасли животноводства</t>
  </si>
  <si>
    <t>Количество разработанных методических рекомендаций (памяток, пособий) по вопросам труда и охраны труда для руководителей и представительных органов работников</t>
  </si>
  <si>
    <t>Доля организаций, заключивших и представивших на уведомительную регистрацию коллективные договоры</t>
  </si>
  <si>
    <t>Количество руководителей и специалистов организаций, ежегодно проходящих обучение и проверку знаний требований охраны труда в обучающих организациях, имеющих лицензию на проведение обучения</t>
  </si>
  <si>
    <t>Количество организаций, реализующих утвержденные ежегодные планы мероприятий по улучшению условий и охраны труда, от общего количества отчитавшихся организаций</t>
  </si>
  <si>
    <t>Удельный вес организаций, охваченных методической помощью по вопросам труда и охраны труда, по данным государственной статистики</t>
  </si>
  <si>
    <t>Доля записей актов гражданского состояния, внесенных в электронную базу данных, от общего объема архивного фонда отдела ЗАГС</t>
  </si>
  <si>
    <t>Среднее время ожидания в очереди при обращении заявителя в орган местного самоуправления для получения муниципальных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</si>
</sst>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#,##0.000"/>
    <numFmt numFmtId="167" formatCode="#,##0.000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1" fillId="0" borderId="0" xfId="0" applyFont="1" applyFill="1"/>
    <xf numFmtId="0" fontId="10" fillId="0" borderId="7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/>
    </xf>
    <xf numFmtId="4" fontId="7" fillId="0" borderId="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3" fillId="0" borderId="0" xfId="0" applyFont="1" applyFill="1"/>
    <xf numFmtId="0" fontId="10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0" fillId="0" borderId="10" xfId="0" applyFont="1" applyFill="1" applyBorder="1" applyAlignment="1">
      <alignment horizontal="left" vertical="center" wrapText="1"/>
    </xf>
    <xf numFmtId="4" fontId="10" fillId="0" borderId="1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" fontId="0" fillId="0" borderId="0" xfId="0" applyNumberFormat="1" applyFill="1"/>
    <xf numFmtId="4" fontId="7" fillId="0" borderId="7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66" fontId="7" fillId="0" borderId="7" xfId="0" applyNumberFormat="1" applyFont="1" applyFill="1" applyBorder="1" applyAlignment="1">
      <alignment horizontal="center" vertical="center"/>
    </xf>
    <xf numFmtId="166" fontId="10" fillId="0" borderId="7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0" fillId="0" borderId="0" xfId="0" applyNumberFormat="1" applyFill="1"/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6" fontId="7" fillId="0" borderId="13" xfId="0" applyNumberFormat="1" applyFont="1" applyFill="1" applyBorder="1" applyAlignment="1">
      <alignment horizontal="center" vertical="center"/>
    </xf>
    <xf numFmtId="166" fontId="10" fillId="0" borderId="13" xfId="0" applyNumberFormat="1" applyFont="1" applyFill="1" applyBorder="1" applyAlignment="1">
      <alignment horizontal="center" vertical="center"/>
    </xf>
    <xf numFmtId="166" fontId="10" fillId="0" borderId="10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" fillId="0" borderId="0" xfId="0" applyFont="1" applyFill="1"/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167" fontId="6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165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9"/>
  <sheetViews>
    <sheetView tabSelected="1" zoomScaleNormal="100" zoomScaleSheetLayoutView="80" workbookViewId="0">
      <pane ySplit="5" topLeftCell="A54" activePane="bottomLeft" state="frozen"/>
      <selection pane="bottomLeft" activeCell="K18" sqref="K18"/>
    </sheetView>
  </sheetViews>
  <sheetFormatPr defaultRowHeight="15" x14ac:dyDescent="0.25"/>
  <cols>
    <col min="1" max="1" width="6.140625" style="26" customWidth="1"/>
    <col min="2" max="2" width="94.140625" style="26" customWidth="1"/>
    <col min="3" max="3" width="14.5703125" style="26" customWidth="1"/>
    <col min="4" max="4" width="15" style="26" customWidth="1"/>
    <col min="5" max="5" width="15.28515625" style="26" customWidth="1"/>
    <col min="6" max="6" width="15.5703125" style="26" customWidth="1"/>
    <col min="7" max="7" width="14.85546875" style="26" customWidth="1"/>
    <col min="8" max="8" width="9.5703125" style="26" bestFit="1" customWidth="1"/>
    <col min="9" max="16384" width="9.140625" style="26"/>
  </cols>
  <sheetData>
    <row r="1" spans="1:8" ht="32.25" customHeight="1" x14ac:dyDescent="0.25">
      <c r="A1" s="78" t="s">
        <v>274</v>
      </c>
      <c r="B1" s="79"/>
      <c r="C1" s="79"/>
      <c r="D1" s="79"/>
      <c r="E1" s="79"/>
      <c r="F1" s="79"/>
      <c r="G1" s="79"/>
    </row>
    <row r="2" spans="1:8" ht="18" customHeight="1" x14ac:dyDescent="0.3">
      <c r="C2" s="27"/>
      <c r="E2" s="84" t="s">
        <v>22</v>
      </c>
      <c r="F2" s="85"/>
      <c r="G2" s="85"/>
    </row>
    <row r="3" spans="1:8" ht="30" customHeight="1" x14ac:dyDescent="0.25">
      <c r="A3" s="83" t="s">
        <v>0</v>
      </c>
      <c r="B3" s="81" t="s">
        <v>64</v>
      </c>
      <c r="C3" s="77" t="s">
        <v>6</v>
      </c>
      <c r="D3" s="76" t="s">
        <v>46</v>
      </c>
      <c r="E3" s="76"/>
      <c r="F3" s="77" t="s">
        <v>3</v>
      </c>
      <c r="G3" s="76"/>
    </row>
    <row r="4" spans="1:8" ht="32.25" customHeight="1" x14ac:dyDescent="0.25">
      <c r="A4" s="82"/>
      <c r="B4" s="82"/>
      <c r="C4" s="80"/>
      <c r="D4" s="67" t="s">
        <v>1</v>
      </c>
      <c r="E4" s="66" t="s">
        <v>2</v>
      </c>
      <c r="F4" s="66" t="s">
        <v>4</v>
      </c>
      <c r="G4" s="66" t="s">
        <v>5</v>
      </c>
    </row>
    <row r="5" spans="1:8" ht="16.5" customHeight="1" x14ac:dyDescent="0.25">
      <c r="A5" s="28">
        <v>1</v>
      </c>
      <c r="B5" s="28">
        <v>2</v>
      </c>
      <c r="C5" s="29">
        <v>3</v>
      </c>
      <c r="D5" s="28">
        <v>4</v>
      </c>
      <c r="E5" s="28">
        <v>5</v>
      </c>
      <c r="F5" s="28">
        <v>6</v>
      </c>
      <c r="G5" s="28">
        <v>7</v>
      </c>
    </row>
    <row r="6" spans="1:8" ht="23.25" customHeight="1" x14ac:dyDescent="0.25">
      <c r="A6" s="28">
        <v>1</v>
      </c>
      <c r="B6" s="75" t="s">
        <v>82</v>
      </c>
      <c r="C6" s="72"/>
      <c r="D6" s="72"/>
      <c r="E6" s="72"/>
      <c r="F6" s="72"/>
      <c r="G6" s="72"/>
    </row>
    <row r="7" spans="1:8" ht="33.75" customHeight="1" x14ac:dyDescent="0.25">
      <c r="A7" s="23">
        <v>1</v>
      </c>
      <c r="B7" s="52" t="s">
        <v>97</v>
      </c>
      <c r="C7" s="23" t="s">
        <v>13</v>
      </c>
      <c r="D7" s="34">
        <v>2.2000000000000002</v>
      </c>
      <c r="E7" s="34">
        <v>0</v>
      </c>
      <c r="F7" s="34">
        <f>E7-D7</f>
        <v>-2.2000000000000002</v>
      </c>
      <c r="G7" s="34">
        <f>E7/D7*100-100</f>
        <v>-100</v>
      </c>
      <c r="H7" s="30"/>
    </row>
    <row r="8" spans="1:8" ht="25.5" hidden="1" customHeight="1" x14ac:dyDescent="0.25">
      <c r="A8" s="23">
        <v>2</v>
      </c>
      <c r="B8" s="52" t="s">
        <v>83</v>
      </c>
      <c r="C8" s="23" t="s">
        <v>20</v>
      </c>
      <c r="D8" s="32">
        <v>82.15</v>
      </c>
      <c r="E8" s="32"/>
      <c r="F8" s="32">
        <f t="shared" ref="F8:F29" si="0">E8-D8</f>
        <v>-82.15</v>
      </c>
      <c r="G8" s="34">
        <f t="shared" ref="G8:G29" si="1">E8/D8*100-100</f>
        <v>-100</v>
      </c>
      <c r="H8" s="30"/>
    </row>
    <row r="9" spans="1:8" ht="35.25" customHeight="1" x14ac:dyDescent="0.25">
      <c r="A9" s="23">
        <v>2</v>
      </c>
      <c r="B9" s="52" t="s">
        <v>96</v>
      </c>
      <c r="C9" s="23" t="s">
        <v>28</v>
      </c>
      <c r="D9" s="33">
        <v>1</v>
      </c>
      <c r="E9" s="33">
        <v>0</v>
      </c>
      <c r="F9" s="33">
        <f t="shared" si="0"/>
        <v>-1</v>
      </c>
      <c r="G9" s="34">
        <v>0</v>
      </c>
      <c r="H9" s="30"/>
    </row>
    <row r="10" spans="1:8" ht="33" customHeight="1" x14ac:dyDescent="0.25">
      <c r="A10" s="23">
        <v>3</v>
      </c>
      <c r="B10" s="52" t="s">
        <v>16</v>
      </c>
      <c r="C10" s="23" t="s">
        <v>28</v>
      </c>
      <c r="D10" s="33">
        <v>20</v>
      </c>
      <c r="E10" s="33">
        <v>65</v>
      </c>
      <c r="F10" s="33">
        <f>E10-D10</f>
        <v>45</v>
      </c>
      <c r="G10" s="34">
        <f>E10/D10*100-100</f>
        <v>225</v>
      </c>
      <c r="H10" s="30"/>
    </row>
    <row r="11" spans="1:8" ht="15.75" x14ac:dyDescent="0.25">
      <c r="A11" s="23">
        <v>4</v>
      </c>
      <c r="B11" s="52" t="s">
        <v>25</v>
      </c>
      <c r="C11" s="23" t="s">
        <v>28</v>
      </c>
      <c r="D11" s="33">
        <v>10</v>
      </c>
      <c r="E11" s="33">
        <v>3</v>
      </c>
      <c r="F11" s="33">
        <f t="shared" si="0"/>
        <v>-7</v>
      </c>
      <c r="G11" s="34">
        <f t="shared" si="1"/>
        <v>-70</v>
      </c>
      <c r="H11" s="30"/>
    </row>
    <row r="12" spans="1:8" ht="32.25" customHeight="1" x14ac:dyDescent="0.25">
      <c r="A12" s="23">
        <v>5</v>
      </c>
      <c r="B12" s="52" t="s">
        <v>24</v>
      </c>
      <c r="C12" s="23" t="s">
        <v>84</v>
      </c>
      <c r="D12" s="33">
        <v>39380</v>
      </c>
      <c r="E12" s="33">
        <v>39380</v>
      </c>
      <c r="F12" s="33">
        <f t="shared" si="0"/>
        <v>0</v>
      </c>
      <c r="G12" s="34">
        <f t="shared" si="1"/>
        <v>0</v>
      </c>
      <c r="H12" s="30"/>
    </row>
    <row r="13" spans="1:8" ht="22.5" customHeight="1" x14ac:dyDescent="0.25">
      <c r="A13" s="23">
        <v>6</v>
      </c>
      <c r="B13" s="52" t="s">
        <v>23</v>
      </c>
      <c r="C13" s="23" t="s">
        <v>85</v>
      </c>
      <c r="D13" s="33">
        <v>2462</v>
      </c>
      <c r="E13" s="33">
        <v>2462</v>
      </c>
      <c r="F13" s="33">
        <f t="shared" si="0"/>
        <v>0</v>
      </c>
      <c r="G13" s="34">
        <f t="shared" si="1"/>
        <v>0</v>
      </c>
      <c r="H13" s="30"/>
    </row>
    <row r="14" spans="1:8" ht="21" customHeight="1" x14ac:dyDescent="0.25">
      <c r="A14" s="23">
        <v>7</v>
      </c>
      <c r="B14" s="52" t="s">
        <v>95</v>
      </c>
      <c r="C14" s="23" t="s">
        <v>28</v>
      </c>
      <c r="D14" s="33">
        <v>20</v>
      </c>
      <c r="E14" s="33">
        <v>0</v>
      </c>
      <c r="F14" s="33">
        <f t="shared" si="0"/>
        <v>-20</v>
      </c>
      <c r="G14" s="34">
        <f t="shared" si="1"/>
        <v>-100</v>
      </c>
      <c r="H14" s="30"/>
    </row>
    <row r="15" spans="1:8" ht="20.25" customHeight="1" x14ac:dyDescent="0.25">
      <c r="A15" s="23">
        <v>8</v>
      </c>
      <c r="B15" s="52" t="s">
        <v>94</v>
      </c>
      <c r="C15" s="23" t="s">
        <v>28</v>
      </c>
      <c r="D15" s="33">
        <v>5</v>
      </c>
      <c r="E15" s="33">
        <v>0</v>
      </c>
      <c r="F15" s="33">
        <f t="shared" si="0"/>
        <v>-5</v>
      </c>
      <c r="G15" s="34">
        <f t="shared" si="1"/>
        <v>-100</v>
      </c>
      <c r="H15" s="30"/>
    </row>
    <row r="16" spans="1:8" ht="19.5" customHeight="1" x14ac:dyDescent="0.25">
      <c r="A16" s="23">
        <v>9</v>
      </c>
      <c r="B16" s="52" t="s">
        <v>31</v>
      </c>
      <c r="C16" s="51" t="s">
        <v>85</v>
      </c>
      <c r="D16" s="33">
        <v>862</v>
      </c>
      <c r="E16" s="33">
        <v>862</v>
      </c>
      <c r="F16" s="33">
        <f t="shared" si="0"/>
        <v>0</v>
      </c>
      <c r="G16" s="34">
        <f t="shared" si="1"/>
        <v>0</v>
      </c>
      <c r="H16" s="30"/>
    </row>
    <row r="17" spans="1:8" ht="15.75" x14ac:dyDescent="0.25">
      <c r="A17" s="23">
        <v>10</v>
      </c>
      <c r="B17" s="52" t="s">
        <v>93</v>
      </c>
      <c r="C17" s="51" t="s">
        <v>85</v>
      </c>
      <c r="D17" s="34">
        <v>1.5</v>
      </c>
      <c r="E17" s="34">
        <v>0</v>
      </c>
      <c r="F17" s="34">
        <f t="shared" si="0"/>
        <v>-1.5</v>
      </c>
      <c r="G17" s="34">
        <f t="shared" si="1"/>
        <v>-100</v>
      </c>
      <c r="H17" s="30"/>
    </row>
    <row r="18" spans="1:8" ht="15.75" x14ac:dyDescent="0.25">
      <c r="A18" s="23">
        <v>11</v>
      </c>
      <c r="B18" s="52" t="s">
        <v>72</v>
      </c>
      <c r="C18" s="51" t="s">
        <v>85</v>
      </c>
      <c r="D18" s="34">
        <v>30</v>
      </c>
      <c r="E18" s="34">
        <v>0</v>
      </c>
      <c r="F18" s="34">
        <f t="shared" si="0"/>
        <v>-30</v>
      </c>
      <c r="G18" s="34">
        <f t="shared" si="1"/>
        <v>-100</v>
      </c>
      <c r="H18" s="30"/>
    </row>
    <row r="19" spans="1:8" ht="18.75" customHeight="1" x14ac:dyDescent="0.25">
      <c r="A19" s="23">
        <v>12</v>
      </c>
      <c r="B19" s="52" t="s">
        <v>92</v>
      </c>
      <c r="C19" s="23" t="s">
        <v>28</v>
      </c>
      <c r="D19" s="33">
        <v>10</v>
      </c>
      <c r="E19" s="33">
        <v>0</v>
      </c>
      <c r="F19" s="33">
        <f t="shared" si="0"/>
        <v>-10</v>
      </c>
      <c r="G19" s="34">
        <f t="shared" si="1"/>
        <v>-100</v>
      </c>
      <c r="H19" s="30"/>
    </row>
    <row r="20" spans="1:8" ht="18" customHeight="1" x14ac:dyDescent="0.25">
      <c r="A20" s="23">
        <v>13</v>
      </c>
      <c r="B20" s="52" t="s">
        <v>91</v>
      </c>
      <c r="C20" s="23" t="s">
        <v>28</v>
      </c>
      <c r="D20" s="33">
        <v>3</v>
      </c>
      <c r="E20" s="33">
        <v>0</v>
      </c>
      <c r="F20" s="33">
        <f t="shared" si="0"/>
        <v>-3</v>
      </c>
      <c r="G20" s="34">
        <f t="shared" si="1"/>
        <v>-100</v>
      </c>
      <c r="H20" s="30"/>
    </row>
    <row r="21" spans="1:8" ht="19.5" customHeight="1" x14ac:dyDescent="0.25">
      <c r="A21" s="23">
        <v>14</v>
      </c>
      <c r="B21" s="52" t="s">
        <v>33</v>
      </c>
      <c r="C21" s="51" t="s">
        <v>28</v>
      </c>
      <c r="D21" s="33">
        <v>140</v>
      </c>
      <c r="E21" s="33">
        <v>34</v>
      </c>
      <c r="F21" s="33">
        <f t="shared" si="0"/>
        <v>-106</v>
      </c>
      <c r="G21" s="34">
        <f t="shared" si="1"/>
        <v>-75.714285714285722</v>
      </c>
      <c r="H21" s="30"/>
    </row>
    <row r="22" spans="1:8" ht="15.75" x14ac:dyDescent="0.25">
      <c r="A22" s="23">
        <v>15</v>
      </c>
      <c r="B22" s="52" t="s">
        <v>17</v>
      </c>
      <c r="C22" s="51" t="s">
        <v>81</v>
      </c>
      <c r="D22" s="33">
        <v>375</v>
      </c>
      <c r="E22" s="33">
        <v>90</v>
      </c>
      <c r="F22" s="33">
        <f>E22-D22</f>
        <v>-285</v>
      </c>
      <c r="G22" s="34">
        <f t="shared" si="1"/>
        <v>-76</v>
      </c>
      <c r="H22" s="30"/>
    </row>
    <row r="23" spans="1:8" ht="15.75" x14ac:dyDescent="0.25">
      <c r="A23" s="23">
        <v>16</v>
      </c>
      <c r="B23" s="52" t="s">
        <v>90</v>
      </c>
      <c r="C23" s="51" t="s">
        <v>85</v>
      </c>
      <c r="D23" s="33">
        <v>4574</v>
      </c>
      <c r="E23" s="33">
        <v>4574</v>
      </c>
      <c r="F23" s="33">
        <f t="shared" si="0"/>
        <v>0</v>
      </c>
      <c r="G23" s="34">
        <f t="shared" si="1"/>
        <v>0</v>
      </c>
      <c r="H23" s="30"/>
    </row>
    <row r="24" spans="1:8" ht="15.75" x14ac:dyDescent="0.25">
      <c r="A24" s="23">
        <v>17</v>
      </c>
      <c r="B24" s="52" t="s">
        <v>29</v>
      </c>
      <c r="C24" s="51" t="s">
        <v>28</v>
      </c>
      <c r="D24" s="59" t="s">
        <v>86</v>
      </c>
      <c r="E24" s="34" t="s">
        <v>87</v>
      </c>
      <c r="F24" s="59" t="s">
        <v>86</v>
      </c>
      <c r="G24" s="34" t="s">
        <v>133</v>
      </c>
      <c r="H24" s="30"/>
    </row>
    <row r="25" spans="1:8" ht="16.5" customHeight="1" x14ac:dyDescent="0.25">
      <c r="A25" s="23">
        <v>18</v>
      </c>
      <c r="B25" s="52" t="s">
        <v>89</v>
      </c>
      <c r="C25" s="51" t="s">
        <v>20</v>
      </c>
      <c r="D25" s="34">
        <v>5.3</v>
      </c>
      <c r="E25" s="34">
        <v>5.3</v>
      </c>
      <c r="F25" s="34">
        <f t="shared" si="0"/>
        <v>0</v>
      </c>
      <c r="G25" s="34">
        <f t="shared" si="1"/>
        <v>0</v>
      </c>
      <c r="H25" s="30"/>
    </row>
    <row r="26" spans="1:8" ht="15.75" x14ac:dyDescent="0.25">
      <c r="A26" s="23">
        <v>19</v>
      </c>
      <c r="B26" s="52" t="s">
        <v>88</v>
      </c>
      <c r="C26" s="51" t="s">
        <v>20</v>
      </c>
      <c r="D26" s="35">
        <v>0.88300000000000001</v>
      </c>
      <c r="E26" s="35">
        <v>0.88300000000000001</v>
      </c>
      <c r="F26" s="35">
        <f t="shared" si="0"/>
        <v>0</v>
      </c>
      <c r="G26" s="34">
        <f t="shared" si="1"/>
        <v>0</v>
      </c>
      <c r="H26" s="30"/>
    </row>
    <row r="27" spans="1:8" ht="15.75" x14ac:dyDescent="0.25">
      <c r="A27" s="23">
        <v>20</v>
      </c>
      <c r="B27" s="52" t="s">
        <v>275</v>
      </c>
      <c r="C27" s="51" t="s">
        <v>28</v>
      </c>
      <c r="D27" s="33">
        <v>10</v>
      </c>
      <c r="E27" s="33">
        <v>0</v>
      </c>
      <c r="F27" s="35">
        <f t="shared" si="0"/>
        <v>-10</v>
      </c>
      <c r="G27" s="34">
        <f t="shared" si="1"/>
        <v>-100</v>
      </c>
      <c r="H27" s="30"/>
    </row>
    <row r="28" spans="1:8" ht="15.75" x14ac:dyDescent="0.25">
      <c r="A28" s="23">
        <v>21</v>
      </c>
      <c r="B28" s="52" t="s">
        <v>276</v>
      </c>
      <c r="C28" s="51" t="s">
        <v>28</v>
      </c>
      <c r="D28" s="33">
        <v>42</v>
      </c>
      <c r="E28" s="33">
        <v>0</v>
      </c>
      <c r="F28" s="35">
        <f t="shared" si="0"/>
        <v>-42</v>
      </c>
      <c r="G28" s="34">
        <f t="shared" si="1"/>
        <v>-100</v>
      </c>
      <c r="H28" s="30"/>
    </row>
    <row r="29" spans="1:8" ht="31.5" x14ac:dyDescent="0.25">
      <c r="A29" s="23">
        <v>22</v>
      </c>
      <c r="B29" s="52" t="s">
        <v>277</v>
      </c>
      <c r="C29" s="51" t="s">
        <v>278</v>
      </c>
      <c r="D29" s="35">
        <v>2.17</v>
      </c>
      <c r="E29" s="35">
        <v>0</v>
      </c>
      <c r="F29" s="35">
        <f t="shared" si="0"/>
        <v>-2.17</v>
      </c>
      <c r="G29" s="34">
        <f t="shared" si="1"/>
        <v>-100</v>
      </c>
      <c r="H29" s="30"/>
    </row>
    <row r="30" spans="1:8" ht="25.5" customHeight="1" x14ac:dyDescent="0.25">
      <c r="A30" s="28">
        <v>2</v>
      </c>
      <c r="B30" s="71" t="s">
        <v>98</v>
      </c>
      <c r="C30" s="73"/>
      <c r="D30" s="73"/>
      <c r="E30" s="73"/>
      <c r="F30" s="73"/>
      <c r="G30" s="73"/>
    </row>
    <row r="31" spans="1:8" ht="15.75" x14ac:dyDescent="0.25">
      <c r="A31" s="23">
        <v>1</v>
      </c>
      <c r="B31" s="52" t="s">
        <v>100</v>
      </c>
      <c r="C31" s="51" t="s">
        <v>30</v>
      </c>
      <c r="D31" s="32">
        <v>51</v>
      </c>
      <c r="E31" s="32">
        <v>20.399999999999999</v>
      </c>
      <c r="F31" s="32">
        <f>E31-D31</f>
        <v>-30.6</v>
      </c>
      <c r="G31" s="32">
        <f>E31/D31*100-100</f>
        <v>-60</v>
      </c>
      <c r="H31" s="30"/>
    </row>
    <row r="32" spans="1:8" ht="17.25" customHeight="1" x14ac:dyDescent="0.25">
      <c r="A32" s="36" t="s">
        <v>101</v>
      </c>
      <c r="B32" s="52" t="s">
        <v>99</v>
      </c>
      <c r="C32" s="51" t="s">
        <v>28</v>
      </c>
      <c r="D32" s="33">
        <v>3</v>
      </c>
      <c r="E32" s="33">
        <v>0</v>
      </c>
      <c r="F32" s="33">
        <f t="shared" ref="F32:F42" si="2">E32-D32</f>
        <v>-3</v>
      </c>
      <c r="G32" s="34">
        <f t="shared" ref="G32:G40" si="3">E32/D32*100-100</f>
        <v>-100</v>
      </c>
      <c r="H32" s="30"/>
    </row>
    <row r="33" spans="1:10" ht="31.5" customHeight="1" x14ac:dyDescent="0.25">
      <c r="A33" s="36" t="s">
        <v>73</v>
      </c>
      <c r="B33" s="52" t="s">
        <v>110</v>
      </c>
      <c r="C33" s="51" t="s">
        <v>13</v>
      </c>
      <c r="D33" s="33">
        <v>92</v>
      </c>
      <c r="E33" s="33">
        <v>0</v>
      </c>
      <c r="F33" s="33">
        <f t="shared" si="2"/>
        <v>-92</v>
      </c>
      <c r="G33" s="34">
        <f t="shared" si="3"/>
        <v>-100</v>
      </c>
      <c r="H33" s="30"/>
      <c r="J33" s="30"/>
    </row>
    <row r="34" spans="1:10" ht="35.25" customHeight="1" x14ac:dyDescent="0.25">
      <c r="A34" s="23">
        <v>4</v>
      </c>
      <c r="B34" s="52" t="s">
        <v>112</v>
      </c>
      <c r="C34" s="51" t="s">
        <v>13</v>
      </c>
      <c r="D34" s="33">
        <v>20</v>
      </c>
      <c r="E34" s="33">
        <v>0</v>
      </c>
      <c r="F34" s="33">
        <f t="shared" si="2"/>
        <v>-20</v>
      </c>
      <c r="G34" s="34">
        <f t="shared" si="3"/>
        <v>-100</v>
      </c>
      <c r="H34" s="30"/>
    </row>
    <row r="35" spans="1:10" ht="31.5" customHeight="1" x14ac:dyDescent="0.25">
      <c r="A35" s="36" t="s">
        <v>102</v>
      </c>
      <c r="B35" s="52" t="s">
        <v>113</v>
      </c>
      <c r="C35" s="51" t="s">
        <v>111</v>
      </c>
      <c r="D35" s="33">
        <v>1</v>
      </c>
      <c r="E35" s="33">
        <v>0</v>
      </c>
      <c r="F35" s="33">
        <f t="shared" si="2"/>
        <v>-1</v>
      </c>
      <c r="G35" s="34">
        <f t="shared" si="3"/>
        <v>-100</v>
      </c>
      <c r="H35" s="30"/>
    </row>
    <row r="36" spans="1:10" ht="19.5" customHeight="1" x14ac:dyDescent="0.25">
      <c r="A36" s="36" t="s">
        <v>103</v>
      </c>
      <c r="B36" s="52" t="s">
        <v>116</v>
      </c>
      <c r="C36" s="51" t="s">
        <v>114</v>
      </c>
      <c r="D36" s="33">
        <v>215</v>
      </c>
      <c r="E36" s="33">
        <v>0</v>
      </c>
      <c r="F36" s="33">
        <f t="shared" si="2"/>
        <v>-215</v>
      </c>
      <c r="G36" s="34">
        <f t="shared" si="3"/>
        <v>-100</v>
      </c>
      <c r="H36" s="30"/>
    </row>
    <row r="37" spans="1:10" ht="21" customHeight="1" x14ac:dyDescent="0.25">
      <c r="A37" s="36" t="s">
        <v>106</v>
      </c>
      <c r="B37" s="52" t="s">
        <v>273</v>
      </c>
      <c r="C37" s="51" t="s">
        <v>111</v>
      </c>
      <c r="D37" s="33">
        <v>625</v>
      </c>
      <c r="E37" s="33">
        <v>0</v>
      </c>
      <c r="F37" s="33">
        <f t="shared" si="2"/>
        <v>-625</v>
      </c>
      <c r="G37" s="34">
        <f t="shared" si="3"/>
        <v>-100</v>
      </c>
      <c r="H37" s="30"/>
    </row>
    <row r="38" spans="1:10" ht="21" customHeight="1" x14ac:dyDescent="0.25">
      <c r="A38" s="36" t="s">
        <v>107</v>
      </c>
      <c r="B38" s="52" t="s">
        <v>117</v>
      </c>
      <c r="C38" s="51" t="s">
        <v>115</v>
      </c>
      <c r="D38" s="33">
        <v>625</v>
      </c>
      <c r="E38" s="33">
        <v>0</v>
      </c>
      <c r="F38" s="33">
        <f t="shared" si="2"/>
        <v>-625</v>
      </c>
      <c r="G38" s="34">
        <f t="shared" si="3"/>
        <v>-100</v>
      </c>
      <c r="H38" s="30"/>
    </row>
    <row r="39" spans="1:10" ht="30.75" customHeight="1" x14ac:dyDescent="0.25">
      <c r="A39" s="36" t="s">
        <v>104</v>
      </c>
      <c r="B39" s="52" t="s">
        <v>118</v>
      </c>
      <c r="C39" s="51" t="s">
        <v>63</v>
      </c>
      <c r="D39" s="33">
        <v>27</v>
      </c>
      <c r="E39" s="33">
        <v>15</v>
      </c>
      <c r="F39" s="33">
        <f t="shared" si="2"/>
        <v>-12</v>
      </c>
      <c r="G39" s="34">
        <f>E39/D39*100-100</f>
        <v>-44.444444444444443</v>
      </c>
      <c r="H39" s="30"/>
    </row>
    <row r="40" spans="1:10" ht="49.5" customHeight="1" x14ac:dyDescent="0.25">
      <c r="A40" s="23">
        <v>9</v>
      </c>
      <c r="B40" s="52" t="s">
        <v>119</v>
      </c>
      <c r="C40" s="51" t="s">
        <v>26</v>
      </c>
      <c r="D40" s="33">
        <v>13</v>
      </c>
      <c r="E40" s="33">
        <v>0</v>
      </c>
      <c r="F40" s="33">
        <f t="shared" si="2"/>
        <v>-13</v>
      </c>
      <c r="G40" s="34">
        <f t="shared" si="3"/>
        <v>-100</v>
      </c>
      <c r="H40" s="30"/>
    </row>
    <row r="41" spans="1:10" ht="48" customHeight="1" x14ac:dyDescent="0.25">
      <c r="A41" s="36" t="s">
        <v>108</v>
      </c>
      <c r="B41" s="52" t="s">
        <v>120</v>
      </c>
      <c r="C41" s="51" t="s">
        <v>13</v>
      </c>
      <c r="D41" s="34">
        <v>6.8</v>
      </c>
      <c r="E41" s="34">
        <v>0</v>
      </c>
      <c r="F41" s="34">
        <f t="shared" si="2"/>
        <v>-6.8</v>
      </c>
      <c r="G41" s="34">
        <f>E41/D41*100-100</f>
        <v>-100</v>
      </c>
      <c r="H41" s="30"/>
    </row>
    <row r="42" spans="1:10" ht="50.25" customHeight="1" x14ac:dyDescent="0.25">
      <c r="A42" s="36" t="s">
        <v>109</v>
      </c>
      <c r="B42" s="52" t="s">
        <v>122</v>
      </c>
      <c r="C42" s="51" t="s">
        <v>121</v>
      </c>
      <c r="D42" s="33">
        <v>1</v>
      </c>
      <c r="E42" s="33">
        <v>0</v>
      </c>
      <c r="F42" s="33">
        <f t="shared" si="2"/>
        <v>-1</v>
      </c>
      <c r="G42" s="34">
        <f>E42/D42*100-100</f>
        <v>-100</v>
      </c>
      <c r="H42" s="30"/>
    </row>
    <row r="43" spans="1:10" ht="34.5" customHeight="1" x14ac:dyDescent="0.25">
      <c r="A43" s="28">
        <v>3</v>
      </c>
      <c r="B43" s="71" t="s">
        <v>123</v>
      </c>
      <c r="C43" s="72"/>
      <c r="D43" s="72"/>
      <c r="E43" s="72"/>
      <c r="F43" s="72"/>
      <c r="G43" s="72"/>
    </row>
    <row r="44" spans="1:10" ht="30.75" customHeight="1" x14ac:dyDescent="0.25">
      <c r="A44" s="23">
        <v>1</v>
      </c>
      <c r="B44" s="60" t="s">
        <v>124</v>
      </c>
      <c r="C44" s="23" t="s">
        <v>27</v>
      </c>
      <c r="D44" s="33">
        <v>1049</v>
      </c>
      <c r="E44" s="33">
        <v>781</v>
      </c>
      <c r="F44" s="33">
        <f>E44-D44</f>
        <v>-268</v>
      </c>
      <c r="G44" s="34">
        <f>E44/D44*100-100</f>
        <v>-25.548141086749283</v>
      </c>
      <c r="H44" s="30"/>
    </row>
    <row r="45" spans="1:10" ht="50.25" customHeight="1" x14ac:dyDescent="0.25">
      <c r="A45" s="23">
        <v>2</v>
      </c>
      <c r="B45" s="60" t="s">
        <v>125</v>
      </c>
      <c r="C45" s="23" t="s">
        <v>13</v>
      </c>
      <c r="D45" s="34">
        <v>5.6</v>
      </c>
      <c r="E45" s="34">
        <v>0.7</v>
      </c>
      <c r="F45" s="34">
        <f>E45-D45</f>
        <v>-4.8999999999999995</v>
      </c>
      <c r="G45" s="34">
        <f>E45/D45*100-100</f>
        <v>-87.5</v>
      </c>
      <c r="H45" s="30"/>
    </row>
    <row r="46" spans="1:10" ht="18" customHeight="1" x14ac:dyDescent="0.25">
      <c r="A46" s="23">
        <v>3</v>
      </c>
      <c r="B46" s="60" t="s">
        <v>47</v>
      </c>
      <c r="C46" s="23" t="s">
        <v>27</v>
      </c>
      <c r="D46" s="34">
        <v>298.5</v>
      </c>
      <c r="E46" s="34">
        <v>105</v>
      </c>
      <c r="F46" s="34">
        <f>E46-D46</f>
        <v>-193.5</v>
      </c>
      <c r="G46" s="34">
        <f>E46/D46*100-100</f>
        <v>-64.824120603015075</v>
      </c>
      <c r="H46" s="30"/>
    </row>
    <row r="47" spans="1:10" ht="18.75" customHeight="1" x14ac:dyDescent="0.25">
      <c r="A47" s="23">
        <v>4</v>
      </c>
      <c r="B47" s="60" t="s">
        <v>15</v>
      </c>
      <c r="C47" s="23" t="s">
        <v>13</v>
      </c>
      <c r="D47" s="32">
        <v>2</v>
      </c>
      <c r="E47" s="32">
        <v>1.3</v>
      </c>
      <c r="F47" s="32">
        <f>E47-D47</f>
        <v>-0.7</v>
      </c>
      <c r="G47" s="34">
        <f>E47/D47*100-100</f>
        <v>-35</v>
      </c>
      <c r="H47" s="30"/>
    </row>
    <row r="48" spans="1:10" ht="25.5" customHeight="1" x14ac:dyDescent="0.25">
      <c r="A48" s="28">
        <v>4</v>
      </c>
      <c r="B48" s="71" t="s">
        <v>126</v>
      </c>
      <c r="C48" s="72"/>
      <c r="D48" s="72"/>
      <c r="E48" s="72"/>
      <c r="F48" s="72"/>
      <c r="G48" s="72"/>
    </row>
    <row r="49" spans="1:7" ht="81" customHeight="1" x14ac:dyDescent="0.25">
      <c r="A49" s="23">
        <v>1</v>
      </c>
      <c r="B49" s="61" t="s">
        <v>128</v>
      </c>
      <c r="C49" s="32" t="s">
        <v>13</v>
      </c>
      <c r="D49" s="33">
        <v>74</v>
      </c>
      <c r="E49" s="33">
        <v>91.6</v>
      </c>
      <c r="F49" s="33">
        <f t="shared" ref="F49:F54" si="4">E49-D49</f>
        <v>17.599999999999994</v>
      </c>
      <c r="G49" s="34">
        <f t="shared" ref="G49:G54" si="5">E49/D49*100-100</f>
        <v>23.78378378378379</v>
      </c>
    </row>
    <row r="50" spans="1:7" ht="30.75" customHeight="1" x14ac:dyDescent="0.25">
      <c r="A50" s="23">
        <v>2</v>
      </c>
      <c r="B50" s="61" t="s">
        <v>129</v>
      </c>
      <c r="C50" s="32" t="s">
        <v>26</v>
      </c>
      <c r="D50" s="33">
        <v>1800</v>
      </c>
      <c r="E50" s="33">
        <v>2250</v>
      </c>
      <c r="F50" s="33">
        <f t="shared" si="4"/>
        <v>450</v>
      </c>
      <c r="G50" s="34">
        <f t="shared" si="5"/>
        <v>25</v>
      </c>
    </row>
    <row r="51" spans="1:7" ht="33" customHeight="1" x14ac:dyDescent="0.25">
      <c r="A51" s="23">
        <v>3</v>
      </c>
      <c r="B51" s="61" t="s">
        <v>130</v>
      </c>
      <c r="C51" s="32" t="s">
        <v>26</v>
      </c>
      <c r="D51" s="33">
        <v>3910</v>
      </c>
      <c r="E51" s="33">
        <v>3319</v>
      </c>
      <c r="F51" s="33">
        <f t="shared" si="4"/>
        <v>-591</v>
      </c>
      <c r="G51" s="34">
        <f t="shared" si="5"/>
        <v>-15.115089514066497</v>
      </c>
    </row>
    <row r="52" spans="1:7" ht="97.5" customHeight="1" x14ac:dyDescent="0.25">
      <c r="A52" s="23">
        <v>4</v>
      </c>
      <c r="B52" s="61" t="s">
        <v>127</v>
      </c>
      <c r="C52" s="32" t="s">
        <v>13</v>
      </c>
      <c r="D52" s="34">
        <v>14.3</v>
      </c>
      <c r="E52" s="34">
        <v>12.4</v>
      </c>
      <c r="F52" s="33">
        <f t="shared" si="4"/>
        <v>-1.9000000000000004</v>
      </c>
      <c r="G52" s="34">
        <f t="shared" si="5"/>
        <v>-13.286713286713294</v>
      </c>
    </row>
    <row r="53" spans="1:7" ht="33" customHeight="1" x14ac:dyDescent="0.25">
      <c r="A53" s="23">
        <v>5</v>
      </c>
      <c r="B53" s="61" t="s">
        <v>131</v>
      </c>
      <c r="C53" s="32" t="s">
        <v>27</v>
      </c>
      <c r="D53" s="33">
        <v>175</v>
      </c>
      <c r="E53" s="33">
        <v>152</v>
      </c>
      <c r="F53" s="33">
        <f t="shared" si="4"/>
        <v>-23</v>
      </c>
      <c r="G53" s="34">
        <f t="shared" si="5"/>
        <v>-13.142857142857139</v>
      </c>
    </row>
    <row r="54" spans="1:7" ht="48" customHeight="1" x14ac:dyDescent="0.25">
      <c r="A54" s="23">
        <v>6</v>
      </c>
      <c r="B54" s="61" t="s">
        <v>132</v>
      </c>
      <c r="C54" s="32" t="s">
        <v>26</v>
      </c>
      <c r="D54" s="33">
        <v>1520</v>
      </c>
      <c r="E54" s="33">
        <v>1150</v>
      </c>
      <c r="F54" s="33">
        <f t="shared" si="4"/>
        <v>-370</v>
      </c>
      <c r="G54" s="34">
        <f t="shared" si="5"/>
        <v>-24.342105263157904</v>
      </c>
    </row>
    <row r="55" spans="1:7" ht="30.75" customHeight="1" x14ac:dyDescent="0.25">
      <c r="A55" s="28">
        <v>5</v>
      </c>
      <c r="B55" s="71" t="s">
        <v>134</v>
      </c>
      <c r="C55" s="72"/>
      <c r="D55" s="72"/>
      <c r="E55" s="72"/>
      <c r="F55" s="72"/>
      <c r="G55" s="72"/>
    </row>
    <row r="56" spans="1:7" ht="33.75" customHeight="1" x14ac:dyDescent="0.25">
      <c r="A56" s="23">
        <v>1</v>
      </c>
      <c r="B56" s="52" t="s">
        <v>135</v>
      </c>
      <c r="C56" s="23" t="s">
        <v>13</v>
      </c>
      <c r="D56" s="34">
        <v>100</v>
      </c>
      <c r="E56" s="34">
        <v>84.89</v>
      </c>
      <c r="F56" s="34">
        <f>E56-D56</f>
        <v>-15.11</v>
      </c>
      <c r="G56" s="34">
        <f>E56/D56*100-100</f>
        <v>-15.11</v>
      </c>
    </row>
    <row r="57" spans="1:7" ht="32.25" customHeight="1" x14ac:dyDescent="0.25">
      <c r="A57" s="23">
        <v>2</v>
      </c>
      <c r="B57" s="52" t="s">
        <v>48</v>
      </c>
      <c r="C57" s="23" t="s">
        <v>13</v>
      </c>
      <c r="D57" s="34">
        <v>100</v>
      </c>
      <c r="E57" s="34">
        <v>81.53</v>
      </c>
      <c r="F57" s="34">
        <f>E57-D57</f>
        <v>-18.47</v>
      </c>
      <c r="G57" s="34">
        <f>E57/D57*100-100</f>
        <v>-18.47</v>
      </c>
    </row>
    <row r="58" spans="1:7" ht="23.25" customHeight="1" x14ac:dyDescent="0.25">
      <c r="A58" s="28">
        <v>6</v>
      </c>
      <c r="B58" s="71" t="s">
        <v>136</v>
      </c>
      <c r="C58" s="72"/>
      <c r="D58" s="72"/>
      <c r="E58" s="72"/>
      <c r="F58" s="72"/>
      <c r="G58" s="72"/>
    </row>
    <row r="59" spans="1:7" ht="33" customHeight="1" x14ac:dyDescent="0.25">
      <c r="A59" s="23">
        <v>1</v>
      </c>
      <c r="B59" s="52" t="s">
        <v>139</v>
      </c>
      <c r="C59" s="23" t="s">
        <v>26</v>
      </c>
      <c r="D59" s="33">
        <v>2682</v>
      </c>
      <c r="E59" s="33">
        <v>2686</v>
      </c>
      <c r="F59" s="34">
        <f>E59-D59</f>
        <v>4</v>
      </c>
      <c r="G59" s="34">
        <f>E59/D59*100-100</f>
        <v>0.14914243102161606</v>
      </c>
    </row>
    <row r="60" spans="1:7" ht="48.75" customHeight="1" x14ac:dyDescent="0.25">
      <c r="A60" s="36" t="s">
        <v>101</v>
      </c>
      <c r="B60" s="52" t="s">
        <v>140</v>
      </c>
      <c r="C60" s="23" t="s">
        <v>13</v>
      </c>
      <c r="D60" s="32">
        <v>100</v>
      </c>
      <c r="E60" s="32">
        <v>100</v>
      </c>
      <c r="F60" s="32">
        <f>E60-D60</f>
        <v>0</v>
      </c>
      <c r="G60" s="34">
        <f>E60/D60*100-100</f>
        <v>0</v>
      </c>
    </row>
    <row r="61" spans="1:7" ht="48" customHeight="1" x14ac:dyDescent="0.25">
      <c r="A61" s="36" t="s">
        <v>73</v>
      </c>
      <c r="B61" s="52" t="s">
        <v>141</v>
      </c>
      <c r="C61" s="23" t="s">
        <v>13</v>
      </c>
      <c r="D61" s="32">
        <v>15.1</v>
      </c>
      <c r="E61" s="32">
        <v>29</v>
      </c>
      <c r="F61" s="32">
        <f>E61-D61</f>
        <v>13.9</v>
      </c>
      <c r="G61" s="34">
        <f>E61/D61*100-100</f>
        <v>92.05298013245033</v>
      </c>
    </row>
    <row r="62" spans="1:7" ht="48" customHeight="1" x14ac:dyDescent="0.25">
      <c r="A62" s="23">
        <v>4</v>
      </c>
      <c r="B62" s="52" t="s">
        <v>142</v>
      </c>
      <c r="C62" s="23" t="s">
        <v>13</v>
      </c>
      <c r="D62" s="32">
        <v>50</v>
      </c>
      <c r="E62" s="32">
        <v>57</v>
      </c>
      <c r="F62" s="32">
        <f t="shared" ref="F62:F77" si="6">E62-D62</f>
        <v>7</v>
      </c>
      <c r="G62" s="34">
        <f t="shared" ref="G62:G77" si="7">E62/D62*100-100</f>
        <v>13.999999999999986</v>
      </c>
    </row>
    <row r="63" spans="1:7" ht="49.5" customHeight="1" x14ac:dyDescent="0.25">
      <c r="A63" s="23">
        <v>5</v>
      </c>
      <c r="B63" s="52" t="s">
        <v>143</v>
      </c>
      <c r="C63" s="23" t="s">
        <v>13</v>
      </c>
      <c r="D63" s="32">
        <v>79</v>
      </c>
      <c r="E63" s="32">
        <v>76</v>
      </c>
      <c r="F63" s="32">
        <f t="shared" si="6"/>
        <v>-3</v>
      </c>
      <c r="G63" s="34">
        <f t="shared" si="7"/>
        <v>-3.7974683544303787</v>
      </c>
    </row>
    <row r="64" spans="1:7" ht="47.25" customHeight="1" x14ac:dyDescent="0.25">
      <c r="A64" s="36" t="s">
        <v>103</v>
      </c>
      <c r="B64" s="52" t="s">
        <v>144</v>
      </c>
      <c r="C64" s="23" t="s">
        <v>13</v>
      </c>
      <c r="D64" s="32">
        <v>22.6</v>
      </c>
      <c r="E64" s="32">
        <v>22.6</v>
      </c>
      <c r="F64" s="32">
        <f t="shared" si="6"/>
        <v>0</v>
      </c>
      <c r="G64" s="34">
        <f t="shared" si="7"/>
        <v>0</v>
      </c>
    </row>
    <row r="65" spans="1:8" ht="18.75" customHeight="1" x14ac:dyDescent="0.25">
      <c r="A65" s="23">
        <v>7</v>
      </c>
      <c r="B65" s="52" t="s">
        <v>145</v>
      </c>
      <c r="C65" s="23" t="s">
        <v>13</v>
      </c>
      <c r="D65" s="32">
        <v>73</v>
      </c>
      <c r="E65" s="32">
        <v>68.099999999999994</v>
      </c>
      <c r="F65" s="32">
        <f t="shared" si="6"/>
        <v>-4.9000000000000057</v>
      </c>
      <c r="G65" s="34">
        <f t="shared" si="7"/>
        <v>-6.7123287671232958</v>
      </c>
    </row>
    <row r="66" spans="1:8" ht="48" customHeight="1" x14ac:dyDescent="0.25">
      <c r="A66" s="23">
        <v>8</v>
      </c>
      <c r="B66" s="52" t="s">
        <v>146</v>
      </c>
      <c r="C66" s="23" t="s">
        <v>13</v>
      </c>
      <c r="D66" s="32">
        <v>17</v>
      </c>
      <c r="E66" s="32">
        <v>17</v>
      </c>
      <c r="F66" s="32">
        <f t="shared" si="6"/>
        <v>0</v>
      </c>
      <c r="G66" s="34">
        <f t="shared" si="7"/>
        <v>0</v>
      </c>
    </row>
    <row r="67" spans="1:8" ht="30.75" customHeight="1" x14ac:dyDescent="0.25">
      <c r="A67" s="36" t="s">
        <v>105</v>
      </c>
      <c r="B67" s="52" t="s">
        <v>147</v>
      </c>
      <c r="C67" s="23" t="s">
        <v>13</v>
      </c>
      <c r="D67" s="32">
        <v>97</v>
      </c>
      <c r="E67" s="32">
        <v>97</v>
      </c>
      <c r="F67" s="32">
        <f t="shared" si="6"/>
        <v>0</v>
      </c>
      <c r="G67" s="34">
        <f t="shared" si="7"/>
        <v>0</v>
      </c>
    </row>
    <row r="68" spans="1:8" ht="34.5" customHeight="1" x14ac:dyDescent="0.25">
      <c r="A68" s="23">
        <v>10</v>
      </c>
      <c r="B68" s="52" t="s">
        <v>148</v>
      </c>
      <c r="C68" s="23" t="s">
        <v>26</v>
      </c>
      <c r="D68" s="33">
        <v>810</v>
      </c>
      <c r="E68" s="33">
        <v>718</v>
      </c>
      <c r="F68" s="33">
        <f t="shared" si="6"/>
        <v>-92</v>
      </c>
      <c r="G68" s="34">
        <f t="shared" si="7"/>
        <v>-11.358024691358025</v>
      </c>
    </row>
    <row r="69" spans="1:8" ht="32.25" customHeight="1" x14ac:dyDescent="0.25">
      <c r="A69" s="23">
        <v>11</v>
      </c>
      <c r="B69" s="52" t="s">
        <v>137</v>
      </c>
      <c r="C69" s="23" t="s">
        <v>26</v>
      </c>
      <c r="D69" s="33">
        <v>1720</v>
      </c>
      <c r="E69" s="33">
        <v>1720</v>
      </c>
      <c r="F69" s="33">
        <f t="shared" si="6"/>
        <v>0</v>
      </c>
      <c r="G69" s="34">
        <f t="shared" si="7"/>
        <v>0</v>
      </c>
    </row>
    <row r="70" spans="1:8" ht="18" customHeight="1" x14ac:dyDescent="0.25">
      <c r="A70" s="23">
        <v>12</v>
      </c>
      <c r="B70" s="52" t="s">
        <v>149</v>
      </c>
      <c r="C70" s="23" t="s">
        <v>26</v>
      </c>
      <c r="D70" s="33">
        <v>590</v>
      </c>
      <c r="E70" s="33">
        <v>590</v>
      </c>
      <c r="F70" s="33">
        <f t="shared" si="6"/>
        <v>0</v>
      </c>
      <c r="G70" s="34">
        <f t="shared" si="7"/>
        <v>0</v>
      </c>
    </row>
    <row r="71" spans="1:8" ht="64.5" customHeight="1" x14ac:dyDescent="0.25">
      <c r="A71" s="23">
        <v>13</v>
      </c>
      <c r="B71" s="52" t="s">
        <v>150</v>
      </c>
      <c r="C71" s="23" t="s">
        <v>13</v>
      </c>
      <c r="D71" s="32">
        <v>15</v>
      </c>
      <c r="E71" s="32">
        <v>15</v>
      </c>
      <c r="F71" s="32">
        <f t="shared" si="6"/>
        <v>0</v>
      </c>
      <c r="G71" s="34">
        <f t="shared" si="7"/>
        <v>0</v>
      </c>
      <c r="H71" s="17"/>
    </row>
    <row r="72" spans="1:8" ht="45.75" customHeight="1" x14ac:dyDescent="0.25">
      <c r="A72" s="23">
        <v>14</v>
      </c>
      <c r="B72" s="52" t="s">
        <v>151</v>
      </c>
      <c r="C72" s="23" t="s">
        <v>13</v>
      </c>
      <c r="D72" s="32">
        <v>10.9</v>
      </c>
      <c r="E72" s="32">
        <v>10.9</v>
      </c>
      <c r="F72" s="32">
        <f t="shared" si="6"/>
        <v>0</v>
      </c>
      <c r="G72" s="34">
        <f t="shared" si="7"/>
        <v>0</v>
      </c>
    </row>
    <row r="73" spans="1:8" ht="48" customHeight="1" x14ac:dyDescent="0.25">
      <c r="A73" s="23">
        <v>15</v>
      </c>
      <c r="B73" s="52" t="s">
        <v>152</v>
      </c>
      <c r="C73" s="23" t="s">
        <v>13</v>
      </c>
      <c r="D73" s="32">
        <v>100</v>
      </c>
      <c r="E73" s="32">
        <v>67</v>
      </c>
      <c r="F73" s="32">
        <f t="shared" si="6"/>
        <v>-33</v>
      </c>
      <c r="G73" s="34">
        <f t="shared" si="7"/>
        <v>-33</v>
      </c>
    </row>
    <row r="74" spans="1:8" ht="34.5" customHeight="1" x14ac:dyDescent="0.25">
      <c r="A74" s="23">
        <v>16</v>
      </c>
      <c r="B74" s="52" t="s">
        <v>153</v>
      </c>
      <c r="C74" s="23" t="s">
        <v>13</v>
      </c>
      <c r="D74" s="32">
        <v>100</v>
      </c>
      <c r="E74" s="32">
        <v>100</v>
      </c>
      <c r="F74" s="32">
        <f t="shared" si="6"/>
        <v>0</v>
      </c>
      <c r="G74" s="34">
        <f t="shared" si="7"/>
        <v>0</v>
      </c>
    </row>
    <row r="75" spans="1:8" ht="63" customHeight="1" x14ac:dyDescent="0.25">
      <c r="A75" s="23">
        <v>17</v>
      </c>
      <c r="B75" s="52" t="s">
        <v>154</v>
      </c>
      <c r="C75" s="23" t="s">
        <v>13</v>
      </c>
      <c r="D75" s="32">
        <v>100</v>
      </c>
      <c r="E75" s="32">
        <v>100</v>
      </c>
      <c r="F75" s="32">
        <f t="shared" si="6"/>
        <v>0</v>
      </c>
      <c r="G75" s="34">
        <f t="shared" si="7"/>
        <v>0</v>
      </c>
    </row>
    <row r="76" spans="1:8" ht="20.25" customHeight="1" x14ac:dyDescent="0.25">
      <c r="A76" s="23">
        <v>18</v>
      </c>
      <c r="B76" s="52" t="s">
        <v>155</v>
      </c>
      <c r="C76" s="23" t="s">
        <v>13</v>
      </c>
      <c r="D76" s="32">
        <v>100</v>
      </c>
      <c r="E76" s="32">
        <v>100</v>
      </c>
      <c r="F76" s="32">
        <f t="shared" si="6"/>
        <v>0</v>
      </c>
      <c r="G76" s="34">
        <f t="shared" si="7"/>
        <v>0</v>
      </c>
    </row>
    <row r="77" spans="1:8" ht="48.75" customHeight="1" x14ac:dyDescent="0.25">
      <c r="A77" s="23">
        <v>19</v>
      </c>
      <c r="B77" s="52" t="s">
        <v>138</v>
      </c>
      <c r="C77" s="23" t="s">
        <v>26</v>
      </c>
      <c r="D77" s="33">
        <v>14</v>
      </c>
      <c r="E77" s="33">
        <v>0</v>
      </c>
      <c r="F77" s="33">
        <f t="shared" si="6"/>
        <v>-14</v>
      </c>
      <c r="G77" s="34">
        <f t="shared" si="7"/>
        <v>-100</v>
      </c>
    </row>
    <row r="78" spans="1:8" ht="24" customHeight="1" x14ac:dyDescent="0.25">
      <c r="A78" s="28" t="s">
        <v>14</v>
      </c>
      <c r="B78" s="71" t="s">
        <v>156</v>
      </c>
      <c r="C78" s="72"/>
      <c r="D78" s="72"/>
      <c r="E78" s="72"/>
      <c r="F78" s="72"/>
      <c r="G78" s="72"/>
    </row>
    <row r="79" spans="1:8" ht="31.5" x14ac:dyDescent="0.25">
      <c r="A79" s="23">
        <v>1</v>
      </c>
      <c r="B79" s="52" t="s">
        <v>57</v>
      </c>
      <c r="C79" s="23" t="s">
        <v>13</v>
      </c>
      <c r="D79" s="34">
        <v>24.2</v>
      </c>
      <c r="E79" s="34">
        <v>23.9</v>
      </c>
      <c r="F79" s="34">
        <f t="shared" ref="F79:F87" si="8">E79-D79</f>
        <v>-0.30000000000000071</v>
      </c>
      <c r="G79" s="34">
        <f t="shared" ref="G79:G87" si="9">E79/D79*100-100</f>
        <v>-1.239669421487605</v>
      </c>
    </row>
    <row r="80" spans="1:8" ht="31.5" x14ac:dyDescent="0.25">
      <c r="A80" s="23">
        <v>2</v>
      </c>
      <c r="B80" s="52" t="s">
        <v>58</v>
      </c>
      <c r="C80" s="23" t="s">
        <v>13</v>
      </c>
      <c r="D80" s="34">
        <v>24.8</v>
      </c>
      <c r="E80" s="34">
        <v>24.8</v>
      </c>
      <c r="F80" s="34">
        <f t="shared" si="8"/>
        <v>0</v>
      </c>
      <c r="G80" s="34">
        <f t="shared" si="9"/>
        <v>0</v>
      </c>
    </row>
    <row r="81" spans="1:8" ht="32.25" customHeight="1" x14ac:dyDescent="0.25">
      <c r="A81" s="23">
        <v>3</v>
      </c>
      <c r="B81" s="52" t="s">
        <v>160</v>
      </c>
      <c r="C81" s="23" t="s">
        <v>13</v>
      </c>
      <c r="D81" s="34">
        <v>19.2</v>
      </c>
      <c r="E81" s="34">
        <v>9.9</v>
      </c>
      <c r="F81" s="34">
        <f t="shared" si="8"/>
        <v>-9.2999999999999989</v>
      </c>
      <c r="G81" s="34">
        <f t="shared" si="9"/>
        <v>-48.4375</v>
      </c>
    </row>
    <row r="82" spans="1:8" ht="34.5" customHeight="1" x14ac:dyDescent="0.25">
      <c r="A82" s="23">
        <v>4</v>
      </c>
      <c r="B82" s="52" t="s">
        <v>159</v>
      </c>
      <c r="C82" s="23" t="s">
        <v>13</v>
      </c>
      <c r="D82" s="34">
        <v>2.9</v>
      </c>
      <c r="E82" s="34">
        <v>4.7</v>
      </c>
      <c r="F82" s="34">
        <f t="shared" si="8"/>
        <v>1.8000000000000003</v>
      </c>
      <c r="G82" s="34">
        <f t="shared" si="9"/>
        <v>62.068965517241395</v>
      </c>
    </row>
    <row r="83" spans="1:8" ht="31.5" customHeight="1" x14ac:dyDescent="0.25">
      <c r="A83" s="23">
        <v>5</v>
      </c>
      <c r="B83" s="52" t="s">
        <v>158</v>
      </c>
      <c r="C83" s="23" t="s">
        <v>13</v>
      </c>
      <c r="D83" s="34">
        <v>44.3</v>
      </c>
      <c r="E83" s="34">
        <v>51.1</v>
      </c>
      <c r="F83" s="34">
        <f>E83-D83</f>
        <v>6.8000000000000043</v>
      </c>
      <c r="G83" s="34">
        <f t="shared" si="9"/>
        <v>15.349887133182861</v>
      </c>
    </row>
    <row r="84" spans="1:8" ht="33.75" customHeight="1" x14ac:dyDescent="0.25">
      <c r="A84" s="23">
        <v>6</v>
      </c>
      <c r="B84" s="52" t="s">
        <v>59</v>
      </c>
      <c r="C84" s="23" t="s">
        <v>13</v>
      </c>
      <c r="D84" s="34">
        <v>15.3</v>
      </c>
      <c r="E84" s="34">
        <v>22.1</v>
      </c>
      <c r="F84" s="34">
        <f t="shared" si="8"/>
        <v>6.8000000000000007</v>
      </c>
      <c r="G84" s="34">
        <f t="shared" si="9"/>
        <v>44.444444444444429</v>
      </c>
    </row>
    <row r="85" spans="1:8" ht="66" customHeight="1" x14ac:dyDescent="0.25">
      <c r="A85" s="36" t="s">
        <v>74</v>
      </c>
      <c r="B85" s="52" t="s">
        <v>60</v>
      </c>
      <c r="C85" s="23" t="s">
        <v>13</v>
      </c>
      <c r="D85" s="34">
        <v>35</v>
      </c>
      <c r="E85" s="34">
        <v>40.1</v>
      </c>
      <c r="F85" s="34">
        <f t="shared" si="8"/>
        <v>5.1000000000000014</v>
      </c>
      <c r="G85" s="34">
        <f t="shared" si="9"/>
        <v>14.571428571428569</v>
      </c>
    </row>
    <row r="86" spans="1:8" ht="22.5" customHeight="1" x14ac:dyDescent="0.25">
      <c r="A86" s="36" t="s">
        <v>106</v>
      </c>
      <c r="B86" s="52" t="s">
        <v>61</v>
      </c>
      <c r="C86" s="23" t="s">
        <v>13</v>
      </c>
      <c r="D86" s="34">
        <v>60</v>
      </c>
      <c r="E86" s="34">
        <v>73.2</v>
      </c>
      <c r="F86" s="34">
        <f t="shared" si="8"/>
        <v>13.200000000000003</v>
      </c>
      <c r="G86" s="34">
        <f t="shared" si="9"/>
        <v>22</v>
      </c>
    </row>
    <row r="87" spans="1:8" ht="48.75" customHeight="1" x14ac:dyDescent="0.25">
      <c r="A87" s="36" t="s">
        <v>104</v>
      </c>
      <c r="B87" s="52" t="s">
        <v>157</v>
      </c>
      <c r="C87" s="23" t="s">
        <v>13</v>
      </c>
      <c r="D87" s="34">
        <v>34.1</v>
      </c>
      <c r="E87" s="34">
        <v>36.799999999999997</v>
      </c>
      <c r="F87" s="34">
        <f t="shared" si="8"/>
        <v>2.6999999999999957</v>
      </c>
      <c r="G87" s="34">
        <f t="shared" si="9"/>
        <v>7.9178885630498428</v>
      </c>
    </row>
    <row r="88" spans="1:8" ht="26.25" customHeight="1" x14ac:dyDescent="0.25">
      <c r="A88" s="28">
        <v>8</v>
      </c>
      <c r="B88" s="71" t="s">
        <v>161</v>
      </c>
      <c r="C88" s="72"/>
      <c r="D88" s="72"/>
      <c r="E88" s="72"/>
      <c r="F88" s="72"/>
      <c r="G88" s="72"/>
    </row>
    <row r="89" spans="1:8" ht="34.5" customHeight="1" x14ac:dyDescent="0.25">
      <c r="A89" s="33">
        <v>1</v>
      </c>
      <c r="B89" s="52" t="s">
        <v>162</v>
      </c>
      <c r="C89" s="37" t="s">
        <v>13</v>
      </c>
      <c r="D89" s="34">
        <v>0.6</v>
      </c>
      <c r="E89" s="34">
        <v>0</v>
      </c>
      <c r="F89" s="50">
        <f>E89-D89</f>
        <v>-0.6</v>
      </c>
      <c r="G89" s="50">
        <f>E89/D89*100-100</f>
        <v>-100</v>
      </c>
    </row>
    <row r="90" spans="1:8" ht="33" customHeight="1" x14ac:dyDescent="0.25">
      <c r="A90" s="33">
        <v>2</v>
      </c>
      <c r="B90" s="52" t="s">
        <v>163</v>
      </c>
      <c r="C90" s="37" t="s">
        <v>13</v>
      </c>
      <c r="D90" s="38">
        <v>6</v>
      </c>
      <c r="E90" s="38">
        <v>0</v>
      </c>
      <c r="F90" s="38">
        <f>E90-D90</f>
        <v>-6</v>
      </c>
      <c r="G90" s="50">
        <f>E90/D90*100-100</f>
        <v>-100</v>
      </c>
    </row>
    <row r="91" spans="1:8" ht="47.25" customHeight="1" x14ac:dyDescent="0.25">
      <c r="A91" s="33">
        <v>3</v>
      </c>
      <c r="B91" s="52" t="s">
        <v>164</v>
      </c>
      <c r="C91" s="37" t="s">
        <v>27</v>
      </c>
      <c r="D91" s="38">
        <v>1</v>
      </c>
      <c r="E91" s="38">
        <v>0</v>
      </c>
      <c r="F91" s="38">
        <f>E91-D91</f>
        <v>-1</v>
      </c>
      <c r="G91" s="50">
        <f>E91/D91*100-100</f>
        <v>-100</v>
      </c>
    </row>
    <row r="92" spans="1:8" ht="48" customHeight="1" x14ac:dyDescent="0.25">
      <c r="A92" s="33">
        <v>4</v>
      </c>
      <c r="B92" s="52" t="s">
        <v>65</v>
      </c>
      <c r="C92" s="37" t="s">
        <v>27</v>
      </c>
      <c r="D92" s="38">
        <v>1</v>
      </c>
      <c r="E92" s="38">
        <v>0</v>
      </c>
      <c r="F92" s="38">
        <f>E92-D92</f>
        <v>-1</v>
      </c>
      <c r="G92" s="50">
        <f>E92/D92*100-100</f>
        <v>-100</v>
      </c>
    </row>
    <row r="93" spans="1:8" ht="23.25" customHeight="1" x14ac:dyDescent="0.25">
      <c r="A93" s="28">
        <v>9</v>
      </c>
      <c r="B93" s="71" t="s">
        <v>80</v>
      </c>
      <c r="C93" s="72"/>
      <c r="D93" s="72"/>
      <c r="E93" s="72"/>
      <c r="F93" s="72"/>
      <c r="G93" s="72"/>
    </row>
    <row r="94" spans="1:8" ht="31.5" customHeight="1" x14ac:dyDescent="0.25">
      <c r="A94" s="23">
        <v>1</v>
      </c>
      <c r="B94" s="31" t="s">
        <v>18</v>
      </c>
      <c r="C94" s="23" t="s">
        <v>13</v>
      </c>
      <c r="D94" s="34">
        <v>88</v>
      </c>
      <c r="E94" s="110">
        <v>83</v>
      </c>
      <c r="F94" s="34">
        <f>E94-D94</f>
        <v>-5</v>
      </c>
      <c r="G94" s="34">
        <f>E94/D94*100-100</f>
        <v>-5.6818181818181728</v>
      </c>
      <c r="H94" s="30"/>
    </row>
    <row r="95" spans="1:8" ht="36" customHeight="1" x14ac:dyDescent="0.25">
      <c r="A95" s="23">
        <v>2</v>
      </c>
      <c r="B95" s="31" t="s">
        <v>297</v>
      </c>
      <c r="C95" s="51" t="s">
        <v>32</v>
      </c>
      <c r="D95" s="33">
        <v>15</v>
      </c>
      <c r="E95" s="33">
        <v>15</v>
      </c>
      <c r="F95" s="33">
        <f t="shared" ref="F95:F119" si="10">E95-D95</f>
        <v>0</v>
      </c>
      <c r="G95" s="34">
        <f t="shared" ref="G95:G119" si="11">E95/D95*100-100</f>
        <v>0</v>
      </c>
      <c r="H95" s="30"/>
    </row>
    <row r="96" spans="1:8" ht="31.5" x14ac:dyDescent="0.25">
      <c r="A96" s="23">
        <v>3</v>
      </c>
      <c r="B96" s="31" t="s">
        <v>296</v>
      </c>
      <c r="C96" s="51" t="s">
        <v>13</v>
      </c>
      <c r="D96" s="33">
        <v>100</v>
      </c>
      <c r="E96" s="33">
        <v>100</v>
      </c>
      <c r="F96" s="33">
        <f t="shared" si="10"/>
        <v>0</v>
      </c>
      <c r="G96" s="34">
        <f t="shared" si="11"/>
        <v>0</v>
      </c>
      <c r="H96" s="30"/>
    </row>
    <row r="97" spans="1:8" ht="35.25" customHeight="1" x14ac:dyDescent="0.25">
      <c r="A97" s="23">
        <v>4</v>
      </c>
      <c r="B97" s="31" t="s">
        <v>295</v>
      </c>
      <c r="C97" s="51" t="s">
        <v>13</v>
      </c>
      <c r="D97" s="33">
        <v>28</v>
      </c>
      <c r="E97" s="33">
        <v>28</v>
      </c>
      <c r="F97" s="33">
        <f t="shared" si="10"/>
        <v>0</v>
      </c>
      <c r="G97" s="34">
        <f t="shared" si="11"/>
        <v>0</v>
      </c>
      <c r="H97" s="30"/>
    </row>
    <row r="98" spans="1:8" ht="33.75" customHeight="1" x14ac:dyDescent="0.25">
      <c r="A98" s="23">
        <v>5</v>
      </c>
      <c r="B98" s="31" t="s">
        <v>294</v>
      </c>
      <c r="C98" s="51" t="s">
        <v>13</v>
      </c>
      <c r="D98" s="34">
        <v>14.2</v>
      </c>
      <c r="E98" s="34">
        <v>14.2</v>
      </c>
      <c r="F98" s="34">
        <f t="shared" si="10"/>
        <v>0</v>
      </c>
      <c r="G98" s="34">
        <f t="shared" si="11"/>
        <v>0</v>
      </c>
      <c r="H98" s="30"/>
    </row>
    <row r="99" spans="1:8" ht="47.25" x14ac:dyDescent="0.25">
      <c r="A99" s="23">
        <v>6</v>
      </c>
      <c r="B99" s="31" t="s">
        <v>293</v>
      </c>
      <c r="C99" s="51" t="s">
        <v>26</v>
      </c>
      <c r="D99" s="33">
        <v>7974</v>
      </c>
      <c r="E99" s="33">
        <v>7975</v>
      </c>
      <c r="F99" s="33">
        <f t="shared" si="10"/>
        <v>1</v>
      </c>
      <c r="G99" s="34">
        <f t="shared" si="11"/>
        <v>1.2540757461749763E-2</v>
      </c>
      <c r="H99" s="30"/>
    </row>
    <row r="100" spans="1:8" ht="36.75" customHeight="1" x14ac:dyDescent="0.25">
      <c r="A100" s="23">
        <v>7</v>
      </c>
      <c r="B100" s="31" t="s">
        <v>292</v>
      </c>
      <c r="C100" s="51" t="s">
        <v>13</v>
      </c>
      <c r="D100" s="34">
        <v>6.7</v>
      </c>
      <c r="E100" s="34">
        <v>21.1</v>
      </c>
      <c r="F100" s="34">
        <f t="shared" si="10"/>
        <v>14.400000000000002</v>
      </c>
      <c r="G100" s="34">
        <f t="shared" si="11"/>
        <v>214.92537313432837</v>
      </c>
      <c r="H100" s="30"/>
    </row>
    <row r="101" spans="1:8" ht="35.25" customHeight="1" x14ac:dyDescent="0.25">
      <c r="A101" s="23">
        <v>8</v>
      </c>
      <c r="B101" s="31" t="s">
        <v>291</v>
      </c>
      <c r="C101" s="51" t="s">
        <v>28</v>
      </c>
      <c r="D101" s="33">
        <v>7</v>
      </c>
      <c r="E101" s="33">
        <v>3</v>
      </c>
      <c r="F101" s="33">
        <f t="shared" si="10"/>
        <v>-4</v>
      </c>
      <c r="G101" s="34">
        <f t="shared" si="11"/>
        <v>-57.142857142857146</v>
      </c>
      <c r="H101" s="30"/>
    </row>
    <row r="102" spans="1:8" ht="19.5" customHeight="1" x14ac:dyDescent="0.25">
      <c r="A102" s="23">
        <v>9</v>
      </c>
      <c r="B102" s="31" t="s">
        <v>290</v>
      </c>
      <c r="C102" s="51" t="s">
        <v>28</v>
      </c>
      <c r="D102" s="33">
        <v>5572</v>
      </c>
      <c r="E102" s="33">
        <v>3760</v>
      </c>
      <c r="F102" s="33">
        <f t="shared" si="10"/>
        <v>-1812</v>
      </c>
      <c r="G102" s="34">
        <f t="shared" si="11"/>
        <v>-32.519741564967703</v>
      </c>
      <c r="H102" s="30"/>
    </row>
    <row r="103" spans="1:8" ht="19.5" customHeight="1" x14ac:dyDescent="0.25">
      <c r="A103" s="23">
        <v>10</v>
      </c>
      <c r="B103" s="31" t="s">
        <v>289</v>
      </c>
      <c r="C103" s="51" t="s">
        <v>49</v>
      </c>
      <c r="D103" s="34">
        <v>1129.8</v>
      </c>
      <c r="E103" s="110">
        <v>1459.7</v>
      </c>
      <c r="F103" s="34">
        <f t="shared" si="10"/>
        <v>329.90000000000009</v>
      </c>
      <c r="G103" s="34">
        <f t="shared" si="11"/>
        <v>29.199858382014526</v>
      </c>
      <c r="H103" s="30"/>
    </row>
    <row r="104" spans="1:8" ht="19.5" customHeight="1" x14ac:dyDescent="0.25">
      <c r="A104" s="23">
        <v>11</v>
      </c>
      <c r="B104" s="31" t="s">
        <v>288</v>
      </c>
      <c r="C104" s="51" t="s">
        <v>49</v>
      </c>
      <c r="D104" s="32">
        <v>312.07</v>
      </c>
      <c r="E104" s="111">
        <v>183.93</v>
      </c>
      <c r="F104" s="32">
        <f t="shared" si="10"/>
        <v>-128.13999999999999</v>
      </c>
      <c r="G104" s="34">
        <f t="shared" si="11"/>
        <v>-41.061300349280607</v>
      </c>
      <c r="H104" s="30"/>
    </row>
    <row r="105" spans="1:8" ht="19.5" customHeight="1" x14ac:dyDescent="0.25">
      <c r="A105" s="23">
        <v>12</v>
      </c>
      <c r="B105" s="31" t="s">
        <v>287</v>
      </c>
      <c r="C105" s="51" t="s">
        <v>50</v>
      </c>
      <c r="D105" s="34">
        <v>4094</v>
      </c>
      <c r="E105" s="110">
        <v>4754</v>
      </c>
      <c r="F105" s="34">
        <f t="shared" si="10"/>
        <v>660</v>
      </c>
      <c r="G105" s="34">
        <f t="shared" si="11"/>
        <v>16.121152906692714</v>
      </c>
      <c r="H105" s="30"/>
    </row>
    <row r="106" spans="1:8" ht="18.75" customHeight="1" x14ac:dyDescent="0.25">
      <c r="A106" s="23">
        <v>13</v>
      </c>
      <c r="B106" s="31" t="s">
        <v>75</v>
      </c>
      <c r="C106" s="51" t="s">
        <v>165</v>
      </c>
      <c r="D106" s="33">
        <v>525</v>
      </c>
      <c r="E106" s="65">
        <v>734</v>
      </c>
      <c r="F106" s="33">
        <f t="shared" si="10"/>
        <v>209</v>
      </c>
      <c r="G106" s="34">
        <f t="shared" si="11"/>
        <v>39.809523809523796</v>
      </c>
      <c r="H106" s="30"/>
    </row>
    <row r="107" spans="1:8" ht="31.5" customHeight="1" x14ac:dyDescent="0.25">
      <c r="A107" s="23">
        <v>14</v>
      </c>
      <c r="B107" s="31" t="s">
        <v>76</v>
      </c>
      <c r="C107" s="51" t="s">
        <v>27</v>
      </c>
      <c r="D107" s="33">
        <v>52</v>
      </c>
      <c r="E107" s="65">
        <v>50</v>
      </c>
      <c r="F107" s="33">
        <f t="shared" si="10"/>
        <v>-2</v>
      </c>
      <c r="G107" s="34">
        <f t="shared" si="11"/>
        <v>-3.8461538461538396</v>
      </c>
      <c r="H107" s="30"/>
    </row>
    <row r="108" spans="1:8" ht="18.75" customHeight="1" x14ac:dyDescent="0.25">
      <c r="A108" s="23">
        <v>15</v>
      </c>
      <c r="B108" s="31" t="s">
        <v>286</v>
      </c>
      <c r="C108" s="51" t="s">
        <v>13</v>
      </c>
      <c r="D108" s="33">
        <v>81</v>
      </c>
      <c r="E108" s="65">
        <v>80</v>
      </c>
      <c r="F108" s="33">
        <f t="shared" si="10"/>
        <v>-1</v>
      </c>
      <c r="G108" s="34">
        <f t="shared" si="11"/>
        <v>-1.2345679012345698</v>
      </c>
      <c r="H108" s="30"/>
    </row>
    <row r="109" spans="1:8" ht="19.5" customHeight="1" x14ac:dyDescent="0.25">
      <c r="A109" s="23">
        <v>16</v>
      </c>
      <c r="B109" s="31" t="s">
        <v>77</v>
      </c>
      <c r="C109" s="51" t="s">
        <v>27</v>
      </c>
      <c r="D109" s="33">
        <v>26</v>
      </c>
      <c r="E109" s="65">
        <v>20</v>
      </c>
      <c r="F109" s="33">
        <f t="shared" si="10"/>
        <v>-6</v>
      </c>
      <c r="G109" s="34">
        <f t="shared" si="11"/>
        <v>-23.076923076923066</v>
      </c>
      <c r="H109" s="30"/>
    </row>
    <row r="110" spans="1:8" ht="19.5" customHeight="1" x14ac:dyDescent="0.25">
      <c r="A110" s="23">
        <v>17</v>
      </c>
      <c r="B110" s="31" t="s">
        <v>78</v>
      </c>
      <c r="C110" s="51" t="s">
        <v>27</v>
      </c>
      <c r="D110" s="34">
        <v>369.5</v>
      </c>
      <c r="E110" s="110">
        <v>339.8</v>
      </c>
      <c r="F110" s="34">
        <f t="shared" si="10"/>
        <v>-29.699999999999989</v>
      </c>
      <c r="G110" s="34">
        <f t="shared" si="11"/>
        <v>-8.0378890392422164</v>
      </c>
      <c r="H110" s="30"/>
    </row>
    <row r="111" spans="1:8" ht="34.5" customHeight="1" x14ac:dyDescent="0.25">
      <c r="A111" s="23">
        <v>18</v>
      </c>
      <c r="B111" s="31" t="s">
        <v>285</v>
      </c>
      <c r="C111" s="51" t="s">
        <v>13</v>
      </c>
      <c r="D111" s="34">
        <v>30.7</v>
      </c>
      <c r="E111" s="110">
        <v>30.7</v>
      </c>
      <c r="F111" s="34">
        <f t="shared" si="10"/>
        <v>0</v>
      </c>
      <c r="G111" s="34">
        <f t="shared" si="11"/>
        <v>0</v>
      </c>
      <c r="H111" s="30"/>
    </row>
    <row r="112" spans="1:8" ht="22.5" customHeight="1" x14ac:dyDescent="0.25">
      <c r="A112" s="23">
        <v>19</v>
      </c>
      <c r="B112" s="31" t="s">
        <v>280</v>
      </c>
      <c r="C112" s="51" t="s">
        <v>79</v>
      </c>
      <c r="D112" s="34">
        <v>38.799999999999997</v>
      </c>
      <c r="E112" s="110">
        <v>25.9</v>
      </c>
      <c r="F112" s="34">
        <f t="shared" si="10"/>
        <v>-12.899999999999999</v>
      </c>
      <c r="G112" s="34">
        <f t="shared" si="11"/>
        <v>-33.24742268041237</v>
      </c>
      <c r="H112" s="30"/>
    </row>
    <row r="113" spans="1:8" ht="36.75" customHeight="1" x14ac:dyDescent="0.25">
      <c r="A113" s="23">
        <v>20</v>
      </c>
      <c r="B113" s="31" t="s">
        <v>51</v>
      </c>
      <c r="C113" s="51" t="s">
        <v>13</v>
      </c>
      <c r="D113" s="33">
        <v>83</v>
      </c>
      <c r="E113" s="65">
        <v>82</v>
      </c>
      <c r="F113" s="33">
        <f t="shared" si="10"/>
        <v>-1</v>
      </c>
      <c r="G113" s="34">
        <f t="shared" si="11"/>
        <v>-1.2048192771084416</v>
      </c>
      <c r="H113" s="30"/>
    </row>
    <row r="114" spans="1:8" ht="45" customHeight="1" x14ac:dyDescent="0.25">
      <c r="A114" s="23">
        <v>21</v>
      </c>
      <c r="B114" s="31" t="s">
        <v>52</v>
      </c>
      <c r="C114" s="51" t="s">
        <v>13</v>
      </c>
      <c r="D114" s="33">
        <v>62</v>
      </c>
      <c r="E114" s="33">
        <v>61</v>
      </c>
      <c r="F114" s="33">
        <f t="shared" si="10"/>
        <v>-1</v>
      </c>
      <c r="G114" s="34">
        <f t="shared" si="11"/>
        <v>-1.6129032258064484</v>
      </c>
      <c r="H114" s="30"/>
    </row>
    <row r="115" spans="1:8" ht="36" customHeight="1" x14ac:dyDescent="0.25">
      <c r="A115" s="23">
        <v>22</v>
      </c>
      <c r="B115" s="31" t="s">
        <v>281</v>
      </c>
      <c r="C115" s="51" t="s">
        <v>32</v>
      </c>
      <c r="D115" s="33">
        <v>1284</v>
      </c>
      <c r="E115" s="33">
        <v>933</v>
      </c>
      <c r="F115" s="33">
        <f t="shared" si="10"/>
        <v>-351</v>
      </c>
      <c r="G115" s="34">
        <f t="shared" si="11"/>
        <v>-27.336448598130829</v>
      </c>
      <c r="H115" s="30"/>
    </row>
    <row r="116" spans="1:8" ht="30.75" customHeight="1" x14ac:dyDescent="0.25">
      <c r="A116" s="23">
        <v>23</v>
      </c>
      <c r="B116" s="31" t="s">
        <v>282</v>
      </c>
      <c r="C116" s="51" t="s">
        <v>53</v>
      </c>
      <c r="D116" s="33">
        <v>46</v>
      </c>
      <c r="E116" s="33">
        <v>46</v>
      </c>
      <c r="F116" s="33">
        <f t="shared" si="10"/>
        <v>0</v>
      </c>
      <c r="G116" s="34">
        <f t="shared" si="11"/>
        <v>0</v>
      </c>
      <c r="H116" s="30"/>
    </row>
    <row r="117" spans="1:8" ht="33" customHeight="1" x14ac:dyDescent="0.25">
      <c r="A117" s="23">
        <v>24</v>
      </c>
      <c r="B117" s="31" t="s">
        <v>283</v>
      </c>
      <c r="C117" s="51" t="s">
        <v>13</v>
      </c>
      <c r="D117" s="33">
        <v>100</v>
      </c>
      <c r="E117" s="33"/>
      <c r="F117" s="33"/>
      <c r="G117" s="34"/>
      <c r="H117" s="30"/>
    </row>
    <row r="118" spans="1:8" ht="33" customHeight="1" x14ac:dyDescent="0.25">
      <c r="A118" s="23">
        <v>25</v>
      </c>
      <c r="B118" s="31" t="s">
        <v>284</v>
      </c>
      <c r="C118" s="51" t="s">
        <v>11</v>
      </c>
      <c r="D118" s="33" t="s">
        <v>12</v>
      </c>
      <c r="E118" s="33"/>
      <c r="F118" s="33"/>
      <c r="G118" s="34"/>
      <c r="H118" s="30"/>
    </row>
    <row r="119" spans="1:8" ht="33" customHeight="1" x14ac:dyDescent="0.25">
      <c r="A119" s="23">
        <v>26</v>
      </c>
      <c r="B119" s="31" t="s">
        <v>279</v>
      </c>
      <c r="C119" s="51" t="s">
        <v>13</v>
      </c>
      <c r="D119" s="34">
        <v>90.1</v>
      </c>
      <c r="E119" s="34"/>
      <c r="F119" s="34"/>
      <c r="G119" s="34"/>
      <c r="H119" s="30"/>
    </row>
    <row r="120" spans="1:8" ht="24" customHeight="1" x14ac:dyDescent="0.25">
      <c r="A120" s="28">
        <v>10</v>
      </c>
      <c r="B120" s="71" t="s">
        <v>166</v>
      </c>
      <c r="C120" s="74"/>
      <c r="D120" s="74"/>
      <c r="E120" s="74"/>
      <c r="F120" s="74"/>
      <c r="G120" s="74"/>
    </row>
    <row r="121" spans="1:8" ht="31.5" customHeight="1" x14ac:dyDescent="0.25">
      <c r="A121" s="23">
        <v>1</v>
      </c>
      <c r="B121" s="52" t="s">
        <v>167</v>
      </c>
      <c r="C121" s="23" t="s">
        <v>13</v>
      </c>
      <c r="D121" s="40">
        <v>43</v>
      </c>
      <c r="E121" s="40">
        <v>43</v>
      </c>
      <c r="F121" s="40">
        <f>E121-D121</f>
        <v>0</v>
      </c>
      <c r="G121" s="40">
        <f>E121/D121*100-100</f>
        <v>0</v>
      </c>
    </row>
    <row r="122" spans="1:8" ht="36" customHeight="1" x14ac:dyDescent="0.25">
      <c r="A122" s="23">
        <v>2</v>
      </c>
      <c r="B122" s="52" t="s">
        <v>168</v>
      </c>
      <c r="C122" s="23" t="s">
        <v>28</v>
      </c>
      <c r="D122" s="39">
        <v>18</v>
      </c>
      <c r="E122" s="39">
        <v>0</v>
      </c>
      <c r="F122" s="39">
        <f>E122-D122</f>
        <v>-18</v>
      </c>
      <c r="G122" s="40">
        <f>E122/D122*100-100</f>
        <v>-100</v>
      </c>
    </row>
    <row r="123" spans="1:8" ht="27.75" customHeight="1" x14ac:dyDescent="0.25">
      <c r="A123" s="28">
        <v>11</v>
      </c>
      <c r="B123" s="71" t="s">
        <v>261</v>
      </c>
      <c r="C123" s="72"/>
      <c r="D123" s="72"/>
      <c r="E123" s="72"/>
      <c r="F123" s="72"/>
      <c r="G123" s="72"/>
    </row>
    <row r="124" spans="1:8" ht="32.25" customHeight="1" x14ac:dyDescent="0.25">
      <c r="A124" s="23">
        <v>1</v>
      </c>
      <c r="B124" s="52" t="s">
        <v>169</v>
      </c>
      <c r="C124" s="23" t="s">
        <v>27</v>
      </c>
      <c r="D124" s="39">
        <v>11</v>
      </c>
      <c r="E124" s="39">
        <v>19</v>
      </c>
      <c r="F124" s="39">
        <f t="shared" ref="F124:F130" si="12">E124-D124</f>
        <v>8</v>
      </c>
      <c r="G124" s="40">
        <f t="shared" ref="G124:G130" si="13">E124/D124*100-100</f>
        <v>72.72727272727272</v>
      </c>
    </row>
    <row r="125" spans="1:8" ht="48.75" customHeight="1" x14ac:dyDescent="0.25">
      <c r="A125" s="23">
        <v>2</v>
      </c>
      <c r="B125" s="52" t="s">
        <v>170</v>
      </c>
      <c r="C125" s="23" t="s">
        <v>27</v>
      </c>
      <c r="D125" s="39">
        <v>1</v>
      </c>
      <c r="E125" s="39">
        <v>1</v>
      </c>
      <c r="F125" s="39">
        <f t="shared" si="12"/>
        <v>0</v>
      </c>
      <c r="G125" s="40">
        <f t="shared" si="13"/>
        <v>0</v>
      </c>
    </row>
    <row r="126" spans="1:8" ht="32.25" customHeight="1" x14ac:dyDescent="0.25">
      <c r="A126" s="23">
        <v>3</v>
      </c>
      <c r="B126" s="52" t="s">
        <v>35</v>
      </c>
      <c r="C126" s="23" t="s">
        <v>27</v>
      </c>
      <c r="D126" s="39">
        <v>17</v>
      </c>
      <c r="E126" s="39">
        <v>25</v>
      </c>
      <c r="F126" s="39">
        <f t="shared" si="12"/>
        <v>8</v>
      </c>
      <c r="G126" s="40">
        <f t="shared" si="13"/>
        <v>47.058823529411768</v>
      </c>
    </row>
    <row r="127" spans="1:8" ht="32.25" customHeight="1" x14ac:dyDescent="0.25">
      <c r="A127" s="23">
        <v>4</v>
      </c>
      <c r="B127" s="52" t="s">
        <v>171</v>
      </c>
      <c r="C127" s="23" t="s">
        <v>27</v>
      </c>
      <c r="D127" s="39">
        <v>60</v>
      </c>
      <c r="E127" s="39">
        <v>212</v>
      </c>
      <c r="F127" s="39">
        <f t="shared" si="12"/>
        <v>152</v>
      </c>
      <c r="G127" s="40">
        <f t="shared" si="13"/>
        <v>253.33333333333331</v>
      </c>
    </row>
    <row r="128" spans="1:8" ht="32.25" customHeight="1" x14ac:dyDescent="0.25">
      <c r="A128" s="23">
        <v>5</v>
      </c>
      <c r="B128" s="52" t="s">
        <v>36</v>
      </c>
      <c r="C128" s="23" t="s">
        <v>27</v>
      </c>
      <c r="D128" s="39">
        <v>25</v>
      </c>
      <c r="E128" s="39">
        <v>22</v>
      </c>
      <c r="F128" s="39">
        <f t="shared" si="12"/>
        <v>-3</v>
      </c>
      <c r="G128" s="40">
        <f t="shared" si="13"/>
        <v>-12</v>
      </c>
    </row>
    <row r="129" spans="1:8" ht="34.5" customHeight="1" x14ac:dyDescent="0.25">
      <c r="A129" s="23">
        <v>6</v>
      </c>
      <c r="B129" s="52" t="s">
        <v>172</v>
      </c>
      <c r="C129" s="23" t="s">
        <v>27</v>
      </c>
      <c r="D129" s="39">
        <v>17</v>
      </c>
      <c r="E129" s="39">
        <v>18</v>
      </c>
      <c r="F129" s="39">
        <f t="shared" si="12"/>
        <v>1</v>
      </c>
      <c r="G129" s="40">
        <f t="shared" si="13"/>
        <v>5.8823529411764781</v>
      </c>
    </row>
    <row r="130" spans="1:8" ht="31.5" customHeight="1" x14ac:dyDescent="0.25">
      <c r="A130" s="23">
        <v>7</v>
      </c>
      <c r="B130" s="52" t="s">
        <v>173</v>
      </c>
      <c r="C130" s="23" t="s">
        <v>26</v>
      </c>
      <c r="D130" s="39">
        <v>5000</v>
      </c>
      <c r="E130" s="39">
        <v>4750</v>
      </c>
      <c r="F130" s="39">
        <f t="shared" si="12"/>
        <v>-250</v>
      </c>
      <c r="G130" s="40">
        <f t="shared" si="13"/>
        <v>-5</v>
      </c>
    </row>
    <row r="131" spans="1:8" ht="21" customHeight="1" x14ac:dyDescent="0.25">
      <c r="A131" s="28">
        <v>12</v>
      </c>
      <c r="B131" s="71" t="s">
        <v>174</v>
      </c>
      <c r="C131" s="72"/>
      <c r="D131" s="72"/>
      <c r="E131" s="72"/>
      <c r="F131" s="72"/>
      <c r="G131" s="72"/>
    </row>
    <row r="132" spans="1:8" ht="20.25" customHeight="1" x14ac:dyDescent="0.25">
      <c r="A132" s="23">
        <v>1</v>
      </c>
      <c r="B132" s="52" t="s">
        <v>54</v>
      </c>
      <c r="C132" s="23" t="s">
        <v>34</v>
      </c>
      <c r="D132" s="32">
        <v>4984.25</v>
      </c>
      <c r="E132" s="32">
        <v>3407.3890000000001</v>
      </c>
      <c r="F132" s="32">
        <f t="shared" ref="F132:F140" si="14">E132-D132</f>
        <v>-1576.8609999999999</v>
      </c>
      <c r="G132" s="34">
        <f t="shared" ref="G132:G140" si="15">E132/D132*100-100</f>
        <v>-31.636876159903693</v>
      </c>
      <c r="H132" s="30"/>
    </row>
    <row r="133" spans="1:8" ht="18.75" customHeight="1" x14ac:dyDescent="0.25">
      <c r="A133" s="23">
        <v>2</v>
      </c>
      <c r="B133" s="52" t="s">
        <v>55</v>
      </c>
      <c r="C133" s="23" t="s">
        <v>20</v>
      </c>
      <c r="D133" s="35">
        <v>55.584000000000003</v>
      </c>
      <c r="E133" s="35">
        <v>54.38</v>
      </c>
      <c r="F133" s="35">
        <f t="shared" si="14"/>
        <v>-1.2040000000000006</v>
      </c>
      <c r="G133" s="34">
        <f t="shared" si="15"/>
        <v>-2.1660909614277415</v>
      </c>
      <c r="H133" s="30"/>
    </row>
    <row r="134" spans="1:8" ht="31.5" x14ac:dyDescent="0.25">
      <c r="A134" s="23">
        <v>3</v>
      </c>
      <c r="B134" s="52" t="s">
        <v>66</v>
      </c>
      <c r="C134" s="23" t="s">
        <v>20</v>
      </c>
      <c r="D134" s="64">
        <v>1.2038</v>
      </c>
      <c r="E134" s="64">
        <v>0</v>
      </c>
      <c r="F134" s="64">
        <f t="shared" si="14"/>
        <v>-1.2038</v>
      </c>
      <c r="G134" s="34">
        <f t="shared" si="15"/>
        <v>-100</v>
      </c>
      <c r="H134" s="30"/>
    </row>
    <row r="135" spans="1:8" ht="33" customHeight="1" x14ac:dyDescent="0.25">
      <c r="A135" s="23">
        <v>4</v>
      </c>
      <c r="B135" s="52" t="s">
        <v>67</v>
      </c>
      <c r="C135" s="23" t="s">
        <v>20</v>
      </c>
      <c r="D135" s="64">
        <v>1.2038</v>
      </c>
      <c r="E135" s="64">
        <v>0</v>
      </c>
      <c r="F135" s="64">
        <f t="shared" si="14"/>
        <v>-1.2038</v>
      </c>
      <c r="G135" s="34">
        <f t="shared" si="15"/>
        <v>-100</v>
      </c>
      <c r="H135" s="30"/>
    </row>
    <row r="136" spans="1:8" ht="47.25" x14ac:dyDescent="0.25">
      <c r="A136" s="41">
        <v>5</v>
      </c>
      <c r="B136" s="52" t="s">
        <v>68</v>
      </c>
      <c r="C136" s="23" t="s">
        <v>20</v>
      </c>
      <c r="D136" s="35">
        <v>3.11</v>
      </c>
      <c r="E136" s="35">
        <v>3.11</v>
      </c>
      <c r="F136" s="32">
        <f t="shared" si="14"/>
        <v>0</v>
      </c>
      <c r="G136" s="34">
        <f t="shared" si="15"/>
        <v>0</v>
      </c>
      <c r="H136" s="30"/>
    </row>
    <row r="137" spans="1:8" ht="47.25" x14ac:dyDescent="0.25">
      <c r="A137" s="23">
        <v>6</v>
      </c>
      <c r="B137" s="52" t="s">
        <v>69</v>
      </c>
      <c r="C137" s="23" t="s">
        <v>20</v>
      </c>
      <c r="D137" s="35">
        <v>13.945</v>
      </c>
      <c r="E137" s="35">
        <v>17.055</v>
      </c>
      <c r="F137" s="35">
        <f t="shared" si="14"/>
        <v>3.1099999999999994</v>
      </c>
      <c r="G137" s="34">
        <f t="shared" si="15"/>
        <v>22.301900322696298</v>
      </c>
      <c r="H137" s="30"/>
    </row>
    <row r="138" spans="1:8" ht="48.75" customHeight="1" x14ac:dyDescent="0.25">
      <c r="A138" s="23">
        <v>7</v>
      </c>
      <c r="B138" s="52" t="s">
        <v>70</v>
      </c>
      <c r="C138" s="23" t="s">
        <v>13</v>
      </c>
      <c r="D138" s="35">
        <v>74.911000000000001</v>
      </c>
      <c r="E138" s="35">
        <v>68.64</v>
      </c>
      <c r="F138" s="35">
        <f t="shared" si="14"/>
        <v>-6.2710000000000008</v>
      </c>
      <c r="G138" s="34">
        <f t="shared" si="15"/>
        <v>-8.371267237121387</v>
      </c>
      <c r="H138" s="30"/>
    </row>
    <row r="139" spans="1:8" ht="21" customHeight="1" x14ac:dyDescent="0.25">
      <c r="A139" s="23">
        <v>8</v>
      </c>
      <c r="B139" s="52" t="s">
        <v>176</v>
      </c>
      <c r="C139" s="23" t="s">
        <v>28</v>
      </c>
      <c r="D139" s="33">
        <v>86</v>
      </c>
      <c r="E139" s="33">
        <v>63</v>
      </c>
      <c r="F139" s="33">
        <f t="shared" si="14"/>
        <v>-23</v>
      </c>
      <c r="G139" s="34">
        <f t="shared" si="15"/>
        <v>-26.744186046511629</v>
      </c>
      <c r="H139" s="30"/>
    </row>
    <row r="140" spans="1:8" ht="18.75" customHeight="1" x14ac:dyDescent="0.25">
      <c r="A140" s="23">
        <v>9</v>
      </c>
      <c r="B140" s="52" t="s">
        <v>175</v>
      </c>
      <c r="C140" s="23" t="s">
        <v>26</v>
      </c>
      <c r="D140" s="33">
        <v>7</v>
      </c>
      <c r="E140" s="33">
        <v>4</v>
      </c>
      <c r="F140" s="33">
        <f t="shared" si="14"/>
        <v>-3</v>
      </c>
      <c r="G140" s="34">
        <f t="shared" si="15"/>
        <v>-42.857142857142861</v>
      </c>
      <c r="H140" s="30"/>
    </row>
    <row r="141" spans="1:8" ht="24.75" customHeight="1" x14ac:dyDescent="0.25">
      <c r="A141" s="28">
        <v>13</v>
      </c>
      <c r="B141" s="71" t="s">
        <v>177</v>
      </c>
      <c r="C141" s="73"/>
      <c r="D141" s="73"/>
      <c r="E141" s="73"/>
      <c r="F141" s="73"/>
      <c r="G141" s="73"/>
    </row>
    <row r="142" spans="1:8" ht="21.75" customHeight="1" x14ac:dyDescent="0.25">
      <c r="A142" s="23">
        <v>1</v>
      </c>
      <c r="B142" s="52" t="s">
        <v>178</v>
      </c>
      <c r="C142" s="23" t="s">
        <v>13</v>
      </c>
      <c r="D142" s="23" t="s">
        <v>71</v>
      </c>
      <c r="E142" s="41">
        <v>81.099999999999994</v>
      </c>
      <c r="F142" s="40">
        <f>E142-95</f>
        <v>-13.900000000000006</v>
      </c>
      <c r="G142" s="40">
        <f>(E142/95)*100-100</f>
        <v>-14.631578947368425</v>
      </c>
    </row>
    <row r="143" spans="1:8" ht="33.75" customHeight="1" x14ac:dyDescent="0.25">
      <c r="A143" s="23">
        <v>2</v>
      </c>
      <c r="B143" s="52" t="s">
        <v>179</v>
      </c>
      <c r="C143" s="23" t="s">
        <v>13</v>
      </c>
      <c r="D143" s="23" t="s">
        <v>183</v>
      </c>
      <c r="E143" s="41">
        <v>54.1</v>
      </c>
      <c r="F143" s="40">
        <f>E143-95</f>
        <v>-40.9</v>
      </c>
      <c r="G143" s="40">
        <f>(E143/95)*100-100</f>
        <v>-43.052631578947363</v>
      </c>
    </row>
    <row r="144" spans="1:8" ht="31.5" x14ac:dyDescent="0.25">
      <c r="A144" s="23">
        <v>3</v>
      </c>
      <c r="B144" s="52" t="s">
        <v>180</v>
      </c>
      <c r="C144" s="23" t="s">
        <v>13</v>
      </c>
      <c r="D144" s="40">
        <v>73</v>
      </c>
      <c r="E144" s="112">
        <v>90</v>
      </c>
      <c r="F144" s="40">
        <f>E144-95</f>
        <v>-5</v>
      </c>
      <c r="G144" s="40">
        <f>(E144/95)*100-100</f>
        <v>-5.2631578947368496</v>
      </c>
    </row>
    <row r="145" spans="1:8" ht="23.25" customHeight="1" x14ac:dyDescent="0.25">
      <c r="A145" s="23">
        <v>4</v>
      </c>
      <c r="B145" s="52" t="s">
        <v>181</v>
      </c>
      <c r="C145" s="23" t="s">
        <v>11</v>
      </c>
      <c r="D145" s="40" t="s">
        <v>12</v>
      </c>
      <c r="E145" s="113" t="s">
        <v>12</v>
      </c>
      <c r="F145" s="40"/>
      <c r="G145" s="40"/>
    </row>
    <row r="146" spans="1:8" ht="33" customHeight="1" x14ac:dyDescent="0.25">
      <c r="A146" s="23">
        <v>5</v>
      </c>
      <c r="B146" s="52" t="s">
        <v>182</v>
      </c>
      <c r="C146" s="23" t="s">
        <v>13</v>
      </c>
      <c r="D146" s="40" t="s">
        <v>184</v>
      </c>
      <c r="E146" s="113">
        <v>0</v>
      </c>
      <c r="F146" s="40"/>
      <c r="G146" s="40"/>
    </row>
    <row r="147" spans="1:8" ht="26.25" customHeight="1" x14ac:dyDescent="0.25">
      <c r="A147" s="28">
        <v>14</v>
      </c>
      <c r="B147" s="71" t="s">
        <v>185</v>
      </c>
      <c r="C147" s="72"/>
      <c r="D147" s="72"/>
      <c r="E147" s="72"/>
      <c r="F147" s="72"/>
      <c r="G147" s="72"/>
    </row>
    <row r="148" spans="1:8" ht="33.75" customHeight="1" x14ac:dyDescent="0.25">
      <c r="A148" s="23">
        <v>1</v>
      </c>
      <c r="B148" s="52" t="s">
        <v>186</v>
      </c>
      <c r="C148" s="23"/>
      <c r="D148" s="40"/>
      <c r="E148" s="40"/>
      <c r="F148" s="40"/>
      <c r="G148" s="40"/>
      <c r="H148" s="30"/>
    </row>
    <row r="149" spans="1:8" ht="15.75" x14ac:dyDescent="0.25">
      <c r="A149" s="36" t="s">
        <v>187</v>
      </c>
      <c r="B149" s="31" t="s">
        <v>189</v>
      </c>
      <c r="C149" s="23" t="s">
        <v>13</v>
      </c>
      <c r="D149" s="40">
        <v>100</v>
      </c>
      <c r="E149" s="40">
        <v>100</v>
      </c>
      <c r="F149" s="40">
        <f t="shared" ref="F149:F159" si="16">E149-D149</f>
        <v>0</v>
      </c>
      <c r="G149" s="40">
        <f t="shared" ref="G149:G159" si="17">E149/D149*100-100</f>
        <v>0</v>
      </c>
      <c r="H149" s="30"/>
    </row>
    <row r="150" spans="1:8" ht="32.25" customHeight="1" x14ac:dyDescent="0.25">
      <c r="A150" s="36" t="s">
        <v>188</v>
      </c>
      <c r="B150" s="60" t="s">
        <v>190</v>
      </c>
      <c r="C150" s="23" t="s">
        <v>13</v>
      </c>
      <c r="D150" s="40">
        <v>25</v>
      </c>
      <c r="E150" s="40">
        <v>25</v>
      </c>
      <c r="F150" s="40">
        <f t="shared" si="16"/>
        <v>0</v>
      </c>
      <c r="G150" s="40">
        <f t="shared" si="17"/>
        <v>0</v>
      </c>
      <c r="H150" s="30"/>
    </row>
    <row r="151" spans="1:8" ht="33" customHeight="1" x14ac:dyDescent="0.25">
      <c r="A151" s="36" t="s">
        <v>101</v>
      </c>
      <c r="B151" s="60" t="s">
        <v>195</v>
      </c>
      <c r="C151" s="23" t="s">
        <v>13</v>
      </c>
      <c r="D151" s="40">
        <v>7.8</v>
      </c>
      <c r="E151" s="40">
        <v>8.6999999999999993</v>
      </c>
      <c r="F151" s="40">
        <f t="shared" si="16"/>
        <v>0.89999999999999947</v>
      </c>
      <c r="G151" s="40">
        <f t="shared" si="17"/>
        <v>11.538461538461547</v>
      </c>
      <c r="H151" s="30"/>
    </row>
    <row r="152" spans="1:8" ht="48.75" customHeight="1" x14ac:dyDescent="0.25">
      <c r="A152" s="36" t="s">
        <v>73</v>
      </c>
      <c r="B152" s="60" t="s">
        <v>194</v>
      </c>
      <c r="C152" s="23" t="s">
        <v>13</v>
      </c>
      <c r="D152" s="40">
        <v>98</v>
      </c>
      <c r="E152" s="40">
        <v>96.7</v>
      </c>
      <c r="F152" s="40">
        <f t="shared" si="16"/>
        <v>-1.2999999999999972</v>
      </c>
      <c r="G152" s="40">
        <f t="shared" si="17"/>
        <v>-1.3265306122448948</v>
      </c>
      <c r="H152" s="30"/>
    </row>
    <row r="153" spans="1:8" ht="50.25" customHeight="1" x14ac:dyDescent="0.25">
      <c r="A153" s="36" t="s">
        <v>191</v>
      </c>
      <c r="B153" s="60" t="s">
        <v>193</v>
      </c>
      <c r="C153" s="23" t="s">
        <v>13</v>
      </c>
      <c r="D153" s="40">
        <v>97</v>
      </c>
      <c r="E153" s="40">
        <v>96</v>
      </c>
      <c r="F153" s="40">
        <f t="shared" si="16"/>
        <v>-1</v>
      </c>
      <c r="G153" s="40">
        <f t="shared" si="17"/>
        <v>-1.0309278350515427</v>
      </c>
      <c r="H153" s="30"/>
    </row>
    <row r="154" spans="1:8" ht="81" customHeight="1" x14ac:dyDescent="0.25">
      <c r="A154" s="36" t="s">
        <v>102</v>
      </c>
      <c r="B154" s="60" t="s">
        <v>192</v>
      </c>
      <c r="C154" s="23" t="s">
        <v>13</v>
      </c>
      <c r="D154" s="40">
        <v>89</v>
      </c>
      <c r="E154" s="40">
        <v>89</v>
      </c>
      <c r="F154" s="40">
        <f t="shared" si="16"/>
        <v>0</v>
      </c>
      <c r="G154" s="40">
        <f t="shared" si="17"/>
        <v>0</v>
      </c>
      <c r="H154" s="30"/>
    </row>
    <row r="155" spans="1:8" s="58" customFormat="1" ht="23.25" customHeight="1" x14ac:dyDescent="0.25">
      <c r="A155" s="28">
        <v>15</v>
      </c>
      <c r="B155" s="68" t="s">
        <v>196</v>
      </c>
      <c r="C155" s="69"/>
      <c r="D155" s="69"/>
      <c r="E155" s="69"/>
      <c r="F155" s="69"/>
      <c r="G155" s="70"/>
    </row>
    <row r="156" spans="1:8" ht="31.5" x14ac:dyDescent="0.25">
      <c r="A156" s="23">
        <v>1</v>
      </c>
      <c r="B156" s="31" t="s">
        <v>197</v>
      </c>
      <c r="C156" s="23" t="s">
        <v>13</v>
      </c>
      <c r="D156" s="40">
        <v>100</v>
      </c>
      <c r="E156" s="40">
        <v>100</v>
      </c>
      <c r="F156" s="40">
        <f t="shared" si="16"/>
        <v>0</v>
      </c>
      <c r="G156" s="40">
        <f t="shared" si="17"/>
        <v>0</v>
      </c>
    </row>
    <row r="157" spans="1:8" ht="94.5" x14ac:dyDescent="0.25">
      <c r="A157" s="23">
        <v>2</v>
      </c>
      <c r="B157" s="31" t="s">
        <v>198</v>
      </c>
      <c r="C157" s="23" t="s">
        <v>13</v>
      </c>
      <c r="D157" s="40">
        <v>50</v>
      </c>
      <c r="E157" s="40">
        <v>0</v>
      </c>
      <c r="F157" s="40">
        <f t="shared" si="16"/>
        <v>-50</v>
      </c>
      <c r="G157" s="40">
        <f t="shared" si="17"/>
        <v>-100</v>
      </c>
    </row>
    <row r="158" spans="1:8" ht="47.25" x14ac:dyDescent="0.25">
      <c r="A158" s="23">
        <v>3</v>
      </c>
      <c r="B158" s="31" t="s">
        <v>199</v>
      </c>
      <c r="C158" s="23" t="s">
        <v>26</v>
      </c>
      <c r="D158" s="39">
        <v>21</v>
      </c>
      <c r="E158" s="39">
        <v>17</v>
      </c>
      <c r="F158" s="39">
        <f t="shared" si="16"/>
        <v>-4</v>
      </c>
      <c r="G158" s="40">
        <f t="shared" si="17"/>
        <v>-19.047619047619051</v>
      </c>
    </row>
    <row r="159" spans="1:8" ht="63" x14ac:dyDescent="0.25">
      <c r="A159" s="23">
        <v>4</v>
      </c>
      <c r="B159" s="31" t="s">
        <v>200</v>
      </c>
      <c r="C159" s="23" t="s">
        <v>26</v>
      </c>
      <c r="D159" s="39">
        <v>21</v>
      </c>
      <c r="E159" s="39">
        <v>0</v>
      </c>
      <c r="F159" s="39">
        <f t="shared" si="16"/>
        <v>-21</v>
      </c>
      <c r="G159" s="40">
        <f t="shared" si="17"/>
        <v>-100</v>
      </c>
    </row>
  </sheetData>
  <mergeCells count="22">
    <mergeCell ref="D3:E3"/>
    <mergeCell ref="F3:G3"/>
    <mergeCell ref="A1:G1"/>
    <mergeCell ref="C3:C4"/>
    <mergeCell ref="B3:B4"/>
    <mergeCell ref="A3:A4"/>
    <mergeCell ref="E2:G2"/>
    <mergeCell ref="B6:G6"/>
    <mergeCell ref="B93:G93"/>
    <mergeCell ref="B88:G88"/>
    <mergeCell ref="B78:G78"/>
    <mergeCell ref="B58:G58"/>
    <mergeCell ref="B55:G55"/>
    <mergeCell ref="B155:G155"/>
    <mergeCell ref="B48:G48"/>
    <mergeCell ref="B43:G43"/>
    <mergeCell ref="B30:G30"/>
    <mergeCell ref="B141:G141"/>
    <mergeCell ref="B147:G147"/>
    <mergeCell ref="B131:G131"/>
    <mergeCell ref="B123:G123"/>
    <mergeCell ref="B120:G120"/>
  </mergeCells>
  <pageMargins left="0.31496062992125984" right="0.31496062992125984" top="0.74803149606299213" bottom="0.74803149606299213" header="0.31496062992125984" footer="0.31496062992125984"/>
  <pageSetup paperSize="9" scale="1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6"/>
  <sheetViews>
    <sheetView topLeftCell="A98" zoomScale="90" zoomScaleNormal="90" workbookViewId="0">
      <selection activeCell="D114" sqref="D114"/>
    </sheetView>
  </sheetViews>
  <sheetFormatPr defaultColWidth="9.140625" defaultRowHeight="15" x14ac:dyDescent="0.25"/>
  <cols>
    <col min="1" max="1" width="7.28515625" style="1" customWidth="1"/>
    <col min="2" max="2" width="84.7109375" style="1" customWidth="1"/>
    <col min="3" max="4" width="16.140625" style="1" customWidth="1"/>
    <col min="5" max="5" width="17.28515625" style="1" customWidth="1"/>
    <col min="6" max="6" width="18.28515625" style="1" customWidth="1"/>
    <col min="7" max="16384" width="9.140625" style="1"/>
  </cols>
  <sheetData>
    <row r="1" spans="1:6" x14ac:dyDescent="0.25">
      <c r="A1" s="98" t="s">
        <v>274</v>
      </c>
      <c r="B1" s="98"/>
      <c r="C1" s="98"/>
      <c r="D1" s="98"/>
      <c r="E1" s="98"/>
      <c r="F1" s="98"/>
    </row>
    <row r="2" spans="1:6" ht="14.25" customHeight="1" x14ac:dyDescent="0.25">
      <c r="A2" s="98"/>
      <c r="B2" s="98"/>
      <c r="C2" s="98"/>
      <c r="D2" s="98"/>
      <c r="E2" s="98"/>
      <c r="F2" s="98"/>
    </row>
    <row r="3" spans="1:6" ht="15.75" thickBot="1" x14ac:dyDescent="0.3">
      <c r="E3" s="97" t="s">
        <v>21</v>
      </c>
      <c r="F3" s="97"/>
    </row>
    <row r="4" spans="1:6" ht="15.75" x14ac:dyDescent="0.25">
      <c r="A4" s="99" t="s">
        <v>0</v>
      </c>
      <c r="B4" s="102" t="s">
        <v>9</v>
      </c>
      <c r="C4" s="108" t="s">
        <v>10</v>
      </c>
      <c r="D4" s="108"/>
      <c r="E4" s="108"/>
      <c r="F4" s="109"/>
    </row>
    <row r="5" spans="1:6" ht="15.75" customHeight="1" x14ac:dyDescent="0.25">
      <c r="A5" s="100"/>
      <c r="B5" s="103"/>
      <c r="C5" s="105" t="s">
        <v>8</v>
      </c>
      <c r="D5" s="105" t="s">
        <v>2</v>
      </c>
      <c r="E5" s="95" t="s">
        <v>3</v>
      </c>
      <c r="F5" s="96"/>
    </row>
    <row r="6" spans="1:6" ht="30.75" customHeight="1" x14ac:dyDescent="0.25">
      <c r="A6" s="101"/>
      <c r="B6" s="104"/>
      <c r="C6" s="106"/>
      <c r="D6" s="107"/>
      <c r="E6" s="55" t="s">
        <v>7</v>
      </c>
      <c r="F6" s="2" t="s">
        <v>5</v>
      </c>
    </row>
    <row r="7" spans="1:6" ht="15.75" x14ac:dyDescent="0.25">
      <c r="A7" s="3">
        <v>1</v>
      </c>
      <c r="B7" s="53">
        <v>2</v>
      </c>
      <c r="C7" s="53">
        <v>3</v>
      </c>
      <c r="D7" s="53">
        <v>4</v>
      </c>
      <c r="E7" s="53">
        <v>5</v>
      </c>
      <c r="F7" s="54">
        <v>6</v>
      </c>
    </row>
    <row r="8" spans="1:6" ht="23.25" customHeight="1" x14ac:dyDescent="0.25">
      <c r="A8" s="56">
        <v>1</v>
      </c>
      <c r="B8" s="89" t="s">
        <v>201</v>
      </c>
      <c r="C8" s="92"/>
      <c r="D8" s="92"/>
      <c r="E8" s="92"/>
      <c r="F8" s="93"/>
    </row>
    <row r="9" spans="1:6" ht="31.5" x14ac:dyDescent="0.25">
      <c r="A9" s="12">
        <v>1</v>
      </c>
      <c r="B9" s="62" t="s">
        <v>202</v>
      </c>
      <c r="C9" s="43">
        <v>118023.514</v>
      </c>
      <c r="D9" s="43">
        <v>95221.646909999996</v>
      </c>
      <c r="E9" s="43">
        <f t="shared" ref="E9:E22" si="0">D9-C9</f>
        <v>-22801.86709</v>
      </c>
      <c r="F9" s="4">
        <f t="shared" ref="F9:F22" si="1">D9/C9*100-100</f>
        <v>-19.31976630521271</v>
      </c>
    </row>
    <row r="10" spans="1:6" ht="47.25" x14ac:dyDescent="0.25">
      <c r="A10" s="12">
        <v>2</v>
      </c>
      <c r="B10" s="62" t="s">
        <v>203</v>
      </c>
      <c r="C10" s="43">
        <v>350</v>
      </c>
      <c r="D10" s="43">
        <v>259.20719000000003</v>
      </c>
      <c r="E10" s="43">
        <f t="shared" si="0"/>
        <v>-90.792809999999974</v>
      </c>
      <c r="F10" s="4">
        <f t="shared" si="1"/>
        <v>-25.940802857142856</v>
      </c>
    </row>
    <row r="11" spans="1:6" ht="31.5" customHeight="1" x14ac:dyDescent="0.25">
      <c r="A11" s="12">
        <v>3</v>
      </c>
      <c r="B11" s="62" t="s">
        <v>37</v>
      </c>
      <c r="C11" s="43">
        <v>30047.927</v>
      </c>
      <c r="D11" s="43">
        <v>27470.916359999999</v>
      </c>
      <c r="E11" s="43">
        <f t="shared" si="0"/>
        <v>-2577.0106400000004</v>
      </c>
      <c r="F11" s="4">
        <f t="shared" si="1"/>
        <v>-8.5763342010249204</v>
      </c>
    </row>
    <row r="12" spans="1:6" ht="24.75" customHeight="1" x14ac:dyDescent="0.25">
      <c r="A12" s="12">
        <v>4</v>
      </c>
      <c r="B12" s="62" t="s">
        <v>56</v>
      </c>
      <c r="C12" s="43">
        <v>980.89300000000003</v>
      </c>
      <c r="D12" s="43">
        <v>778.59124999999995</v>
      </c>
      <c r="E12" s="43">
        <f t="shared" si="0"/>
        <v>-202.30175000000008</v>
      </c>
      <c r="F12" s="4">
        <f t="shared" si="1"/>
        <v>-20.624242399527787</v>
      </c>
    </row>
    <row r="13" spans="1:6" ht="24" customHeight="1" x14ac:dyDescent="0.25">
      <c r="A13" s="12">
        <v>5</v>
      </c>
      <c r="B13" s="62" t="s">
        <v>38</v>
      </c>
      <c r="C13" s="43">
        <v>22538.476999999999</v>
      </c>
      <c r="D13" s="43">
        <v>14221.75037</v>
      </c>
      <c r="E13" s="43">
        <f t="shared" si="0"/>
        <v>-8316.7266299999992</v>
      </c>
      <c r="F13" s="4">
        <f t="shared" si="1"/>
        <v>-36.900126969537475</v>
      </c>
    </row>
    <row r="14" spans="1:6" ht="21.75" customHeight="1" x14ac:dyDescent="0.25">
      <c r="A14" s="12">
        <v>6</v>
      </c>
      <c r="B14" s="62" t="s">
        <v>204</v>
      </c>
      <c r="C14" s="43">
        <v>6062.259</v>
      </c>
      <c r="D14" s="43">
        <v>1233.8883900000001</v>
      </c>
      <c r="E14" s="43">
        <f t="shared" si="0"/>
        <v>-4828.3706099999999</v>
      </c>
      <c r="F14" s="4">
        <f t="shared" si="1"/>
        <v>-79.646392706085308</v>
      </c>
    </row>
    <row r="15" spans="1:6" ht="24.75" customHeight="1" x14ac:dyDescent="0.25">
      <c r="A15" s="12">
        <v>7</v>
      </c>
      <c r="B15" s="62" t="s">
        <v>205</v>
      </c>
      <c r="C15" s="43">
        <v>12454.648999999999</v>
      </c>
      <c r="D15" s="43">
        <v>10446.27946</v>
      </c>
      <c r="E15" s="43">
        <f t="shared" si="0"/>
        <v>-2008.3695399999997</v>
      </c>
      <c r="F15" s="4">
        <f t="shared" si="1"/>
        <v>-16.125460781753063</v>
      </c>
    </row>
    <row r="16" spans="1:6" ht="34.5" customHeight="1" x14ac:dyDescent="0.25">
      <c r="A16" s="12">
        <v>8</v>
      </c>
      <c r="B16" s="62" t="s">
        <v>206</v>
      </c>
      <c r="C16" s="43">
        <v>698.7</v>
      </c>
      <c r="D16" s="43">
        <v>0</v>
      </c>
      <c r="E16" s="43">
        <f t="shared" si="0"/>
        <v>-698.7</v>
      </c>
      <c r="F16" s="4">
        <v>0</v>
      </c>
    </row>
    <row r="17" spans="1:6" ht="20.25" customHeight="1" x14ac:dyDescent="0.25">
      <c r="A17" s="12">
        <v>9</v>
      </c>
      <c r="B17" s="62" t="s">
        <v>39</v>
      </c>
      <c r="C17" s="43">
        <v>125488.598</v>
      </c>
      <c r="D17" s="43">
        <v>105237.31129</v>
      </c>
      <c r="E17" s="43">
        <f t="shared" si="0"/>
        <v>-20251.28671</v>
      </c>
      <c r="F17" s="4">
        <f t="shared" si="1"/>
        <v>-16.13794960877641</v>
      </c>
    </row>
    <row r="18" spans="1:6" ht="20.25" customHeight="1" x14ac:dyDescent="0.25">
      <c r="A18" s="12">
        <v>10</v>
      </c>
      <c r="B18" s="62" t="s">
        <v>40</v>
      </c>
      <c r="C18" s="43">
        <v>41597.485999999997</v>
      </c>
      <c r="D18" s="43">
        <v>5061.8372900000004</v>
      </c>
      <c r="E18" s="43">
        <f t="shared" si="0"/>
        <v>-36535.648709999994</v>
      </c>
      <c r="F18" s="4">
        <f t="shared" si="1"/>
        <v>-87.831386516964031</v>
      </c>
    </row>
    <row r="19" spans="1:6" ht="20.25" customHeight="1" x14ac:dyDescent="0.25">
      <c r="A19" s="12">
        <v>11</v>
      </c>
      <c r="B19" s="62" t="s">
        <v>207</v>
      </c>
      <c r="C19" s="43">
        <v>0</v>
      </c>
      <c r="D19" s="43">
        <v>0</v>
      </c>
      <c r="E19" s="43">
        <f t="shared" si="0"/>
        <v>0</v>
      </c>
      <c r="F19" s="4">
        <v>0</v>
      </c>
    </row>
    <row r="20" spans="1:6" ht="20.25" customHeight="1" x14ac:dyDescent="0.25">
      <c r="A20" s="12">
        <v>12</v>
      </c>
      <c r="B20" s="62" t="s">
        <v>41</v>
      </c>
      <c r="C20" s="43">
        <v>188794.02600000001</v>
      </c>
      <c r="D20" s="43">
        <v>164841.64895999999</v>
      </c>
      <c r="E20" s="43">
        <f t="shared" si="0"/>
        <v>-23952.377040000021</v>
      </c>
      <c r="F20" s="4">
        <f t="shared" si="1"/>
        <v>-12.68704182408824</v>
      </c>
    </row>
    <row r="21" spans="1:6" ht="20.25" customHeight="1" x14ac:dyDescent="0.25">
      <c r="A21" s="12">
        <v>13</v>
      </c>
      <c r="B21" s="62" t="s">
        <v>208</v>
      </c>
      <c r="C21" s="43">
        <v>85163.12</v>
      </c>
      <c r="D21" s="43">
        <v>0</v>
      </c>
      <c r="E21" s="43">
        <f t="shared" si="0"/>
        <v>-85163.12</v>
      </c>
      <c r="F21" s="4">
        <v>0</v>
      </c>
    </row>
    <row r="22" spans="1:6" ht="66" customHeight="1" x14ac:dyDescent="0.25">
      <c r="A22" s="12">
        <v>14</v>
      </c>
      <c r="B22" s="62" t="s">
        <v>209</v>
      </c>
      <c r="C22" s="43">
        <v>6915.6</v>
      </c>
      <c r="D22" s="43">
        <v>37.155999999999999</v>
      </c>
      <c r="E22" s="43">
        <f t="shared" si="0"/>
        <v>-6878.4440000000004</v>
      </c>
      <c r="F22" s="4">
        <f t="shared" si="1"/>
        <v>-99.462721961941114</v>
      </c>
    </row>
    <row r="23" spans="1:6" ht="18" customHeight="1" x14ac:dyDescent="0.25">
      <c r="A23" s="11"/>
      <c r="B23" s="42" t="s">
        <v>19</v>
      </c>
      <c r="C23" s="44">
        <f>SUM(C9:C22)</f>
        <v>639115.24899999995</v>
      </c>
      <c r="D23" s="44">
        <f>SUM(D9:D22)</f>
        <v>424810.23347000004</v>
      </c>
      <c r="E23" s="44">
        <f>D23-C23</f>
        <v>-214305.01552999992</v>
      </c>
      <c r="F23" s="5">
        <f>D23/C23*100-100</f>
        <v>-33.531513426618304</v>
      </c>
    </row>
    <row r="24" spans="1:6" ht="22.5" customHeight="1" x14ac:dyDescent="0.25">
      <c r="A24" s="56">
        <v>2</v>
      </c>
      <c r="B24" s="89" t="s">
        <v>98</v>
      </c>
      <c r="C24" s="92"/>
      <c r="D24" s="92"/>
      <c r="E24" s="92"/>
      <c r="F24" s="93"/>
    </row>
    <row r="25" spans="1:6" ht="19.5" customHeight="1" x14ac:dyDescent="0.25">
      <c r="A25" s="12">
        <v>1</v>
      </c>
      <c r="B25" s="62" t="s">
        <v>42</v>
      </c>
      <c r="C25" s="43">
        <v>6344.2889999999998</v>
      </c>
      <c r="D25" s="43">
        <v>5505.00378</v>
      </c>
      <c r="E25" s="45">
        <f t="shared" ref="E25:E34" si="2">D25-C25</f>
        <v>-839.28521999999975</v>
      </c>
      <c r="F25" s="18">
        <f>D25/C25*100-100</f>
        <v>-13.228987834570589</v>
      </c>
    </row>
    <row r="26" spans="1:6" ht="51.75" customHeight="1" x14ac:dyDescent="0.25">
      <c r="A26" s="12">
        <v>2</v>
      </c>
      <c r="B26" s="62" t="s">
        <v>210</v>
      </c>
      <c r="C26" s="43">
        <v>5300</v>
      </c>
      <c r="D26" s="43">
        <v>1923.53333</v>
      </c>
      <c r="E26" s="45">
        <f t="shared" si="2"/>
        <v>-3376.4666699999998</v>
      </c>
      <c r="F26" s="18">
        <f>D26/C26*100-100</f>
        <v>-63.706918301886795</v>
      </c>
    </row>
    <row r="27" spans="1:6" ht="64.5" customHeight="1" x14ac:dyDescent="0.25">
      <c r="A27" s="12">
        <v>3</v>
      </c>
      <c r="B27" s="62" t="s">
        <v>211</v>
      </c>
      <c r="C27" s="43">
        <v>0</v>
      </c>
      <c r="D27" s="43">
        <v>0</v>
      </c>
      <c r="E27" s="45">
        <f t="shared" si="2"/>
        <v>0</v>
      </c>
      <c r="F27" s="18">
        <v>0</v>
      </c>
    </row>
    <row r="28" spans="1:6" ht="35.25" customHeight="1" x14ac:dyDescent="0.25">
      <c r="A28" s="12">
        <v>4</v>
      </c>
      <c r="B28" s="62" t="s">
        <v>212</v>
      </c>
      <c r="C28" s="43">
        <v>0</v>
      </c>
      <c r="D28" s="43">
        <v>0</v>
      </c>
      <c r="E28" s="45">
        <f t="shared" si="2"/>
        <v>0</v>
      </c>
      <c r="F28" s="18">
        <v>0</v>
      </c>
    </row>
    <row r="29" spans="1:6" ht="19.5" customHeight="1" x14ac:dyDescent="0.25">
      <c r="A29" s="12">
        <v>5</v>
      </c>
      <c r="B29" s="62" t="s">
        <v>213</v>
      </c>
      <c r="C29" s="43">
        <v>459412.5</v>
      </c>
      <c r="D29" s="43">
        <v>133421.23743000001</v>
      </c>
      <c r="E29" s="45">
        <f t="shared" si="2"/>
        <v>-325991.26257000002</v>
      </c>
      <c r="F29" s="18">
        <f>D29/C29*100-100</f>
        <v>-70.958291855358738</v>
      </c>
    </row>
    <row r="30" spans="1:6" ht="48.75" customHeight="1" x14ac:dyDescent="0.25">
      <c r="A30" s="12">
        <v>6</v>
      </c>
      <c r="B30" s="62" t="s">
        <v>214</v>
      </c>
      <c r="C30" s="43">
        <v>41935.805</v>
      </c>
      <c r="D30" s="43">
        <v>36594.656000000003</v>
      </c>
      <c r="E30" s="45">
        <f t="shared" si="2"/>
        <v>-5341.1489999999976</v>
      </c>
      <c r="F30" s="18">
        <f>D30/C30*100-100</f>
        <v>-12.736488544812715</v>
      </c>
    </row>
    <row r="31" spans="1:6" ht="32.25" customHeight="1" x14ac:dyDescent="0.25">
      <c r="A31" s="12">
        <v>7</v>
      </c>
      <c r="B31" s="62" t="s">
        <v>215</v>
      </c>
      <c r="C31" s="43">
        <v>333041.60100000002</v>
      </c>
      <c r="D31" s="43">
        <v>0</v>
      </c>
      <c r="E31" s="45">
        <f t="shared" si="2"/>
        <v>-333041.60100000002</v>
      </c>
      <c r="F31" s="18">
        <v>0</v>
      </c>
    </row>
    <row r="32" spans="1:6" ht="50.25" customHeight="1" x14ac:dyDescent="0.25">
      <c r="A32" s="12">
        <v>8</v>
      </c>
      <c r="B32" s="62" t="s">
        <v>216</v>
      </c>
      <c r="C32" s="43">
        <v>1554.3045</v>
      </c>
      <c r="D32" s="43">
        <v>1554.3045</v>
      </c>
      <c r="E32" s="45">
        <f t="shared" si="2"/>
        <v>0</v>
      </c>
      <c r="F32" s="18">
        <v>0</v>
      </c>
    </row>
    <row r="33" spans="1:6" ht="19.5" customHeight="1" x14ac:dyDescent="0.25">
      <c r="A33" s="12">
        <v>9</v>
      </c>
      <c r="B33" s="62" t="s">
        <v>43</v>
      </c>
      <c r="C33" s="43">
        <v>5773.1</v>
      </c>
      <c r="D33" s="43">
        <v>0</v>
      </c>
      <c r="E33" s="45">
        <f t="shared" si="2"/>
        <v>-5773.1</v>
      </c>
      <c r="F33" s="18">
        <v>0</v>
      </c>
    </row>
    <row r="34" spans="1:6" ht="21" customHeight="1" x14ac:dyDescent="0.25">
      <c r="A34" s="12">
        <v>10</v>
      </c>
      <c r="B34" s="62" t="s">
        <v>41</v>
      </c>
      <c r="C34" s="43">
        <v>89052.650999999998</v>
      </c>
      <c r="D34" s="43">
        <v>76994.572199999995</v>
      </c>
      <c r="E34" s="45">
        <f t="shared" si="2"/>
        <v>-12058.078800000003</v>
      </c>
      <c r="F34" s="18">
        <f>D34/C34*100-100</f>
        <v>-13.540392862644822</v>
      </c>
    </row>
    <row r="35" spans="1:6" ht="18" customHeight="1" x14ac:dyDescent="0.25">
      <c r="A35" s="11"/>
      <c r="B35" s="42" t="s">
        <v>19</v>
      </c>
      <c r="C35" s="46">
        <f>SUM(C25:C34)</f>
        <v>942414.25049999997</v>
      </c>
      <c r="D35" s="46">
        <f>SUM(D25:D34)</f>
        <v>255993.30724000002</v>
      </c>
      <c r="E35" s="46">
        <f>D35-C35</f>
        <v>-686420.94325999997</v>
      </c>
      <c r="F35" s="19">
        <f>D35/C35*100-100</f>
        <v>-72.836435027995151</v>
      </c>
    </row>
    <row r="36" spans="1:6" ht="36" customHeight="1" x14ac:dyDescent="0.25">
      <c r="A36" s="56">
        <v>3</v>
      </c>
      <c r="B36" s="89" t="s">
        <v>217</v>
      </c>
      <c r="C36" s="92"/>
      <c r="D36" s="92"/>
      <c r="E36" s="92"/>
      <c r="F36" s="93"/>
    </row>
    <row r="37" spans="1:6" ht="21.75" customHeight="1" x14ac:dyDescent="0.25">
      <c r="A37" s="12">
        <v>1</v>
      </c>
      <c r="B37" s="62" t="s">
        <v>44</v>
      </c>
      <c r="C37" s="43">
        <v>73.8</v>
      </c>
      <c r="D37" s="43">
        <v>73.599999999999994</v>
      </c>
      <c r="E37" s="43">
        <f>D37-C37</f>
        <v>-0.20000000000000284</v>
      </c>
      <c r="F37" s="4">
        <f>D37/C37*100-100</f>
        <v>-0.27100271002710485</v>
      </c>
    </row>
    <row r="38" spans="1:6" ht="80.25" customHeight="1" x14ac:dyDescent="0.25">
      <c r="A38" s="12">
        <v>2</v>
      </c>
      <c r="B38" s="62" t="s">
        <v>218</v>
      </c>
      <c r="C38" s="43">
        <v>2516.73</v>
      </c>
      <c r="D38" s="43">
        <v>2484.55636</v>
      </c>
      <c r="E38" s="43">
        <f>D38-C38</f>
        <v>-32.173639999999978</v>
      </c>
      <c r="F38" s="4">
        <f>D38/C38*100-100</f>
        <v>-1.2783906100376328</v>
      </c>
    </row>
    <row r="39" spans="1:6" ht="21" customHeight="1" x14ac:dyDescent="0.25">
      <c r="A39" s="11"/>
      <c r="B39" s="42" t="s">
        <v>19</v>
      </c>
      <c r="C39" s="44">
        <f>SUM(C37:C38)</f>
        <v>2590.5300000000002</v>
      </c>
      <c r="D39" s="44">
        <f>SUM(D37:D38)</f>
        <v>2558.1563599999999</v>
      </c>
      <c r="E39" s="44">
        <f>D39-C39</f>
        <v>-32.37364000000025</v>
      </c>
      <c r="F39" s="5">
        <f>D39/C39*100-100</f>
        <v>-1.249691761917461</v>
      </c>
    </row>
    <row r="40" spans="1:6" ht="24" customHeight="1" x14ac:dyDescent="0.25">
      <c r="A40" s="56">
        <v>4</v>
      </c>
      <c r="B40" s="89" t="s">
        <v>126</v>
      </c>
      <c r="C40" s="92"/>
      <c r="D40" s="92"/>
      <c r="E40" s="92"/>
      <c r="F40" s="93"/>
    </row>
    <row r="41" spans="1:6" ht="50.25" customHeight="1" x14ac:dyDescent="0.25">
      <c r="A41" s="12">
        <v>1</v>
      </c>
      <c r="B41" s="62" t="s">
        <v>220</v>
      </c>
      <c r="C41" s="43">
        <v>155</v>
      </c>
      <c r="D41" s="43">
        <v>143.9</v>
      </c>
      <c r="E41" s="43">
        <f>D41-C41</f>
        <v>-11.099999999999994</v>
      </c>
      <c r="F41" s="24">
        <f>D41/C41*100-100</f>
        <v>-7.1612903225806406</v>
      </c>
    </row>
    <row r="42" spans="1:6" ht="65.25" customHeight="1" x14ac:dyDescent="0.25">
      <c r="A42" s="12">
        <v>2</v>
      </c>
      <c r="B42" s="62" t="s">
        <v>219</v>
      </c>
      <c r="C42" s="43">
        <v>120</v>
      </c>
      <c r="D42" s="43">
        <v>119</v>
      </c>
      <c r="E42" s="43">
        <f>D42-C42</f>
        <v>-1</v>
      </c>
      <c r="F42" s="24">
        <f>D42/C42*100-100</f>
        <v>-0.8333333333333286</v>
      </c>
    </row>
    <row r="43" spans="1:6" ht="78" customHeight="1" x14ac:dyDescent="0.25">
      <c r="A43" s="12">
        <v>3</v>
      </c>
      <c r="B43" s="62" t="s">
        <v>221</v>
      </c>
      <c r="C43" s="43">
        <v>70</v>
      </c>
      <c r="D43" s="43">
        <v>60</v>
      </c>
      <c r="E43" s="43">
        <f>D43-C43</f>
        <v>-10</v>
      </c>
      <c r="F43" s="24">
        <f>D43/C43*100-100</f>
        <v>-14.285714285714292</v>
      </c>
    </row>
    <row r="44" spans="1:6" ht="63" customHeight="1" x14ac:dyDescent="0.25">
      <c r="A44" s="12">
        <v>4</v>
      </c>
      <c r="B44" s="62" t="s">
        <v>222</v>
      </c>
      <c r="C44" s="43">
        <v>50</v>
      </c>
      <c r="D44" s="43">
        <v>50</v>
      </c>
      <c r="E44" s="43">
        <f>D44-C44</f>
        <v>0</v>
      </c>
      <c r="F44" s="24">
        <f>D44/C44*100-100</f>
        <v>0</v>
      </c>
    </row>
    <row r="45" spans="1:6" ht="51.75" customHeight="1" x14ac:dyDescent="0.25">
      <c r="A45" s="12">
        <v>5</v>
      </c>
      <c r="B45" s="62" t="s">
        <v>223</v>
      </c>
      <c r="C45" s="43">
        <v>0</v>
      </c>
      <c r="D45" s="43">
        <v>0</v>
      </c>
      <c r="E45" s="43">
        <f>D45-C45</f>
        <v>0</v>
      </c>
      <c r="F45" s="24">
        <v>0</v>
      </c>
    </row>
    <row r="46" spans="1:6" ht="78" hidden="1" customHeight="1" x14ac:dyDescent="0.25">
      <c r="A46" s="12"/>
      <c r="B46" s="16"/>
      <c r="C46" s="43"/>
      <c r="D46" s="43"/>
      <c r="E46" s="43"/>
      <c r="F46" s="24"/>
    </row>
    <row r="47" spans="1:6" ht="19.5" customHeight="1" x14ac:dyDescent="0.25">
      <c r="A47" s="11"/>
      <c r="B47" s="42" t="s">
        <v>19</v>
      </c>
      <c r="C47" s="44">
        <f>SUM(C41:C46)</f>
        <v>395</v>
      </c>
      <c r="D47" s="44">
        <f>SUM(D41:D46)</f>
        <v>372.9</v>
      </c>
      <c r="E47" s="44">
        <f>D47-C47</f>
        <v>-22.100000000000023</v>
      </c>
      <c r="F47" s="25">
        <f>D47/C47*100-100</f>
        <v>-5.5949367088607715</v>
      </c>
    </row>
    <row r="48" spans="1:6" ht="25.5" customHeight="1" x14ac:dyDescent="0.25">
      <c r="A48" s="56">
        <v>5</v>
      </c>
      <c r="B48" s="89" t="s">
        <v>134</v>
      </c>
      <c r="C48" s="92"/>
      <c r="D48" s="92"/>
      <c r="E48" s="92"/>
      <c r="F48" s="93"/>
    </row>
    <row r="49" spans="1:6" ht="31.5" x14ac:dyDescent="0.25">
      <c r="A49" s="12">
        <v>1</v>
      </c>
      <c r="B49" s="16" t="s">
        <v>224</v>
      </c>
      <c r="C49" s="43">
        <v>259.39999999999998</v>
      </c>
      <c r="D49" s="43">
        <v>220.21600000000001</v>
      </c>
      <c r="E49" s="43">
        <f>D49-C49</f>
        <v>-39.183999999999969</v>
      </c>
      <c r="F49" s="4">
        <f>D49/C49*100-100</f>
        <v>-15.105628373168841</v>
      </c>
    </row>
    <row r="50" spans="1:6" ht="31.5" x14ac:dyDescent="0.25">
      <c r="A50" s="12">
        <v>2</v>
      </c>
      <c r="B50" s="16" t="s">
        <v>225</v>
      </c>
      <c r="C50" s="43">
        <v>22017.103999999999</v>
      </c>
      <c r="D50" s="43">
        <v>17949.596140000001</v>
      </c>
      <c r="E50" s="43">
        <f>D50-C50</f>
        <v>-4067.5078599999979</v>
      </c>
      <c r="F50" s="4">
        <f>D50/C50*100-100</f>
        <v>-18.474309155282171</v>
      </c>
    </row>
    <row r="51" spans="1:6" ht="15.75" x14ac:dyDescent="0.25">
      <c r="A51" s="11"/>
      <c r="B51" s="42" t="s">
        <v>19</v>
      </c>
      <c r="C51" s="44">
        <f>SUM(C49:C50)</f>
        <v>22276.504000000001</v>
      </c>
      <c r="D51" s="44">
        <f>SUM(D49:D50)</f>
        <v>18169.812140000002</v>
      </c>
      <c r="E51" s="44">
        <f>D51-C51</f>
        <v>-4106.691859999999</v>
      </c>
      <c r="F51" s="5">
        <f>D51/C51*100-100</f>
        <v>-18.435082363013507</v>
      </c>
    </row>
    <row r="52" spans="1:6" ht="21" customHeight="1" x14ac:dyDescent="0.25">
      <c r="A52" s="56">
        <v>6</v>
      </c>
      <c r="B52" s="89" t="s">
        <v>226</v>
      </c>
      <c r="C52" s="92"/>
      <c r="D52" s="92"/>
      <c r="E52" s="92"/>
      <c r="F52" s="93"/>
    </row>
    <row r="53" spans="1:6" ht="23.25" customHeight="1" x14ac:dyDescent="0.25">
      <c r="A53" s="12">
        <v>1</v>
      </c>
      <c r="B53" s="62" t="s">
        <v>227</v>
      </c>
      <c r="C53" s="43">
        <v>2523298.5299999998</v>
      </c>
      <c r="D53" s="43">
        <v>2311435.2886299998</v>
      </c>
      <c r="E53" s="43">
        <f>D53-C53</f>
        <v>-211863.24136999995</v>
      </c>
      <c r="F53" s="4">
        <f>D53/C53*100-100</f>
        <v>-8.3962812505581752</v>
      </c>
    </row>
    <row r="54" spans="1:6" ht="18.75" customHeight="1" x14ac:dyDescent="0.25">
      <c r="A54" s="12">
        <v>2</v>
      </c>
      <c r="B54" s="62" t="s">
        <v>228</v>
      </c>
      <c r="C54" s="43">
        <v>106403.53</v>
      </c>
      <c r="D54" s="43">
        <v>68270.618069999997</v>
      </c>
      <c r="E54" s="43">
        <f t="shared" ref="E54:E62" si="3">D54-C54</f>
        <v>-38132.911930000002</v>
      </c>
      <c r="F54" s="4">
        <f t="shared" ref="F54:F62" si="4">D54/C54*100-100</f>
        <v>-35.838013954988142</v>
      </c>
    </row>
    <row r="55" spans="1:6" ht="21" customHeight="1" x14ac:dyDescent="0.25">
      <c r="A55" s="12">
        <v>3</v>
      </c>
      <c r="B55" s="62" t="s">
        <v>229</v>
      </c>
      <c r="C55" s="43">
        <v>84344.593999999997</v>
      </c>
      <c r="D55" s="43">
        <v>64894.953869999998</v>
      </c>
      <c r="E55" s="43">
        <f t="shared" si="3"/>
        <v>-19449.64013</v>
      </c>
      <c r="F55" s="4">
        <f t="shared" si="4"/>
        <v>-23.059735316290698</v>
      </c>
    </row>
    <row r="56" spans="1:6" ht="21" customHeight="1" x14ac:dyDescent="0.25">
      <c r="A56" s="12">
        <v>5</v>
      </c>
      <c r="B56" s="62" t="s">
        <v>262</v>
      </c>
      <c r="C56" s="43">
        <v>2874.2</v>
      </c>
      <c r="D56" s="43">
        <v>2053.2765399999998</v>
      </c>
      <c r="E56" s="43">
        <f t="shared" si="3"/>
        <v>-820.92345999999998</v>
      </c>
      <c r="F56" s="4">
        <f t="shared" si="4"/>
        <v>-28.561807111544084</v>
      </c>
    </row>
    <row r="57" spans="1:6" ht="18" customHeight="1" x14ac:dyDescent="0.25">
      <c r="A57" s="12">
        <v>6</v>
      </c>
      <c r="B57" s="62" t="s">
        <v>230</v>
      </c>
      <c r="C57" s="43">
        <v>41981.95</v>
      </c>
      <c r="D57" s="43">
        <v>40176.786</v>
      </c>
      <c r="E57" s="43">
        <f t="shared" si="3"/>
        <v>-1805.163999999997</v>
      </c>
      <c r="F57" s="4">
        <f t="shared" si="4"/>
        <v>-4.2998574387325874</v>
      </c>
    </row>
    <row r="58" spans="1:6" ht="21.75" customHeight="1" x14ac:dyDescent="0.25">
      <c r="A58" s="12">
        <v>7</v>
      </c>
      <c r="B58" s="62" t="s">
        <v>231</v>
      </c>
      <c r="C58" s="43">
        <v>49555.118999999999</v>
      </c>
      <c r="D58" s="43">
        <v>43439.941039999998</v>
      </c>
      <c r="E58" s="43">
        <f t="shared" si="3"/>
        <v>-6115.1779600000009</v>
      </c>
      <c r="F58" s="4">
        <f t="shared" si="4"/>
        <v>-12.340153920324553</v>
      </c>
    </row>
    <row r="59" spans="1:6" ht="32.25" customHeight="1" x14ac:dyDescent="0.25">
      <c r="A59" s="12">
        <v>8</v>
      </c>
      <c r="B59" s="62" t="s">
        <v>232</v>
      </c>
      <c r="C59" s="43">
        <v>42153.714</v>
      </c>
      <c r="D59" s="43">
        <v>40931.677889999999</v>
      </c>
      <c r="E59" s="43">
        <f t="shared" si="3"/>
        <v>-1222.0361100000009</v>
      </c>
      <c r="F59" s="4">
        <f t="shared" si="4"/>
        <v>-2.8989998603681784</v>
      </c>
    </row>
    <row r="60" spans="1:6" ht="21" customHeight="1" x14ac:dyDescent="0.25">
      <c r="A60" s="12">
        <v>9</v>
      </c>
      <c r="B60" s="62" t="s">
        <v>233</v>
      </c>
      <c r="C60" s="43">
        <v>55101.09</v>
      </c>
      <c r="D60" s="43">
        <v>45794.132189999997</v>
      </c>
      <c r="E60" s="43">
        <f t="shared" si="3"/>
        <v>-9306.9578099999999</v>
      </c>
      <c r="F60" s="4">
        <f t="shared" si="4"/>
        <v>-16.890696372794082</v>
      </c>
    </row>
    <row r="61" spans="1:6" ht="35.25" customHeight="1" x14ac:dyDescent="0.25">
      <c r="A61" s="12">
        <v>10</v>
      </c>
      <c r="B61" s="62" t="s">
        <v>263</v>
      </c>
      <c r="C61" s="43">
        <v>30</v>
      </c>
      <c r="D61" s="43">
        <v>29.75</v>
      </c>
      <c r="E61" s="43">
        <f t="shared" si="3"/>
        <v>-0.25</v>
      </c>
      <c r="F61" s="4">
        <f t="shared" si="4"/>
        <v>-0.8333333333333286</v>
      </c>
    </row>
    <row r="62" spans="1:6" ht="18.75" customHeight="1" x14ac:dyDescent="0.25">
      <c r="A62" s="11"/>
      <c r="B62" s="42" t="s">
        <v>19</v>
      </c>
      <c r="C62" s="44">
        <f>SUM(C53:C61)</f>
        <v>2905742.727</v>
      </c>
      <c r="D62" s="44">
        <f>SUM(D53:D61)</f>
        <v>2617026.4242299991</v>
      </c>
      <c r="E62" s="44">
        <f t="shared" si="3"/>
        <v>-288716.30277000088</v>
      </c>
      <c r="F62" s="5">
        <f t="shared" si="4"/>
        <v>-9.9360586912001878</v>
      </c>
    </row>
    <row r="63" spans="1:6" ht="24.75" customHeight="1" x14ac:dyDescent="0.25">
      <c r="A63" s="56">
        <v>7</v>
      </c>
      <c r="B63" s="89" t="s">
        <v>156</v>
      </c>
      <c r="C63" s="92"/>
      <c r="D63" s="92"/>
      <c r="E63" s="92"/>
      <c r="F63" s="93"/>
    </row>
    <row r="64" spans="1:6" ht="47.25" x14ac:dyDescent="0.25">
      <c r="A64" s="12">
        <v>1</v>
      </c>
      <c r="B64" s="16" t="s">
        <v>234</v>
      </c>
      <c r="C64" s="43">
        <v>4702.7370000000001</v>
      </c>
      <c r="D64" s="43">
        <v>3575.1677399999999</v>
      </c>
      <c r="E64" s="43">
        <f t="shared" ref="E64:E70" si="5">D64-C64</f>
        <v>-1127.5692600000002</v>
      </c>
      <c r="F64" s="4">
        <f t="shared" ref="F64:F70" si="6">D64/C64*100-100</f>
        <v>-23.976872616946267</v>
      </c>
    </row>
    <row r="65" spans="1:6" ht="15.75" x14ac:dyDescent="0.25">
      <c r="A65" s="12">
        <v>2</v>
      </c>
      <c r="B65" s="16" t="s">
        <v>264</v>
      </c>
      <c r="C65" s="43">
        <v>2251.9299999999998</v>
      </c>
      <c r="D65" s="43">
        <v>2217.7481899999998</v>
      </c>
      <c r="E65" s="43">
        <f t="shared" si="5"/>
        <v>-34.181810000000041</v>
      </c>
      <c r="F65" s="4">
        <f t="shared" si="6"/>
        <v>-1.5178895436359028</v>
      </c>
    </row>
    <row r="66" spans="1:6" ht="21" customHeight="1" x14ac:dyDescent="0.25">
      <c r="A66" s="12">
        <v>3</v>
      </c>
      <c r="B66" s="16" t="s">
        <v>235</v>
      </c>
      <c r="C66" s="43">
        <v>429828.20199999999</v>
      </c>
      <c r="D66" s="43">
        <v>405625.95497000002</v>
      </c>
      <c r="E66" s="43">
        <f t="shared" si="5"/>
        <v>-24202.24702999997</v>
      </c>
      <c r="F66" s="4">
        <f t="shared" si="6"/>
        <v>-5.6306791684180695</v>
      </c>
    </row>
    <row r="67" spans="1:6" ht="31.5" x14ac:dyDescent="0.25">
      <c r="A67" s="12">
        <v>4</v>
      </c>
      <c r="B67" s="16" t="s">
        <v>236</v>
      </c>
      <c r="C67" s="43">
        <v>45395.534</v>
      </c>
      <c r="D67" s="43">
        <v>44493.631549999998</v>
      </c>
      <c r="E67" s="43">
        <f t="shared" si="5"/>
        <v>-901.90245000000141</v>
      </c>
      <c r="F67" s="4">
        <f t="shared" si="6"/>
        <v>-1.9867647112599229</v>
      </c>
    </row>
    <row r="68" spans="1:6" ht="22.5" customHeight="1" x14ac:dyDescent="0.25">
      <c r="A68" s="12">
        <v>5</v>
      </c>
      <c r="B68" s="16" t="s">
        <v>237</v>
      </c>
      <c r="C68" s="43">
        <v>58933.057999999997</v>
      </c>
      <c r="D68" s="43">
        <v>39666.120069999997</v>
      </c>
      <c r="E68" s="43">
        <f t="shared" si="5"/>
        <v>-19266.93793</v>
      </c>
      <c r="F68" s="4">
        <f t="shared" si="6"/>
        <v>-32.692920720319648</v>
      </c>
    </row>
    <row r="69" spans="1:6" ht="15.75" x14ac:dyDescent="0.25">
      <c r="A69" s="12">
        <v>6</v>
      </c>
      <c r="B69" s="16" t="s">
        <v>41</v>
      </c>
      <c r="C69" s="43">
        <v>14765.421</v>
      </c>
      <c r="D69" s="43">
        <v>14459.78838</v>
      </c>
      <c r="E69" s="43">
        <f t="shared" si="5"/>
        <v>-305.63262000000032</v>
      </c>
      <c r="F69" s="4">
        <f t="shared" si="6"/>
        <v>-2.0699214739627081</v>
      </c>
    </row>
    <row r="70" spans="1:6" ht="15.75" x14ac:dyDescent="0.25">
      <c r="A70" s="11"/>
      <c r="B70" s="42" t="s">
        <v>19</v>
      </c>
      <c r="C70" s="44">
        <f>SUM(C64:C69)</f>
        <v>555876.88199999998</v>
      </c>
      <c r="D70" s="44">
        <f>SUM(D64:D69)</f>
        <v>510038.41090000002</v>
      </c>
      <c r="E70" s="44">
        <f t="shared" si="5"/>
        <v>-45838.471099999966</v>
      </c>
      <c r="F70" s="5">
        <f t="shared" si="6"/>
        <v>-8.2461553240129177</v>
      </c>
    </row>
    <row r="71" spans="1:6" ht="31.5" customHeight="1" x14ac:dyDescent="0.25">
      <c r="A71" s="56">
        <v>8</v>
      </c>
      <c r="B71" s="89" t="s">
        <v>62</v>
      </c>
      <c r="C71" s="92"/>
      <c r="D71" s="92"/>
      <c r="E71" s="92"/>
      <c r="F71" s="93"/>
    </row>
    <row r="72" spans="1:6" ht="47.25" customHeight="1" x14ac:dyDescent="0.25">
      <c r="A72" s="12">
        <v>1</v>
      </c>
      <c r="B72" s="62" t="s">
        <v>238</v>
      </c>
      <c r="C72" s="43">
        <v>307326.20412000001</v>
      </c>
      <c r="D72" s="43">
        <v>256196.16495000001</v>
      </c>
      <c r="E72" s="43">
        <f>D72-C72</f>
        <v>-51130.039170000004</v>
      </c>
      <c r="F72" s="4">
        <f t="shared" ref="F72:F91" si="7">D72/C72*100-100</f>
        <v>-16.637058111073259</v>
      </c>
    </row>
    <row r="73" spans="1:6" ht="24.75" customHeight="1" x14ac:dyDescent="0.25">
      <c r="A73" s="12">
        <v>2</v>
      </c>
      <c r="B73" s="62" t="s">
        <v>239</v>
      </c>
      <c r="C73" s="43">
        <v>144823.799</v>
      </c>
      <c r="D73" s="43">
        <v>137501.28985999999</v>
      </c>
      <c r="E73" s="43">
        <f t="shared" ref="E73:E88" si="8">D73-C73</f>
        <v>-7322.5091400000092</v>
      </c>
      <c r="F73" s="4">
        <f t="shared" si="7"/>
        <v>-5.0561504328442624</v>
      </c>
    </row>
    <row r="74" spans="1:6" ht="33.75" customHeight="1" x14ac:dyDescent="0.25">
      <c r="A74" s="12">
        <v>3</v>
      </c>
      <c r="B74" s="62" t="s">
        <v>240</v>
      </c>
      <c r="C74" s="43">
        <v>2010.3510000000001</v>
      </c>
      <c r="D74" s="43">
        <v>2010.3506199999999</v>
      </c>
      <c r="E74" s="43">
        <f t="shared" si="8"/>
        <v>-3.8000000017746061E-4</v>
      </c>
      <c r="F74" s="4">
        <f t="shared" si="7"/>
        <v>-1.8902171817103408E-5</v>
      </c>
    </row>
    <row r="75" spans="1:6" ht="33.75" customHeight="1" x14ac:dyDescent="0.25">
      <c r="A75" s="12">
        <v>4</v>
      </c>
      <c r="B75" s="62" t="s">
        <v>265</v>
      </c>
      <c r="C75" s="43">
        <v>24812.856</v>
      </c>
      <c r="D75" s="43">
        <v>13557.210999999999</v>
      </c>
      <c r="E75" s="43">
        <f t="shared" si="8"/>
        <v>-11255.645</v>
      </c>
      <c r="F75" s="4">
        <f t="shared" si="7"/>
        <v>-45.362150169250967</v>
      </c>
    </row>
    <row r="76" spans="1:6" ht="21.75" customHeight="1" x14ac:dyDescent="0.25">
      <c r="A76" s="12">
        <v>5</v>
      </c>
      <c r="B76" s="62" t="s">
        <v>241</v>
      </c>
      <c r="C76" s="43">
        <v>16385.986000000001</v>
      </c>
      <c r="D76" s="43">
        <v>15658.29609</v>
      </c>
      <c r="E76" s="43">
        <f t="shared" si="8"/>
        <v>-727.68991000000096</v>
      </c>
      <c r="F76" s="4">
        <f t="shared" si="7"/>
        <v>-4.440928425057848</v>
      </c>
    </row>
    <row r="77" spans="1:6" ht="21.75" customHeight="1" x14ac:dyDescent="0.25">
      <c r="A77" s="12">
        <v>6</v>
      </c>
      <c r="B77" s="62" t="s">
        <v>242</v>
      </c>
      <c r="C77" s="43">
        <v>1566.7860000000001</v>
      </c>
      <c r="D77" s="43">
        <v>0</v>
      </c>
      <c r="E77" s="43">
        <f t="shared" si="8"/>
        <v>-1566.7860000000001</v>
      </c>
      <c r="F77" s="4">
        <f t="shared" si="7"/>
        <v>-100</v>
      </c>
    </row>
    <row r="78" spans="1:6" ht="17.25" customHeight="1" x14ac:dyDescent="0.25">
      <c r="A78" s="11"/>
      <c r="B78" s="42" t="s">
        <v>19</v>
      </c>
      <c r="C78" s="44">
        <f>SUM(C72:C77)</f>
        <v>496925.98212000006</v>
      </c>
      <c r="D78" s="44">
        <f>SUM(D72:D77)</f>
        <v>424923.31252000004</v>
      </c>
      <c r="E78" s="44">
        <f t="shared" si="8"/>
        <v>-72002.669600000023</v>
      </c>
      <c r="F78" s="5">
        <f t="shared" si="7"/>
        <v>-14.489616601011718</v>
      </c>
    </row>
    <row r="79" spans="1:6" ht="27" customHeight="1" x14ac:dyDescent="0.25">
      <c r="A79" s="56">
        <v>9</v>
      </c>
      <c r="B79" s="89" t="s">
        <v>80</v>
      </c>
      <c r="C79" s="92"/>
      <c r="D79" s="92"/>
      <c r="E79" s="92"/>
      <c r="F79" s="93"/>
    </row>
    <row r="80" spans="1:6" ht="19.5" customHeight="1" x14ac:dyDescent="0.25">
      <c r="A80" s="12">
        <v>1</v>
      </c>
      <c r="B80" s="62" t="s">
        <v>243</v>
      </c>
      <c r="C80" s="43">
        <v>213705.83</v>
      </c>
      <c r="D80" s="43">
        <v>195507.13847999999</v>
      </c>
      <c r="E80" s="43">
        <f t="shared" si="8"/>
        <v>-18198.691519999993</v>
      </c>
      <c r="F80" s="4">
        <f t="shared" si="7"/>
        <v>-8.515767454729712</v>
      </c>
    </row>
    <row r="81" spans="1:6" ht="33.75" customHeight="1" x14ac:dyDescent="0.25">
      <c r="A81" s="12">
        <v>2</v>
      </c>
      <c r="B81" s="62" t="s">
        <v>244</v>
      </c>
      <c r="C81" s="43">
        <v>33730.057999999997</v>
      </c>
      <c r="D81" s="43">
        <v>33625.740279999998</v>
      </c>
      <c r="E81" s="43">
        <f t="shared" si="8"/>
        <v>-104.3177199999991</v>
      </c>
      <c r="F81" s="4">
        <f t="shared" si="7"/>
        <v>-0.30927228171383092</v>
      </c>
    </row>
    <row r="82" spans="1:6" ht="31.5" x14ac:dyDescent="0.25">
      <c r="A82" s="12">
        <v>3</v>
      </c>
      <c r="B82" s="62" t="s">
        <v>245</v>
      </c>
      <c r="C82" s="43">
        <v>22638.046999999999</v>
      </c>
      <c r="D82" s="43">
        <v>19317.682369999999</v>
      </c>
      <c r="E82" s="43">
        <f t="shared" si="8"/>
        <v>-3320.36463</v>
      </c>
      <c r="F82" s="4">
        <f t="shared" si="7"/>
        <v>-14.667186749811052</v>
      </c>
    </row>
    <row r="83" spans="1:6" ht="47.25" x14ac:dyDescent="0.25">
      <c r="A83" s="12">
        <v>4</v>
      </c>
      <c r="B83" s="62" t="s">
        <v>266</v>
      </c>
      <c r="C83" s="43">
        <v>15.4</v>
      </c>
      <c r="D83" s="43">
        <v>11.55</v>
      </c>
      <c r="E83" s="43">
        <f t="shared" si="8"/>
        <v>-3.8499999999999996</v>
      </c>
      <c r="F83" s="4">
        <v>0</v>
      </c>
    </row>
    <row r="84" spans="1:6" ht="31.5" x14ac:dyDescent="0.25">
      <c r="A84" s="12">
        <v>5</v>
      </c>
      <c r="B84" s="62" t="s">
        <v>246</v>
      </c>
      <c r="C84" s="43">
        <v>24556.996999999999</v>
      </c>
      <c r="D84" s="43">
        <v>24553.996149999999</v>
      </c>
      <c r="E84" s="43">
        <f t="shared" si="8"/>
        <v>-3.0008500000003551</v>
      </c>
      <c r="F84" s="4">
        <f t="shared" si="7"/>
        <v>-1.2219938781598216E-2</v>
      </c>
    </row>
    <row r="85" spans="1:6" ht="31.5" x14ac:dyDescent="0.25">
      <c r="A85" s="12">
        <v>6</v>
      </c>
      <c r="B85" s="62" t="s">
        <v>267</v>
      </c>
      <c r="C85" s="43">
        <v>5454.23</v>
      </c>
      <c r="D85" s="43">
        <v>4694.2299999999996</v>
      </c>
      <c r="E85" s="43">
        <f t="shared" si="8"/>
        <v>-760</v>
      </c>
      <c r="F85" s="4">
        <v>0</v>
      </c>
    </row>
    <row r="86" spans="1:6" ht="15.75" x14ac:dyDescent="0.25">
      <c r="A86" s="12">
        <v>7</v>
      </c>
      <c r="B86" s="62" t="s">
        <v>268</v>
      </c>
      <c r="C86" s="43">
        <v>335.3</v>
      </c>
      <c r="D86" s="43">
        <v>335.3</v>
      </c>
      <c r="E86" s="43">
        <f t="shared" si="8"/>
        <v>0</v>
      </c>
      <c r="F86" s="4">
        <v>0</v>
      </c>
    </row>
    <row r="87" spans="1:6" ht="35.25" customHeight="1" x14ac:dyDescent="0.25">
      <c r="A87" s="12">
        <v>8</v>
      </c>
      <c r="B87" s="62" t="s">
        <v>247</v>
      </c>
      <c r="C87" s="43">
        <v>34366.237999999998</v>
      </c>
      <c r="D87" s="43">
        <v>30675.543249999999</v>
      </c>
      <c r="E87" s="43">
        <f t="shared" si="8"/>
        <v>-3690.6947499999987</v>
      </c>
      <c r="F87" s="4">
        <f>D87/C87*100-100</f>
        <v>-10.739303935449669</v>
      </c>
    </row>
    <row r="88" spans="1:6" ht="17.25" customHeight="1" x14ac:dyDescent="0.25">
      <c r="A88" s="11"/>
      <c r="B88" s="42" t="s">
        <v>19</v>
      </c>
      <c r="C88" s="44">
        <f>SUM(C80:C87)</f>
        <v>334802.09999999998</v>
      </c>
      <c r="D88" s="44">
        <f>SUM(D80:D87)</f>
        <v>308721.18052999995</v>
      </c>
      <c r="E88" s="44">
        <f t="shared" si="8"/>
        <v>-26080.919470000023</v>
      </c>
      <c r="F88" s="5">
        <f t="shared" si="7"/>
        <v>-7.7899509799968456</v>
      </c>
    </row>
    <row r="89" spans="1:6" ht="23.25" customHeight="1" x14ac:dyDescent="0.25">
      <c r="A89" s="56">
        <v>10</v>
      </c>
      <c r="B89" s="89" t="s">
        <v>248</v>
      </c>
      <c r="C89" s="89"/>
      <c r="D89" s="89"/>
      <c r="E89" s="89"/>
      <c r="F89" s="94"/>
    </row>
    <row r="90" spans="1:6" ht="54.75" customHeight="1" x14ac:dyDescent="0.25">
      <c r="A90" s="12">
        <v>1</v>
      </c>
      <c r="B90" s="16" t="s">
        <v>249</v>
      </c>
      <c r="C90" s="43">
        <v>1900.694</v>
      </c>
      <c r="D90" s="43">
        <v>1208.9035799999999</v>
      </c>
      <c r="E90" s="43">
        <f>D90-C90</f>
        <v>-691.79042000000004</v>
      </c>
      <c r="F90" s="4">
        <f t="shared" si="7"/>
        <v>-36.396727721558555</v>
      </c>
    </row>
    <row r="91" spans="1:6" ht="36.75" customHeight="1" x14ac:dyDescent="0.25">
      <c r="A91" s="12">
        <v>2</v>
      </c>
      <c r="B91" s="62" t="s">
        <v>269</v>
      </c>
      <c r="C91" s="43">
        <v>1160.2860000000001</v>
      </c>
      <c r="D91" s="43">
        <v>0</v>
      </c>
      <c r="E91" s="43">
        <f>D91-C91</f>
        <v>-1160.2860000000001</v>
      </c>
      <c r="F91" s="4">
        <f t="shared" si="7"/>
        <v>-100</v>
      </c>
    </row>
    <row r="92" spans="1:6" ht="17.25" customHeight="1" x14ac:dyDescent="0.25">
      <c r="A92" s="11"/>
      <c r="B92" s="42" t="s">
        <v>19</v>
      </c>
      <c r="C92" s="44">
        <f>SUM(C90:C91)</f>
        <v>3060.98</v>
      </c>
      <c r="D92" s="44">
        <f>SUM(D90:D91)</f>
        <v>1208.9035799999999</v>
      </c>
      <c r="E92" s="44">
        <f>D92-C92</f>
        <v>-1852.0764200000001</v>
      </c>
      <c r="F92" s="5">
        <f>D92/C92*100-100</f>
        <v>-60.505995465504512</v>
      </c>
    </row>
    <row r="93" spans="1:6" ht="27.75" customHeight="1" x14ac:dyDescent="0.25">
      <c r="A93" s="56">
        <v>11</v>
      </c>
      <c r="B93" s="89" t="s">
        <v>251</v>
      </c>
      <c r="C93" s="89"/>
      <c r="D93" s="89"/>
      <c r="E93" s="89"/>
      <c r="F93" s="94"/>
    </row>
    <row r="94" spans="1:6" ht="39" customHeight="1" x14ac:dyDescent="0.25">
      <c r="A94" s="12">
        <v>1</v>
      </c>
      <c r="B94" s="16" t="s">
        <v>250</v>
      </c>
      <c r="C94" s="43">
        <v>3905.3820000000001</v>
      </c>
      <c r="D94" s="43">
        <v>3905.3798299999999</v>
      </c>
      <c r="E94" s="43">
        <f>D94-C94</f>
        <v>-2.1700000002056186E-3</v>
      </c>
      <c r="F94" s="4">
        <f>D94/C94*100-100</f>
        <v>-5.5564346851610935E-5</v>
      </c>
    </row>
    <row r="95" spans="1:6" ht="17.25" customHeight="1" x14ac:dyDescent="0.25">
      <c r="A95" s="11"/>
      <c r="B95" s="42" t="s">
        <v>19</v>
      </c>
      <c r="C95" s="44">
        <f>SUM(C94:C94)</f>
        <v>3905.3820000000001</v>
      </c>
      <c r="D95" s="44">
        <f>SUM(D94:D94)</f>
        <v>3905.3798299999999</v>
      </c>
      <c r="E95" s="44">
        <f>D95-C95</f>
        <v>-2.1700000002056186E-3</v>
      </c>
      <c r="F95" s="5">
        <f>D95/C95*100-100</f>
        <v>-5.5564346851610935E-5</v>
      </c>
    </row>
    <row r="96" spans="1:6" ht="26.25" customHeight="1" x14ac:dyDescent="0.25">
      <c r="A96" s="56">
        <v>12</v>
      </c>
      <c r="B96" s="89" t="s">
        <v>174</v>
      </c>
      <c r="C96" s="92"/>
      <c r="D96" s="92"/>
      <c r="E96" s="92"/>
      <c r="F96" s="93"/>
    </row>
    <row r="97" spans="1:6" ht="32.25" customHeight="1" x14ac:dyDescent="0.25">
      <c r="A97" s="12">
        <v>1</v>
      </c>
      <c r="B97" s="16" t="s">
        <v>252</v>
      </c>
      <c r="C97" s="43">
        <v>198194.88</v>
      </c>
      <c r="D97" s="43">
        <v>173313.08254999999</v>
      </c>
      <c r="E97" s="43">
        <f>D97-C97</f>
        <v>-24881.797450000013</v>
      </c>
      <c r="F97" s="4">
        <f>D97/C97*100-100</f>
        <v>-12.554207984585688</v>
      </c>
    </row>
    <row r="98" spans="1:6" ht="33.75" customHeight="1" x14ac:dyDescent="0.25">
      <c r="A98" s="12">
        <v>2</v>
      </c>
      <c r="B98" s="16" t="s">
        <v>253</v>
      </c>
      <c r="C98" s="43">
        <v>72322.186000000002</v>
      </c>
      <c r="D98" s="43">
        <v>47543.575830000002</v>
      </c>
      <c r="E98" s="43">
        <f>D98-C98</f>
        <v>-24778.61017</v>
      </c>
      <c r="F98" s="4">
        <f>D98/C98*100-100</f>
        <v>-34.26142314061137</v>
      </c>
    </row>
    <row r="99" spans="1:6" ht="31.5" x14ac:dyDescent="0.25">
      <c r="A99" s="12">
        <v>3</v>
      </c>
      <c r="B99" s="16" t="s">
        <v>254</v>
      </c>
      <c r="C99" s="43">
        <v>166784.35800000001</v>
      </c>
      <c r="D99" s="43">
        <v>160393.02178000001</v>
      </c>
      <c r="E99" s="43">
        <f>D99-C99</f>
        <v>-6391.3362199999974</v>
      </c>
      <c r="F99" s="4">
        <f>D99/C99*100-100</f>
        <v>-3.8320957052819011</v>
      </c>
    </row>
    <row r="100" spans="1:6" ht="31.5" x14ac:dyDescent="0.25">
      <c r="A100" s="12">
        <v>4</v>
      </c>
      <c r="B100" s="16" t="s">
        <v>270</v>
      </c>
      <c r="C100" s="43">
        <v>11825.357</v>
      </c>
      <c r="D100" s="43">
        <v>8841.5969299999997</v>
      </c>
      <c r="E100" s="43">
        <f>D100-C100</f>
        <v>-2983.7600700000003</v>
      </c>
      <c r="F100" s="4">
        <f>D100/C100*100-100</f>
        <v>-25.231881540658776</v>
      </c>
    </row>
    <row r="101" spans="1:6" ht="17.25" customHeight="1" x14ac:dyDescent="0.25">
      <c r="A101" s="11"/>
      <c r="B101" s="42" t="s">
        <v>19</v>
      </c>
      <c r="C101" s="44">
        <f>SUM(C97:C100)</f>
        <v>449126.78100000002</v>
      </c>
      <c r="D101" s="44">
        <f>SUM(D97:D100)</f>
        <v>390091.27708999999</v>
      </c>
      <c r="E101" s="44">
        <f>D101-C101</f>
        <v>-59035.503910000029</v>
      </c>
      <c r="F101" s="5">
        <f>D101/C101*100-100</f>
        <v>-13.144507610647253</v>
      </c>
    </row>
    <row r="102" spans="1:6" ht="27" customHeight="1" x14ac:dyDescent="0.25">
      <c r="A102" s="56">
        <v>13</v>
      </c>
      <c r="B102" s="89" t="s">
        <v>177</v>
      </c>
      <c r="C102" s="90"/>
      <c r="D102" s="90"/>
      <c r="E102" s="90"/>
      <c r="F102" s="91"/>
    </row>
    <row r="103" spans="1:6" ht="23.25" customHeight="1" x14ac:dyDescent="0.25">
      <c r="A103" s="12">
        <v>1</v>
      </c>
      <c r="B103" s="16" t="s">
        <v>255</v>
      </c>
      <c r="C103" s="43">
        <v>47404.482000000004</v>
      </c>
      <c r="D103" s="43">
        <v>44291.058680000002</v>
      </c>
      <c r="E103" s="43">
        <f>D103-C103</f>
        <v>-3113.4233200000017</v>
      </c>
      <c r="F103" s="4">
        <f>D103/C103*100-100</f>
        <v>-6.5677825991221681</v>
      </c>
    </row>
    <row r="104" spans="1:6" ht="17.25" customHeight="1" x14ac:dyDescent="0.25">
      <c r="A104" s="11"/>
      <c r="B104" s="42" t="s">
        <v>19</v>
      </c>
      <c r="C104" s="44">
        <f>SUM(C103:C103)</f>
        <v>47404.482000000004</v>
      </c>
      <c r="D104" s="44">
        <f>SUM(D103:D103)</f>
        <v>44291.058680000002</v>
      </c>
      <c r="E104" s="44">
        <f>D104-C104</f>
        <v>-3113.4233200000017</v>
      </c>
      <c r="F104" s="5">
        <f>D104/C104*100-100</f>
        <v>-6.5677825991221681</v>
      </c>
    </row>
    <row r="105" spans="1:6" ht="21.75" customHeight="1" x14ac:dyDescent="0.25">
      <c r="A105" s="56">
        <v>14</v>
      </c>
      <c r="B105" s="89" t="s">
        <v>256</v>
      </c>
      <c r="C105" s="90"/>
      <c r="D105" s="90"/>
      <c r="E105" s="90"/>
      <c r="F105" s="91"/>
    </row>
    <row r="106" spans="1:6" ht="22.5" customHeight="1" x14ac:dyDescent="0.25">
      <c r="A106" s="12">
        <v>1</v>
      </c>
      <c r="B106" s="62" t="s">
        <v>257</v>
      </c>
      <c r="C106" s="43">
        <v>2455.788</v>
      </c>
      <c r="D106" s="43">
        <v>1448.64455</v>
      </c>
      <c r="E106" s="43">
        <f>D106-C106</f>
        <v>-1007.14345</v>
      </c>
      <c r="F106" s="4">
        <f>D106/C106*100-100</f>
        <v>-41.011009500820109</v>
      </c>
    </row>
    <row r="107" spans="1:6" ht="35.25" customHeight="1" x14ac:dyDescent="0.25">
      <c r="A107" s="12">
        <v>2</v>
      </c>
      <c r="B107" s="62" t="s">
        <v>258</v>
      </c>
      <c r="C107" s="43">
        <v>37806.436000000002</v>
      </c>
      <c r="D107" s="43">
        <v>34211.345829999998</v>
      </c>
      <c r="E107" s="43">
        <f>D107-C107</f>
        <v>-3595.0901700000031</v>
      </c>
      <c r="F107" s="4">
        <f>D107/C107*100-100</f>
        <v>-9.5092014756429393</v>
      </c>
    </row>
    <row r="108" spans="1:6" ht="48" customHeight="1" x14ac:dyDescent="0.25">
      <c r="A108" s="21">
        <v>3</v>
      </c>
      <c r="B108" s="62" t="s">
        <v>271</v>
      </c>
      <c r="C108" s="43">
        <v>4950.0609999999997</v>
      </c>
      <c r="D108" s="43">
        <v>2751.0498600000001</v>
      </c>
      <c r="E108" s="43">
        <f>D108-C108</f>
        <v>-2199.0111399999996</v>
      </c>
      <c r="F108" s="4">
        <f>D108/C108*100-100</f>
        <v>-44.423920028460252</v>
      </c>
    </row>
    <row r="109" spans="1:6" s="10" customFormat="1" ht="22.5" customHeight="1" x14ac:dyDescent="0.25">
      <c r="A109" s="20"/>
      <c r="B109" s="42" t="s">
        <v>19</v>
      </c>
      <c r="C109" s="44">
        <f>SUM(C106:C108)</f>
        <v>45212.285000000003</v>
      </c>
      <c r="D109" s="44">
        <f>SUM(D106:D108)</f>
        <v>38411.040239999995</v>
      </c>
      <c r="E109" s="44">
        <f>D109-C109</f>
        <v>-6801.2447600000087</v>
      </c>
      <c r="F109" s="5">
        <f>D109/C109*100-100</f>
        <v>-15.042913137436003</v>
      </c>
    </row>
    <row r="110" spans="1:6" s="10" customFormat="1" ht="29.25" customHeight="1" x14ac:dyDescent="0.25">
      <c r="A110" s="57">
        <v>15</v>
      </c>
      <c r="B110" s="86" t="s">
        <v>196</v>
      </c>
      <c r="C110" s="87"/>
      <c r="D110" s="87"/>
      <c r="E110" s="87"/>
      <c r="F110" s="88"/>
    </row>
    <row r="111" spans="1:6" ht="48.75" customHeight="1" x14ac:dyDescent="0.25">
      <c r="A111" s="21">
        <v>1</v>
      </c>
      <c r="B111" s="63" t="s">
        <v>259</v>
      </c>
      <c r="C111" s="47">
        <v>17450.8</v>
      </c>
      <c r="D111" s="47">
        <v>13771.80125</v>
      </c>
      <c r="E111" s="43">
        <f>D111-C111</f>
        <v>-3678.9987499999988</v>
      </c>
      <c r="F111" s="4">
        <f>D111/C111*100-100</f>
        <v>-21.082120876979843</v>
      </c>
    </row>
    <row r="112" spans="1:6" ht="34.5" customHeight="1" x14ac:dyDescent="0.25">
      <c r="A112" s="21">
        <v>2</v>
      </c>
      <c r="B112" s="63" t="s">
        <v>272</v>
      </c>
      <c r="C112" s="47">
        <v>82563.127850000004</v>
      </c>
      <c r="D112" s="47">
        <v>0</v>
      </c>
      <c r="E112" s="43">
        <f>D112-C112</f>
        <v>-82563.127850000004</v>
      </c>
      <c r="F112" s="4">
        <v>0</v>
      </c>
    </row>
    <row r="113" spans="1:6" ht="35.25" customHeight="1" x14ac:dyDescent="0.25">
      <c r="A113" s="21">
        <v>3</v>
      </c>
      <c r="B113" s="63" t="s">
        <v>260</v>
      </c>
      <c r="C113" s="47">
        <v>26601.120999999999</v>
      </c>
      <c r="D113" s="47">
        <v>22931.921559999999</v>
      </c>
      <c r="E113" s="43">
        <f>D113-C113</f>
        <v>-3669.1994400000003</v>
      </c>
      <c r="F113" s="4">
        <f>D113/C113*100-100</f>
        <v>-13.793401563791235</v>
      </c>
    </row>
    <row r="114" spans="1:6" s="10" customFormat="1" ht="21" customHeight="1" x14ac:dyDescent="0.25">
      <c r="A114" s="20"/>
      <c r="B114" s="22" t="s">
        <v>19</v>
      </c>
      <c r="C114" s="48">
        <f>SUM(C111:C113)</f>
        <v>126615.04885000001</v>
      </c>
      <c r="D114" s="48">
        <f>SUM(D111:D113)</f>
        <v>36703.722809999999</v>
      </c>
      <c r="E114" s="48">
        <f>SUM(E111:E113)</f>
        <v>-89911.32604</v>
      </c>
      <c r="F114" s="5">
        <f>D114/C114*100-100</f>
        <v>-71.011563677961647</v>
      </c>
    </row>
    <row r="115" spans="1:6" ht="24" customHeight="1" thickBot="1" x14ac:dyDescent="0.3">
      <c r="A115" s="13"/>
      <c r="B115" s="14" t="s">
        <v>45</v>
      </c>
      <c r="C115" s="49">
        <f>C23+C35+C39+C47+C51+C62+C70+C78+C88+C92+C95+C101+C104+C109+C114</f>
        <v>6575464.1834700005</v>
      </c>
      <c r="D115" s="49">
        <f>D23+D35+D39+D47+D51+D62+D70+D78+D88+D92+D95+D101+D104+D109+D114</f>
        <v>5077225.1196199981</v>
      </c>
      <c r="E115" s="49">
        <f>E23+E35+E39+E47+E51+E62+E70+E78+E88+E92+E95+E101+E104+E109+E114</f>
        <v>-1498239.0638500005</v>
      </c>
      <c r="F115" s="15">
        <f>D115/C115*100-100</f>
        <v>-22.785297312034828</v>
      </c>
    </row>
    <row r="116" spans="1:6" ht="15.75" x14ac:dyDescent="0.25">
      <c r="A116" s="6"/>
      <c r="B116" s="7"/>
      <c r="C116" s="8"/>
      <c r="D116" s="8"/>
      <c r="E116" s="8"/>
      <c r="F116" s="9"/>
    </row>
  </sheetData>
  <mergeCells count="23">
    <mergeCell ref="E5:F5"/>
    <mergeCell ref="E3:F3"/>
    <mergeCell ref="A1:F2"/>
    <mergeCell ref="A4:A6"/>
    <mergeCell ref="B4:B6"/>
    <mergeCell ref="C5:C6"/>
    <mergeCell ref="D5:D6"/>
    <mergeCell ref="C4:F4"/>
    <mergeCell ref="B110:F110"/>
    <mergeCell ref="B105:F105"/>
    <mergeCell ref="B102:F102"/>
    <mergeCell ref="B8:F8"/>
    <mergeCell ref="B24:F24"/>
    <mergeCell ref="B36:F36"/>
    <mergeCell ref="B40:F40"/>
    <mergeCell ref="B48:F48"/>
    <mergeCell ref="B52:F52"/>
    <mergeCell ref="B63:F63"/>
    <mergeCell ref="B71:F71"/>
    <mergeCell ref="B79:F79"/>
    <mergeCell ref="B89:F89"/>
    <mergeCell ref="B93:F93"/>
    <mergeCell ref="B96:F96"/>
  </mergeCells>
  <pageMargins left="0.70866141732283472" right="0.70866141732283472" top="0.39370078740157483" bottom="0" header="0.31496062992125984" footer="0.31496062992125984"/>
  <pageSetup paperSize="9" scale="7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Отдел соц экон прогнозов</cp:lastModifiedBy>
  <cp:lastPrinted>2019-04-23T09:05:35Z</cp:lastPrinted>
  <dcterms:created xsi:type="dcterms:W3CDTF">2014-03-06T06:15:16Z</dcterms:created>
  <dcterms:modified xsi:type="dcterms:W3CDTF">2019-10-28T08:45:50Z</dcterms:modified>
</cp:coreProperties>
</file>