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19\01.10.19\"/>
    </mc:Choice>
  </mc:AlternateContent>
  <bookViews>
    <workbookView xWindow="0" yWindow="0" windowWidth="28800" windowHeight="12345"/>
  </bookViews>
  <sheets>
    <sheet name="муниципальные" sheetId="33" r:id="rId1"/>
    <sheet name="Лист1" sheetId="38" r:id="rId2"/>
    <sheet name="ведомственная" sheetId="36" state="hidden" r:id="rId3"/>
    <sheet name="АИП" sheetId="37" state="hidden" r:id="rId4"/>
  </sheets>
  <externalReferences>
    <externalReference r:id="rId5"/>
  </externalReferences>
  <definedNames>
    <definedName name="_xlnm._FilterDatabase" localSheetId="0" hidden="1">муниципальные!$A$4:$W$24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муниципальные!$A$1:$W$24</definedName>
  </definedNames>
  <calcPr calcId="162913"/>
</workbook>
</file>

<file path=xl/calcChain.xml><?xml version="1.0" encoding="utf-8"?>
<calcChain xmlns="http://schemas.openxmlformats.org/spreadsheetml/2006/main">
  <c r="Q11" i="38" l="1"/>
  <c r="N11" i="38"/>
  <c r="I11" i="38"/>
  <c r="F11" i="38"/>
  <c r="C11" i="38"/>
  <c r="Q10" i="38"/>
  <c r="I10" i="38"/>
  <c r="F10" i="38"/>
  <c r="C10" i="38"/>
  <c r="Q9" i="38"/>
  <c r="I9" i="38"/>
  <c r="F9" i="38"/>
  <c r="C9" i="38"/>
  <c r="Q8" i="38"/>
  <c r="N8" i="38"/>
  <c r="I8" i="38"/>
  <c r="F8" i="38"/>
  <c r="C8" i="38"/>
  <c r="Q7" i="38"/>
  <c r="N7" i="38"/>
  <c r="F7" i="38"/>
  <c r="L7" i="38" s="1"/>
  <c r="C7" i="38"/>
  <c r="O7" i="38" s="1"/>
  <c r="Q6" i="38"/>
  <c r="N6" i="38"/>
  <c r="I6" i="38"/>
  <c r="F6" i="38"/>
  <c r="C6" i="38"/>
  <c r="Q5" i="38"/>
  <c r="I5" i="38"/>
  <c r="F5" i="38"/>
  <c r="C5" i="38"/>
  <c r="Q4" i="38"/>
  <c r="N4" i="38"/>
  <c r="I4" i="38"/>
  <c r="F4" i="38"/>
  <c r="C4" i="38"/>
  <c r="Q3" i="38"/>
  <c r="I3" i="38"/>
  <c r="F3" i="38"/>
  <c r="C3" i="38"/>
  <c r="K2" i="38"/>
  <c r="J2" i="38"/>
  <c r="H2" i="38"/>
  <c r="G2" i="38"/>
  <c r="E2" i="38"/>
  <c r="D2" i="38"/>
  <c r="F2" i="38" l="1"/>
  <c r="I2" i="38"/>
  <c r="O4" i="38"/>
  <c r="O9" i="38"/>
  <c r="C2" i="38"/>
  <c r="O6" i="38"/>
  <c r="O11" i="38"/>
  <c r="O3" i="38"/>
  <c r="O5" i="38"/>
  <c r="O10" i="38"/>
  <c r="Q2" i="38"/>
  <c r="L4" i="38"/>
  <c r="L6" i="38"/>
  <c r="O8" i="38"/>
  <c r="L11" i="38"/>
  <c r="N2" i="38"/>
  <c r="L8" i="38"/>
  <c r="L2" i="38" l="1"/>
  <c r="O2" i="38"/>
  <c r="Q20" i="33" l="1"/>
  <c r="S20" i="33"/>
  <c r="E19" i="33" l="1"/>
  <c r="F19" i="33"/>
  <c r="G19" i="33"/>
  <c r="I19" i="33"/>
  <c r="J19" i="33"/>
  <c r="K19" i="33"/>
  <c r="M19" i="33"/>
  <c r="N19" i="33"/>
  <c r="O19" i="33"/>
  <c r="W20" i="33"/>
  <c r="U20" i="33"/>
  <c r="L20" i="33"/>
  <c r="H20" i="33"/>
  <c r="D20" i="33"/>
  <c r="P20" i="33" l="1"/>
  <c r="T20" i="33"/>
  <c r="V12" i="33"/>
  <c r="V17" i="33"/>
  <c r="S21" i="33"/>
  <c r="S23" i="33"/>
  <c r="S24" i="33"/>
  <c r="R12" i="33"/>
  <c r="R17" i="33"/>
  <c r="Q12" i="33"/>
  <c r="Q13" i="33"/>
  <c r="Q14" i="33"/>
  <c r="Q15" i="33"/>
  <c r="Q16" i="33"/>
  <c r="Q18" i="33"/>
  <c r="Q21" i="33"/>
  <c r="U12" i="33" l="1"/>
  <c r="U13" i="33"/>
  <c r="U14" i="33"/>
  <c r="U15" i="33"/>
  <c r="U16" i="33"/>
  <c r="U18" i="33"/>
  <c r="U21" i="33"/>
  <c r="S7" i="33"/>
  <c r="S8" i="33"/>
  <c r="S9" i="33"/>
  <c r="S10" i="33"/>
  <c r="W7" i="33" l="1"/>
  <c r="W8" i="33"/>
  <c r="W9" i="33"/>
  <c r="W10" i="33"/>
  <c r="W21" i="33"/>
  <c r="W23" i="33"/>
  <c r="W24" i="33"/>
  <c r="D24" i="33" l="1"/>
  <c r="D23" i="33"/>
  <c r="E22" i="33"/>
  <c r="F22" i="33"/>
  <c r="G22" i="33"/>
  <c r="D21" i="33"/>
  <c r="D19" i="33" s="1"/>
  <c r="E11" i="33"/>
  <c r="F11" i="33"/>
  <c r="G11" i="33"/>
  <c r="D13" i="33"/>
  <c r="D14" i="33"/>
  <c r="D15" i="33"/>
  <c r="D16" i="33"/>
  <c r="D17" i="33"/>
  <c r="D18" i="33"/>
  <c r="D12" i="33"/>
  <c r="D8" i="33"/>
  <c r="D9" i="33"/>
  <c r="D10" i="33"/>
  <c r="D7" i="33"/>
  <c r="E6" i="33"/>
  <c r="F6" i="33"/>
  <c r="G6" i="33"/>
  <c r="G5" i="33" l="1"/>
  <c r="E5" i="33"/>
  <c r="D22" i="33"/>
  <c r="F5" i="33"/>
  <c r="D11" i="33"/>
  <c r="D6" i="33"/>
  <c r="D5" i="33" l="1"/>
  <c r="H24" i="33" l="1"/>
  <c r="H23" i="33"/>
  <c r="H21" i="33"/>
  <c r="H19" i="33" s="1"/>
  <c r="H13" i="33"/>
  <c r="I6" i="33"/>
  <c r="J6" i="33"/>
  <c r="K6" i="33"/>
  <c r="M6" i="33"/>
  <c r="N6" i="33"/>
  <c r="O6" i="33"/>
  <c r="S6" i="33" s="1"/>
  <c r="H8" i="33"/>
  <c r="H7" i="33"/>
  <c r="W6" i="33" l="1"/>
  <c r="M11" i="33" l="1"/>
  <c r="Q11" i="33" s="1"/>
  <c r="N11" i="33"/>
  <c r="O11" i="33"/>
  <c r="M22" i="33"/>
  <c r="N22" i="33"/>
  <c r="O22" i="33"/>
  <c r="S22" i="33" s="1"/>
  <c r="Q19" i="33"/>
  <c r="S19" i="33"/>
  <c r="H12" i="33"/>
  <c r="R11" i="33" l="1"/>
  <c r="U19" i="33"/>
  <c r="W19" i="33"/>
  <c r="H18" i="33"/>
  <c r="H16" i="33"/>
  <c r="H15" i="33"/>
  <c r="H14" i="33"/>
  <c r="H17" i="33"/>
  <c r="I22" i="33"/>
  <c r="K22" i="33"/>
  <c r="W22" i="33" s="1"/>
  <c r="J11" i="33"/>
  <c r="V11" i="33" s="1"/>
  <c r="O5" i="33"/>
  <c r="S5" i="33" s="1"/>
  <c r="M5" i="33"/>
  <c r="Q5" i="33" s="1"/>
  <c r="K11" i="33"/>
  <c r="J22" i="33"/>
  <c r="N5" i="33"/>
  <c r="R5" i="33" l="1"/>
  <c r="K5" i="33"/>
  <c r="W5" i="33" s="1"/>
  <c r="J5" i="33"/>
  <c r="V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L13" i="33" l="1"/>
  <c r="P13" i="33" s="1"/>
  <c r="T13" i="33" l="1"/>
  <c r="H9" i="33" l="1"/>
  <c r="H10" i="33"/>
  <c r="H6" i="33" l="1"/>
  <c r="H22" i="33"/>
  <c r="L17" i="33" l="1"/>
  <c r="P17" i="33" s="1"/>
  <c r="T17" i="33" l="1"/>
  <c r="L10" i="33" l="1"/>
  <c r="P10" i="33" s="1"/>
  <c r="T10" i="33" l="1"/>
  <c r="L24" i="33" l="1"/>
  <c r="P24" i="33" s="1"/>
  <c r="L23" i="33"/>
  <c r="L14" i="33"/>
  <c r="P14" i="33" s="1"/>
  <c r="L15" i="33"/>
  <c r="P15" i="33" s="1"/>
  <c r="L16" i="33"/>
  <c r="P16" i="33" s="1"/>
  <c r="L18" i="33"/>
  <c r="P18" i="33" s="1"/>
  <c r="L12" i="33"/>
  <c r="P12" i="33" s="1"/>
  <c r="P23" i="33" l="1"/>
  <c r="L22" i="33"/>
  <c r="P22" i="33" s="1"/>
  <c r="T18" i="33"/>
  <c r="T15" i="33"/>
  <c r="T23" i="33"/>
  <c r="T12" i="33"/>
  <c r="T16" i="33"/>
  <c r="T14" i="33"/>
  <c r="T24" i="33"/>
  <c r="L11" i="33"/>
  <c r="P11" i="33" s="1"/>
  <c r="T22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L7" i="33" l="1"/>
  <c r="P7" i="33" s="1"/>
  <c r="L8" i="33"/>
  <c r="P8" i="33" s="1"/>
  <c r="L9" i="33"/>
  <c r="P9" i="33" s="1"/>
  <c r="L21" i="33"/>
  <c r="P21" i="33" l="1"/>
  <c r="L19" i="33"/>
  <c r="T21" i="33"/>
  <c r="T8" i="33"/>
  <c r="T9" i="33"/>
  <c r="T7" i="33"/>
  <c r="L6" i="33"/>
  <c r="P6" i="33" s="1"/>
  <c r="P19" i="33"/>
  <c r="T19" i="33" l="1"/>
  <c r="T6" i="33"/>
  <c r="L5" i="33"/>
  <c r="P5" i="33" s="1"/>
  <c r="I11" i="33" l="1"/>
  <c r="U11" i="33" s="1"/>
  <c r="H11" i="33" l="1"/>
  <c r="T11" i="33" s="1"/>
  <c r="I5" i="33"/>
  <c r="U5" i="33" s="1"/>
  <c r="H5" i="33" l="1"/>
  <c r="T5" i="33" s="1"/>
</calcChain>
</file>

<file path=xl/sharedStrings.xml><?xml version="1.0" encoding="utf-8"?>
<sst xmlns="http://schemas.openxmlformats.org/spreadsheetml/2006/main" count="247" uniqueCount="140">
  <si>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</si>
  <si>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</si>
  <si>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</si>
  <si>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</si>
  <si>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</si>
  <si>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</si>
  <si>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</si>
  <si>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</si>
  <si>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</si>
  <si>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</si>
  <si>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</si>
  <si>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</si>
  <si>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</si>
  <si>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</si>
  <si>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</si>
  <si>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</si>
  <si>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</si>
  <si>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</si>
  <si>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</si>
  <si>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</si>
  <si>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</si>
  <si>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</si>
  <si>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</si>
  <si>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</si>
  <si>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</si>
  <si>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</si>
  <si>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</si>
  <si>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</si>
  <si>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</si>
  <si>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</si>
  <si>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</si>
  <si>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</si>
  <si>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</si>
  <si>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</si>
  <si>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</si>
  <si>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</si>
  <si>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</si>
  <si>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</si>
  <si>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</si>
  <si>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</si>
  <si>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</si>
  <si>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</si>
  <si>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</si>
  <si>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</si>
  <si>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</si>
  <si>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</si>
  <si>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</si>
  <si>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</si>
  <si>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</si>
  <si>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</si>
  <si>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</si>
  <si>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</si>
  <si>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</si>
  <si>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</si>
  <si>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</si>
  <si>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</si>
  <si>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</si>
  <si>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</si>
  <si>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</si>
  <si>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</si>
  <si>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</si>
  <si>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</si>
  <si>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</si>
  <si>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</si>
  <si>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</si>
  <si>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</si>
  <si>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</si>
  <si>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</si>
  <si>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</si>
  <si>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</si>
  <si>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</si>
  <si>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</si>
  <si>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Станция обезжелезивания 7 мкр.57/7 реестр.№ 522074</t>
  </si>
  <si>
    <t>22</t>
  </si>
  <si>
    <t>14.4</t>
  </si>
  <si>
    <t>14.4.1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</si>
  <si>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</si>
  <si>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</si>
  <si>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</si>
  <si>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</si>
  <si>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</si>
  <si>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</si>
  <si>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</si>
  <si>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14.2.6</t>
  </si>
  <si>
    <t>14.1.3</t>
  </si>
  <si>
    <t>14.1.4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</si>
  <si>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</si>
  <si>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</si>
  <si>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</si>
  <si>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</si>
  <si>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</si>
  <si>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</si>
  <si>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</si>
  <si>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</si>
  <si>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</si>
  <si>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</si>
  <si>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</si>
  <si>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</si>
  <si>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</si>
  <si>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</si>
  <si>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</si>
  <si>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</si>
  <si>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</si>
  <si>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</si>
  <si>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</si>
  <si>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</si>
  <si>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% исполнения  к плану 2019 года</t>
  </si>
  <si>
    <t>ПЛАН  на 2019 год                                                                                                                 (рублей)</t>
  </si>
  <si>
    <t>ПЛАН на 9 месяцев 2019 года                                                                                                                                          (рублей)</t>
  </si>
  <si>
    <t>% исполнения  к плану за 9 месяцев 2019 года</t>
  </si>
  <si>
    <t>Освоение на 01.10.2019 года                                                                                                                                               (рублей)</t>
  </si>
  <si>
    <t>14.3.2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</si>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</sst>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/>
    </xf>
    <xf numFmtId="0" fontId="42" fillId="0" borderId="0" xfId="0" applyFont="1"/>
    <xf numFmtId="49" fontId="43" fillId="25" borderId="1" xfId="0" applyNumberFormat="1" applyFont="1" applyFill="1" applyBorder="1" applyAlignment="1">
      <alignment horizontal="center" vertical="center"/>
    </xf>
    <xf numFmtId="2" fontId="44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4" fontId="43" fillId="25" borderId="1" xfId="0" applyNumberFormat="1" applyFont="1" applyFill="1" applyBorder="1" applyAlignment="1">
      <alignment horizontal="center" vertical="center"/>
    </xf>
    <xf numFmtId="168" fontId="43" fillId="25" borderId="1" xfId="0" applyNumberFormat="1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abSelected="1" zoomScale="70" zoomScaleNormal="7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5" sqref="L5"/>
    </sheetView>
  </sheetViews>
  <sheetFormatPr defaultRowHeight="18.75" x14ac:dyDescent="0.3"/>
  <cols>
    <col min="1" max="1" width="10" style="5" hidden="1" customWidth="1"/>
    <col min="2" max="2" width="54.85546875" style="2" customWidth="1"/>
    <col min="3" max="3" width="13.140625" style="2" customWidth="1"/>
    <col min="4" max="4" width="24.28515625" style="2" customWidth="1"/>
    <col min="5" max="5" width="23.28515625" style="2" customWidth="1"/>
    <col min="6" max="6" width="20.5703125" style="2" customWidth="1"/>
    <col min="7" max="7" width="23.140625" style="2" customWidth="1"/>
    <col min="8" max="8" width="25.42578125" style="2" customWidth="1"/>
    <col min="9" max="9" width="25.28515625" style="2" customWidth="1"/>
    <col min="10" max="10" width="23.28515625" style="2" customWidth="1"/>
    <col min="11" max="11" width="23.85546875" style="2" customWidth="1"/>
    <col min="12" max="12" width="24.28515625" style="3" customWidth="1"/>
    <col min="13" max="13" width="23.28515625" style="3" customWidth="1"/>
    <col min="14" max="14" width="21.7109375" style="3" customWidth="1"/>
    <col min="15" max="15" width="23.1406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16384" width="9.140625" style="2"/>
  </cols>
  <sheetData>
    <row r="1" spans="1:23" s="22" customFormat="1" ht="62.25" customHeight="1" x14ac:dyDescent="0.3">
      <c r="A1" s="79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s="1" customFormat="1" ht="57" customHeight="1" x14ac:dyDescent="0.3">
      <c r="A2" s="86" t="s">
        <v>0</v>
      </c>
      <c r="B2" s="23" t="s">
        <v>1</v>
      </c>
      <c r="C2" s="87" t="s">
        <v>17</v>
      </c>
      <c r="D2" s="74" t="s">
        <v>108</v>
      </c>
      <c r="E2" s="75"/>
      <c r="F2" s="75"/>
      <c r="G2" s="76"/>
      <c r="H2" s="84" t="s">
        <v>107</v>
      </c>
      <c r="I2" s="84"/>
      <c r="J2" s="84"/>
      <c r="K2" s="84"/>
      <c r="L2" s="85" t="s">
        <v>110</v>
      </c>
      <c r="M2" s="85"/>
      <c r="N2" s="85"/>
      <c r="O2" s="85"/>
      <c r="P2" s="88" t="s">
        <v>109</v>
      </c>
      <c r="Q2" s="89"/>
      <c r="R2" s="89"/>
      <c r="S2" s="90"/>
      <c r="T2" s="81" t="s">
        <v>106</v>
      </c>
      <c r="U2" s="82"/>
      <c r="V2" s="82"/>
      <c r="W2" s="83"/>
    </row>
    <row r="3" spans="1:23" s="1" customFormat="1" ht="37.5" customHeight="1" x14ac:dyDescent="0.3">
      <c r="A3" s="86"/>
      <c r="B3" s="62" t="s">
        <v>2</v>
      </c>
      <c r="C3" s="87"/>
      <c r="D3" s="62" t="s">
        <v>24</v>
      </c>
      <c r="E3" s="62" t="s">
        <v>25</v>
      </c>
      <c r="F3" s="62" t="s">
        <v>56</v>
      </c>
      <c r="G3" s="62" t="s">
        <v>26</v>
      </c>
      <c r="H3" s="60" t="s">
        <v>24</v>
      </c>
      <c r="I3" s="60" t="s">
        <v>25</v>
      </c>
      <c r="J3" s="60" t="s">
        <v>56</v>
      </c>
      <c r="K3" s="60" t="s">
        <v>26</v>
      </c>
      <c r="L3" s="60" t="s">
        <v>24</v>
      </c>
      <c r="M3" s="60" t="s">
        <v>25</v>
      </c>
      <c r="N3" s="60" t="s">
        <v>56</v>
      </c>
      <c r="O3" s="60" t="s">
        <v>26</v>
      </c>
      <c r="P3" s="60" t="s">
        <v>24</v>
      </c>
      <c r="Q3" s="60" t="s">
        <v>25</v>
      </c>
      <c r="R3" s="60" t="s">
        <v>56</v>
      </c>
      <c r="S3" s="60" t="s">
        <v>26</v>
      </c>
      <c r="T3" s="24" t="s">
        <v>24</v>
      </c>
      <c r="U3" s="24" t="s">
        <v>25</v>
      </c>
      <c r="V3" s="24" t="s">
        <v>56</v>
      </c>
      <c r="W3" s="24" t="s">
        <v>26</v>
      </c>
    </row>
    <row r="4" spans="1:23" s="1" customFormat="1" x14ac:dyDescent="0.3">
      <c r="A4" s="61" t="s">
        <v>3</v>
      </c>
      <c r="B4" s="61" t="s">
        <v>13</v>
      </c>
      <c r="C4" s="61" t="s">
        <v>28</v>
      </c>
      <c r="D4" s="61" t="s">
        <v>30</v>
      </c>
      <c r="E4" s="61" t="s">
        <v>15</v>
      </c>
      <c r="F4" s="61" t="s">
        <v>31</v>
      </c>
      <c r="G4" s="61" t="s">
        <v>46</v>
      </c>
      <c r="H4" s="61" t="s">
        <v>30</v>
      </c>
      <c r="I4" s="61" t="s">
        <v>15</v>
      </c>
      <c r="J4" s="61" t="s">
        <v>31</v>
      </c>
      <c r="K4" s="61" t="s">
        <v>46</v>
      </c>
      <c r="L4" s="61" t="s">
        <v>16</v>
      </c>
      <c r="M4" s="61" t="s">
        <v>34</v>
      </c>
      <c r="N4" s="61" t="s">
        <v>35</v>
      </c>
      <c r="O4" s="61" t="s">
        <v>36</v>
      </c>
      <c r="P4" s="61" t="s">
        <v>100</v>
      </c>
      <c r="Q4" s="61" t="s">
        <v>101</v>
      </c>
      <c r="R4" s="61" t="s">
        <v>86</v>
      </c>
      <c r="S4" s="61" t="s">
        <v>102</v>
      </c>
      <c r="T4" s="61" t="s">
        <v>37</v>
      </c>
      <c r="U4" s="61" t="s">
        <v>38</v>
      </c>
      <c r="V4" s="61" t="s">
        <v>39</v>
      </c>
      <c r="W4" s="61" t="s">
        <v>45</v>
      </c>
    </row>
    <row r="5" spans="1:23" s="1" customFormat="1" ht="47.25" customHeight="1" x14ac:dyDescent="0.3">
      <c r="A5" s="26" t="s">
        <v>39</v>
      </c>
      <c r="B5" s="91" t="s">
        <v>103</v>
      </c>
      <c r="C5" s="91"/>
      <c r="D5" s="29">
        <f t="shared" ref="D5:G5" si="0">D6+D11+D19+D22</f>
        <v>334802100</v>
      </c>
      <c r="E5" s="29">
        <f t="shared" si="0"/>
        <v>43955708</v>
      </c>
      <c r="F5" s="29">
        <f t="shared" si="0"/>
        <v>7315400</v>
      </c>
      <c r="G5" s="29">
        <f t="shared" si="0"/>
        <v>283530992</v>
      </c>
      <c r="H5" s="29">
        <f t="shared" ref="H5:O5" si="1">H6+H11+H19+H22</f>
        <v>466874327</v>
      </c>
      <c r="I5" s="29">
        <f t="shared" si="1"/>
        <v>72386000</v>
      </c>
      <c r="J5" s="29">
        <f t="shared" si="1"/>
        <v>9273800</v>
      </c>
      <c r="K5" s="29">
        <f t="shared" si="1"/>
        <v>385214527</v>
      </c>
      <c r="L5" s="29">
        <f t="shared" si="1"/>
        <v>308721180.53000003</v>
      </c>
      <c r="M5" s="29">
        <f t="shared" si="1"/>
        <v>41976727.519999996</v>
      </c>
      <c r="N5" s="29">
        <f t="shared" si="1"/>
        <v>5298365</v>
      </c>
      <c r="O5" s="29">
        <f t="shared" si="1"/>
        <v>261446088.01000002</v>
      </c>
      <c r="P5" s="54">
        <f t="shared" ref="P5:P22" si="2">L5/D5*100</f>
        <v>92.210049020003169</v>
      </c>
      <c r="Q5" s="54">
        <f t="shared" ref="Q5:Q21" si="3">M5/E5*100</f>
        <v>95.497784997570719</v>
      </c>
      <c r="R5" s="54">
        <f t="shared" ref="R5:R17" si="4">N5/F5*100</f>
        <v>72.427550099789485</v>
      </c>
      <c r="S5" s="54">
        <f t="shared" ref="S5:S24" si="5">O5/G5*100</f>
        <v>92.210761922633139</v>
      </c>
      <c r="T5" s="21">
        <f t="shared" ref="T5:T24" si="6">L5/H5*100</f>
        <v>66.125113906723783</v>
      </c>
      <c r="U5" s="21">
        <f>M5/I5*100</f>
        <v>57.990118973282122</v>
      </c>
      <c r="V5" s="21">
        <f t="shared" ref="V5:V17" si="7">N5/J5*100</f>
        <v>57.132620932088251</v>
      </c>
      <c r="W5" s="21">
        <f t="shared" ref="W5:W10" si="8">O5/K5*100</f>
        <v>67.870256619372</v>
      </c>
    </row>
    <row r="6" spans="1:23" s="1" customFormat="1" ht="40.5" customHeight="1" x14ac:dyDescent="0.3">
      <c r="A6" s="26" t="s">
        <v>40</v>
      </c>
      <c r="B6" s="58" t="s">
        <v>22</v>
      </c>
      <c r="C6" s="58"/>
      <c r="D6" s="29">
        <f t="shared" ref="D6:G6" si="9">SUM(D7:D10)</f>
        <v>247435888</v>
      </c>
      <c r="E6" s="29">
        <f t="shared" si="9"/>
        <v>0</v>
      </c>
      <c r="F6" s="29">
        <f t="shared" si="9"/>
        <v>0</v>
      </c>
      <c r="G6" s="29">
        <f t="shared" si="9"/>
        <v>247435888</v>
      </c>
      <c r="H6" s="29">
        <f t="shared" ref="H6:O6" si="10">SUM(H7:H10)</f>
        <v>337061027</v>
      </c>
      <c r="I6" s="29">
        <f t="shared" si="10"/>
        <v>0</v>
      </c>
      <c r="J6" s="29">
        <f t="shared" si="10"/>
        <v>0</v>
      </c>
      <c r="K6" s="29">
        <f t="shared" si="10"/>
        <v>337061027</v>
      </c>
      <c r="L6" s="29">
        <f t="shared" si="10"/>
        <v>229132878.76000002</v>
      </c>
      <c r="M6" s="29">
        <f t="shared" si="10"/>
        <v>0</v>
      </c>
      <c r="N6" s="29">
        <f t="shared" si="10"/>
        <v>0</v>
      </c>
      <c r="O6" s="29">
        <f t="shared" si="10"/>
        <v>229132878.76000002</v>
      </c>
      <c r="P6" s="54">
        <f t="shared" si="2"/>
        <v>92.602928626101331</v>
      </c>
      <c r="Q6" s="54"/>
      <c r="R6" s="54"/>
      <c r="S6" s="54">
        <f t="shared" si="5"/>
        <v>92.602928626101331</v>
      </c>
      <c r="T6" s="21">
        <f t="shared" si="6"/>
        <v>67.979641787538966</v>
      </c>
      <c r="U6" s="21"/>
      <c r="V6" s="21"/>
      <c r="W6" s="21">
        <f t="shared" si="8"/>
        <v>67.979641787538966</v>
      </c>
    </row>
    <row r="7" spans="1:23" s="1" customFormat="1" ht="42" customHeight="1" x14ac:dyDescent="0.3">
      <c r="A7" s="59" t="s">
        <v>41</v>
      </c>
      <c r="B7" s="53" t="s">
        <v>18</v>
      </c>
      <c r="C7" s="19" t="s">
        <v>12</v>
      </c>
      <c r="D7" s="20">
        <f>SUM(E7:G7)</f>
        <v>59894990</v>
      </c>
      <c r="E7" s="20">
        <v>0</v>
      </c>
      <c r="F7" s="20">
        <v>0</v>
      </c>
      <c r="G7" s="20">
        <v>59894990</v>
      </c>
      <c r="H7" s="20">
        <f>SUM(I7:K7)</f>
        <v>81575300</v>
      </c>
      <c r="I7" s="20">
        <v>0</v>
      </c>
      <c r="J7" s="20">
        <v>0</v>
      </c>
      <c r="K7" s="20">
        <v>81575300</v>
      </c>
      <c r="L7" s="20">
        <f>M7+O7</f>
        <v>49530185.090000004</v>
      </c>
      <c r="M7" s="20">
        <v>0</v>
      </c>
      <c r="N7" s="20">
        <v>0</v>
      </c>
      <c r="O7" s="20">
        <v>49530185.090000004</v>
      </c>
      <c r="P7" s="54">
        <f t="shared" si="2"/>
        <v>82.695038583360642</v>
      </c>
      <c r="Q7" s="54"/>
      <c r="R7" s="54"/>
      <c r="S7" s="54">
        <f t="shared" si="5"/>
        <v>82.695038583360642</v>
      </c>
      <c r="T7" s="21">
        <f t="shared" si="6"/>
        <v>60.717135076426324</v>
      </c>
      <c r="U7" s="21"/>
      <c r="V7" s="21"/>
      <c r="W7" s="21">
        <f t="shared" si="8"/>
        <v>60.717135076426324</v>
      </c>
    </row>
    <row r="8" spans="1:23" s="1" customFormat="1" ht="48" customHeight="1" x14ac:dyDescent="0.3">
      <c r="A8" s="59" t="s">
        <v>42</v>
      </c>
      <c r="B8" s="53" t="s">
        <v>21</v>
      </c>
      <c r="C8" s="19" t="s">
        <v>12</v>
      </c>
      <c r="D8" s="20">
        <f t="shared" ref="D8:D10" si="11">SUM(E8:G8)</f>
        <v>150943093</v>
      </c>
      <c r="E8" s="20">
        <v>0</v>
      </c>
      <c r="F8" s="20">
        <v>0</v>
      </c>
      <c r="G8" s="20">
        <v>150943093</v>
      </c>
      <c r="H8" s="20">
        <f>SUM(I8:K8)</f>
        <v>203159769</v>
      </c>
      <c r="I8" s="20">
        <v>0</v>
      </c>
      <c r="J8" s="20">
        <v>0</v>
      </c>
      <c r="K8" s="20">
        <v>203159769</v>
      </c>
      <c r="L8" s="20">
        <f t="shared" ref="L8:L10" si="12">M8+O8</f>
        <v>143867251.43000001</v>
      </c>
      <c r="M8" s="20">
        <v>0</v>
      </c>
      <c r="N8" s="20">
        <v>0</v>
      </c>
      <c r="O8" s="20">
        <v>143867251.43000001</v>
      </c>
      <c r="P8" s="54">
        <f t="shared" si="2"/>
        <v>95.31224554276227</v>
      </c>
      <c r="Q8" s="54"/>
      <c r="R8" s="54"/>
      <c r="S8" s="54">
        <f t="shared" si="5"/>
        <v>95.31224554276227</v>
      </c>
      <c r="T8" s="21">
        <f t="shared" si="6"/>
        <v>70.814833142481078</v>
      </c>
      <c r="U8" s="21"/>
      <c r="V8" s="21"/>
      <c r="W8" s="21">
        <f t="shared" si="8"/>
        <v>70.814833142481078</v>
      </c>
    </row>
    <row r="9" spans="1:23" s="1" customFormat="1" ht="39" customHeight="1" x14ac:dyDescent="0.3">
      <c r="A9" s="59" t="s">
        <v>84</v>
      </c>
      <c r="B9" s="53" t="s">
        <v>57</v>
      </c>
      <c r="C9" s="19" t="s">
        <v>12</v>
      </c>
      <c r="D9" s="20">
        <f t="shared" si="11"/>
        <v>2867747</v>
      </c>
      <c r="E9" s="20">
        <v>0</v>
      </c>
      <c r="F9" s="20">
        <v>0</v>
      </c>
      <c r="G9" s="20">
        <v>2867747</v>
      </c>
      <c r="H9" s="20">
        <f t="shared" ref="H9:H10" si="13">SUM(I9:K9)</f>
        <v>3283100</v>
      </c>
      <c r="I9" s="20">
        <v>0</v>
      </c>
      <c r="J9" s="20">
        <v>0</v>
      </c>
      <c r="K9" s="20">
        <v>3283100</v>
      </c>
      <c r="L9" s="20">
        <f t="shared" si="12"/>
        <v>2109701.96</v>
      </c>
      <c r="M9" s="20">
        <v>0</v>
      </c>
      <c r="N9" s="20">
        <v>0</v>
      </c>
      <c r="O9" s="20">
        <v>2109701.96</v>
      </c>
      <c r="P9" s="54">
        <f t="shared" si="2"/>
        <v>73.566530101853473</v>
      </c>
      <c r="Q9" s="54"/>
      <c r="R9" s="54"/>
      <c r="S9" s="54">
        <f t="shared" si="5"/>
        <v>73.566530101853473</v>
      </c>
      <c r="T9" s="21">
        <f t="shared" si="6"/>
        <v>64.259448691785209</v>
      </c>
      <c r="U9" s="21"/>
      <c r="V9" s="21"/>
      <c r="W9" s="21">
        <f t="shared" si="8"/>
        <v>64.259448691785209</v>
      </c>
    </row>
    <row r="10" spans="1:23" s="1" customFormat="1" ht="48.75" customHeight="1" x14ac:dyDescent="0.3">
      <c r="A10" s="59" t="s">
        <v>85</v>
      </c>
      <c r="B10" s="53" t="s">
        <v>57</v>
      </c>
      <c r="C10" s="19" t="s">
        <v>12</v>
      </c>
      <c r="D10" s="20">
        <f t="shared" si="11"/>
        <v>33730058</v>
      </c>
      <c r="E10" s="20">
        <v>0</v>
      </c>
      <c r="F10" s="20">
        <v>0</v>
      </c>
      <c r="G10" s="20">
        <v>33730058</v>
      </c>
      <c r="H10" s="20">
        <f t="shared" si="13"/>
        <v>49042858</v>
      </c>
      <c r="I10" s="20">
        <v>0</v>
      </c>
      <c r="J10" s="20">
        <v>0</v>
      </c>
      <c r="K10" s="20">
        <v>49042858</v>
      </c>
      <c r="L10" s="20">
        <f t="shared" si="12"/>
        <v>33625740.280000001</v>
      </c>
      <c r="M10" s="20">
        <v>0</v>
      </c>
      <c r="N10" s="20">
        <v>0</v>
      </c>
      <c r="O10" s="20">
        <v>33625740.280000001</v>
      </c>
      <c r="P10" s="54">
        <f t="shared" si="2"/>
        <v>99.690727718286169</v>
      </c>
      <c r="Q10" s="54"/>
      <c r="R10" s="54"/>
      <c r="S10" s="54">
        <f t="shared" si="5"/>
        <v>99.690727718286169</v>
      </c>
      <c r="T10" s="21">
        <f t="shared" si="6"/>
        <v>68.563990051313894</v>
      </c>
      <c r="U10" s="21"/>
      <c r="V10" s="21"/>
      <c r="W10" s="21">
        <f t="shared" si="8"/>
        <v>68.563990051313894</v>
      </c>
    </row>
    <row r="11" spans="1:23" s="1" customFormat="1" ht="49.5" customHeight="1" x14ac:dyDescent="0.3">
      <c r="A11" s="26" t="s">
        <v>43</v>
      </c>
      <c r="B11" s="58" t="s">
        <v>58</v>
      </c>
      <c r="C11" s="28"/>
      <c r="D11" s="27">
        <f t="shared" ref="D11:G11" si="14">SUM(D12:D18)</f>
        <v>47210444</v>
      </c>
      <c r="E11" s="27">
        <f t="shared" si="14"/>
        <v>39895044</v>
      </c>
      <c r="F11" s="27">
        <f t="shared" si="14"/>
        <v>7315400</v>
      </c>
      <c r="G11" s="27">
        <f t="shared" si="14"/>
        <v>0</v>
      </c>
      <c r="H11" s="27">
        <f>SUM(H12:H18)</f>
        <v>73998200</v>
      </c>
      <c r="I11" s="27">
        <f t="shared" ref="I11:O11" si="15">SUM(I12:I18)</f>
        <v>64724400</v>
      </c>
      <c r="J11" s="27">
        <f t="shared" si="15"/>
        <v>9273800</v>
      </c>
      <c r="K11" s="27">
        <f t="shared" si="15"/>
        <v>0</v>
      </c>
      <c r="L11" s="27">
        <f t="shared" si="15"/>
        <v>43883228.519999996</v>
      </c>
      <c r="M11" s="27">
        <f t="shared" si="15"/>
        <v>38584863.519999996</v>
      </c>
      <c r="N11" s="27">
        <f t="shared" si="15"/>
        <v>5298365</v>
      </c>
      <c r="O11" s="27">
        <f t="shared" si="15"/>
        <v>0</v>
      </c>
      <c r="P11" s="54">
        <f t="shared" si="2"/>
        <v>92.952374097561957</v>
      </c>
      <c r="Q11" s="54">
        <f t="shared" si="3"/>
        <v>96.715931733274928</v>
      </c>
      <c r="R11" s="54">
        <f t="shared" si="4"/>
        <v>72.427550099789485</v>
      </c>
      <c r="S11" s="54"/>
      <c r="T11" s="21">
        <f t="shared" si="6"/>
        <v>59.303102670064945</v>
      </c>
      <c r="U11" s="21">
        <f t="shared" ref="U11:U16" si="16">M11/I11*100</f>
        <v>59.614092243419783</v>
      </c>
      <c r="V11" s="21">
        <f t="shared" si="7"/>
        <v>57.132620932088251</v>
      </c>
      <c r="W11" s="21"/>
    </row>
    <row r="12" spans="1:23" s="1" customFormat="1" ht="62.25" customHeight="1" x14ac:dyDescent="0.3">
      <c r="A12" s="59" t="s">
        <v>44</v>
      </c>
      <c r="B12" s="53" t="s">
        <v>59</v>
      </c>
      <c r="C12" s="19" t="s">
        <v>12</v>
      </c>
      <c r="D12" s="20">
        <f>SUM(E12:G12)</f>
        <v>8448631</v>
      </c>
      <c r="E12" s="20">
        <v>1148631</v>
      </c>
      <c r="F12" s="20">
        <v>7300000</v>
      </c>
      <c r="G12" s="20">
        <v>0</v>
      </c>
      <c r="H12" s="20">
        <f>SUM(I12:K12)</f>
        <v>11014700</v>
      </c>
      <c r="I12" s="20">
        <v>1756300</v>
      </c>
      <c r="J12" s="20">
        <v>9258400</v>
      </c>
      <c r="K12" s="20">
        <v>0</v>
      </c>
      <c r="L12" s="20">
        <f>SUM(M12:O12)</f>
        <v>6210757.9900000002</v>
      </c>
      <c r="M12" s="20">
        <v>923942.99</v>
      </c>
      <c r="N12" s="20">
        <v>5286815</v>
      </c>
      <c r="O12" s="20">
        <v>0</v>
      </c>
      <c r="P12" s="54">
        <f t="shared" si="2"/>
        <v>73.512004370885649</v>
      </c>
      <c r="Q12" s="54">
        <f t="shared" si="3"/>
        <v>80.438625633471489</v>
      </c>
      <c r="R12" s="54">
        <f t="shared" si="4"/>
        <v>72.422123287671241</v>
      </c>
      <c r="S12" s="54"/>
      <c r="T12" s="21">
        <f t="shared" si="6"/>
        <v>56.386083960525482</v>
      </c>
      <c r="U12" s="21">
        <f t="shared" si="16"/>
        <v>52.607355804816947</v>
      </c>
      <c r="V12" s="21">
        <f t="shared" si="7"/>
        <v>57.102901149226646</v>
      </c>
      <c r="W12" s="21"/>
    </row>
    <row r="13" spans="1:23" s="1" customFormat="1" ht="115.5" customHeight="1" x14ac:dyDescent="0.3">
      <c r="A13" s="59" t="s">
        <v>60</v>
      </c>
      <c r="B13" s="53" t="s">
        <v>104</v>
      </c>
      <c r="C13" s="19" t="s">
        <v>12</v>
      </c>
      <c r="D13" s="20">
        <f t="shared" ref="D13:D18" si="17">SUM(E13:G13)</f>
        <v>400000</v>
      </c>
      <c r="E13" s="20">
        <v>400000</v>
      </c>
      <c r="F13" s="20">
        <v>0</v>
      </c>
      <c r="G13" s="20">
        <v>0</v>
      </c>
      <c r="H13" s="20">
        <f>SUM(I13:K13)</f>
        <v>551500</v>
      </c>
      <c r="I13" s="20">
        <v>551500</v>
      </c>
      <c r="J13" s="20">
        <v>0</v>
      </c>
      <c r="K13" s="20">
        <v>0</v>
      </c>
      <c r="L13" s="20">
        <f t="shared" ref="L13:L18" si="18">SUM(M13:O13)</f>
        <v>400000</v>
      </c>
      <c r="M13" s="20">
        <v>400000</v>
      </c>
      <c r="N13" s="20">
        <v>0</v>
      </c>
      <c r="O13" s="20">
        <v>0</v>
      </c>
      <c r="P13" s="54">
        <f t="shared" si="2"/>
        <v>100</v>
      </c>
      <c r="Q13" s="54">
        <f t="shared" si="3"/>
        <v>100</v>
      </c>
      <c r="R13" s="54"/>
      <c r="S13" s="54"/>
      <c r="T13" s="21">
        <f t="shared" si="6"/>
        <v>72.529465095194922</v>
      </c>
      <c r="U13" s="21">
        <f t="shared" si="16"/>
        <v>72.529465095194922</v>
      </c>
      <c r="V13" s="21"/>
      <c r="W13" s="21"/>
    </row>
    <row r="14" spans="1:23" s="1" customFormat="1" ht="59.25" customHeight="1" x14ac:dyDescent="0.3">
      <c r="A14" s="59" t="s">
        <v>62</v>
      </c>
      <c r="B14" s="55" t="s">
        <v>61</v>
      </c>
      <c r="C14" s="19" t="s">
        <v>12</v>
      </c>
      <c r="D14" s="20">
        <f t="shared" si="17"/>
        <v>2911186</v>
      </c>
      <c r="E14" s="20">
        <v>2911186</v>
      </c>
      <c r="F14" s="20">
        <v>0</v>
      </c>
      <c r="G14" s="20">
        <v>0</v>
      </c>
      <c r="H14" s="20">
        <f t="shared" ref="H14:H18" si="19">SUM(I14:K14)</f>
        <v>3987300</v>
      </c>
      <c r="I14" s="20">
        <v>3987300</v>
      </c>
      <c r="J14" s="20">
        <v>0</v>
      </c>
      <c r="K14" s="20">
        <v>0</v>
      </c>
      <c r="L14" s="20">
        <f t="shared" si="18"/>
        <v>2627097.37</v>
      </c>
      <c r="M14" s="20">
        <v>2627097.37</v>
      </c>
      <c r="N14" s="20">
        <v>0</v>
      </c>
      <c r="O14" s="20">
        <v>0</v>
      </c>
      <c r="P14" s="54">
        <f t="shared" si="2"/>
        <v>90.241481306931277</v>
      </c>
      <c r="Q14" s="54">
        <f t="shared" si="3"/>
        <v>90.241481306931277</v>
      </c>
      <c r="R14" s="54"/>
      <c r="S14" s="54"/>
      <c r="T14" s="21">
        <f t="shared" si="6"/>
        <v>65.886624282095653</v>
      </c>
      <c r="U14" s="21">
        <f t="shared" si="16"/>
        <v>65.886624282095653</v>
      </c>
      <c r="V14" s="21"/>
      <c r="W14" s="21"/>
    </row>
    <row r="15" spans="1:23" s="1" customFormat="1" ht="41.25" customHeight="1" x14ac:dyDescent="0.3">
      <c r="A15" s="59" t="s">
        <v>63</v>
      </c>
      <c r="B15" s="55" t="s">
        <v>105</v>
      </c>
      <c r="C15" s="19" t="s">
        <v>12</v>
      </c>
      <c r="D15" s="20">
        <f t="shared" si="17"/>
        <v>3432100</v>
      </c>
      <c r="E15" s="20">
        <v>3432100</v>
      </c>
      <c r="F15" s="20">
        <v>0</v>
      </c>
      <c r="G15" s="20">
        <v>0</v>
      </c>
      <c r="H15" s="20">
        <f t="shared" si="19"/>
        <v>4752000</v>
      </c>
      <c r="I15" s="20">
        <v>4752000</v>
      </c>
      <c r="J15" s="20">
        <v>0</v>
      </c>
      <c r="K15" s="20">
        <v>0</v>
      </c>
      <c r="L15" s="20">
        <f t="shared" si="18"/>
        <v>2763260.57</v>
      </c>
      <c r="M15" s="20">
        <v>2763260.57</v>
      </c>
      <c r="N15" s="20">
        <v>0</v>
      </c>
      <c r="O15" s="20">
        <v>0</v>
      </c>
      <c r="P15" s="54">
        <f t="shared" si="2"/>
        <v>80.512239445237611</v>
      </c>
      <c r="Q15" s="54">
        <f t="shared" si="3"/>
        <v>80.512239445237611</v>
      </c>
      <c r="R15" s="54"/>
      <c r="S15" s="54"/>
      <c r="T15" s="21">
        <f t="shared" si="6"/>
        <v>58.149422769360271</v>
      </c>
      <c r="U15" s="21">
        <f t="shared" si="16"/>
        <v>58.149422769360271</v>
      </c>
      <c r="V15" s="21"/>
      <c r="W15" s="21"/>
    </row>
    <row r="16" spans="1:23" s="1" customFormat="1" ht="78" customHeight="1" x14ac:dyDescent="0.3">
      <c r="A16" s="59" t="s">
        <v>65</v>
      </c>
      <c r="B16" s="55" t="s">
        <v>64</v>
      </c>
      <c r="C16" s="19" t="s">
        <v>12</v>
      </c>
      <c r="D16" s="20">
        <f t="shared" si="17"/>
        <v>7446130</v>
      </c>
      <c r="E16" s="20">
        <v>7446130</v>
      </c>
      <c r="F16" s="20">
        <v>0</v>
      </c>
      <c r="G16" s="20">
        <v>0</v>
      </c>
      <c r="H16" s="20">
        <f t="shared" si="19"/>
        <v>10306800</v>
      </c>
      <c r="I16" s="20">
        <v>10306800</v>
      </c>
      <c r="J16" s="20">
        <v>0</v>
      </c>
      <c r="K16" s="20">
        <v>0</v>
      </c>
      <c r="L16" s="20">
        <f t="shared" si="18"/>
        <v>7316566.4400000004</v>
      </c>
      <c r="M16" s="20">
        <v>7316566.4400000004</v>
      </c>
      <c r="N16" s="20">
        <v>0</v>
      </c>
      <c r="O16" s="20">
        <v>0</v>
      </c>
      <c r="P16" s="54">
        <f t="shared" si="2"/>
        <v>98.259987940044027</v>
      </c>
      <c r="Q16" s="54">
        <f t="shared" si="3"/>
        <v>98.259987940044027</v>
      </c>
      <c r="R16" s="54"/>
      <c r="S16" s="54"/>
      <c r="T16" s="21">
        <f t="shared" si="6"/>
        <v>70.987759925486088</v>
      </c>
      <c r="U16" s="21">
        <f t="shared" si="16"/>
        <v>70.987759925486088</v>
      </c>
      <c r="V16" s="21"/>
      <c r="W16" s="21"/>
    </row>
    <row r="17" spans="1:24" s="1" customFormat="1" ht="81" customHeight="1" x14ac:dyDescent="0.3">
      <c r="A17" s="59" t="s">
        <v>83</v>
      </c>
      <c r="B17" s="55" t="s">
        <v>81</v>
      </c>
      <c r="C17" s="19" t="s">
        <v>12</v>
      </c>
      <c r="D17" s="20">
        <f t="shared" si="17"/>
        <v>15400</v>
      </c>
      <c r="E17" s="20">
        <v>0</v>
      </c>
      <c r="F17" s="20">
        <v>15400</v>
      </c>
      <c r="G17" s="20">
        <v>0</v>
      </c>
      <c r="H17" s="20">
        <f t="shared" si="19"/>
        <v>15400</v>
      </c>
      <c r="I17" s="20">
        <v>0</v>
      </c>
      <c r="J17" s="20">
        <v>15400</v>
      </c>
      <c r="K17" s="20">
        <v>0</v>
      </c>
      <c r="L17" s="20">
        <f t="shared" si="18"/>
        <v>11550</v>
      </c>
      <c r="M17" s="20">
        <v>0</v>
      </c>
      <c r="N17" s="20">
        <v>11550</v>
      </c>
      <c r="O17" s="20">
        <v>0</v>
      </c>
      <c r="P17" s="54">
        <f t="shared" si="2"/>
        <v>75</v>
      </c>
      <c r="Q17" s="54"/>
      <c r="R17" s="54">
        <f t="shared" si="4"/>
        <v>75</v>
      </c>
      <c r="S17" s="54"/>
      <c r="T17" s="21">
        <f t="shared" si="6"/>
        <v>75</v>
      </c>
      <c r="U17" s="21"/>
      <c r="V17" s="21">
        <f t="shared" si="7"/>
        <v>75</v>
      </c>
      <c r="W17" s="21"/>
      <c r="X17" s="56"/>
    </row>
    <row r="18" spans="1:24" s="1" customFormat="1" ht="63" customHeight="1" x14ac:dyDescent="0.3">
      <c r="A18" s="59" t="s">
        <v>67</v>
      </c>
      <c r="B18" s="55" t="s">
        <v>66</v>
      </c>
      <c r="C18" s="19" t="s">
        <v>12</v>
      </c>
      <c r="D18" s="20">
        <f t="shared" si="17"/>
        <v>24556997</v>
      </c>
      <c r="E18" s="20">
        <v>24556997</v>
      </c>
      <c r="F18" s="20">
        <v>0</v>
      </c>
      <c r="G18" s="20">
        <v>0</v>
      </c>
      <c r="H18" s="20">
        <f t="shared" si="19"/>
        <v>43370500</v>
      </c>
      <c r="I18" s="20">
        <v>43370500</v>
      </c>
      <c r="J18" s="20">
        <v>0</v>
      </c>
      <c r="K18" s="20">
        <v>0</v>
      </c>
      <c r="L18" s="20">
        <f t="shared" si="18"/>
        <v>24553996.149999999</v>
      </c>
      <c r="M18" s="20">
        <v>24553996.149999999</v>
      </c>
      <c r="N18" s="20">
        <v>0</v>
      </c>
      <c r="O18" s="20">
        <v>0</v>
      </c>
      <c r="P18" s="54">
        <f t="shared" si="2"/>
        <v>99.987780061218388</v>
      </c>
      <c r="Q18" s="54">
        <f t="shared" si="3"/>
        <v>99.987780061218388</v>
      </c>
      <c r="R18" s="54"/>
      <c r="S18" s="54"/>
      <c r="T18" s="21">
        <f t="shared" si="6"/>
        <v>56.614510208551891</v>
      </c>
      <c r="U18" s="21">
        <f>M18/I18*100</f>
        <v>56.614510208551891</v>
      </c>
      <c r="V18" s="21"/>
      <c r="W18" s="21"/>
    </row>
    <row r="19" spans="1:24" s="25" customFormat="1" ht="42" customHeight="1" x14ac:dyDescent="0.3">
      <c r="A19" s="26" t="s">
        <v>68</v>
      </c>
      <c r="B19" s="58" t="s">
        <v>23</v>
      </c>
      <c r="C19" s="28"/>
      <c r="D19" s="27">
        <f>D20+D21</f>
        <v>5789530</v>
      </c>
      <c r="E19" s="27">
        <f t="shared" ref="E19:O19" si="20">E20+E21</f>
        <v>4060664</v>
      </c>
      <c r="F19" s="27">
        <f t="shared" si="20"/>
        <v>0</v>
      </c>
      <c r="G19" s="27">
        <f t="shared" si="20"/>
        <v>1728866</v>
      </c>
      <c r="H19" s="27">
        <f t="shared" si="20"/>
        <v>9991900</v>
      </c>
      <c r="I19" s="27">
        <f t="shared" si="20"/>
        <v>7661600</v>
      </c>
      <c r="J19" s="27">
        <f t="shared" si="20"/>
        <v>0</v>
      </c>
      <c r="K19" s="27">
        <f t="shared" si="20"/>
        <v>2330300</v>
      </c>
      <c r="L19" s="27">
        <f t="shared" si="20"/>
        <v>5029530</v>
      </c>
      <c r="M19" s="27">
        <f t="shared" si="20"/>
        <v>3391864</v>
      </c>
      <c r="N19" s="27">
        <f t="shared" si="20"/>
        <v>0</v>
      </c>
      <c r="O19" s="27">
        <f t="shared" si="20"/>
        <v>1637666</v>
      </c>
      <c r="P19" s="54">
        <f t="shared" si="2"/>
        <v>86.872854964047164</v>
      </c>
      <c r="Q19" s="54">
        <f t="shared" si="3"/>
        <v>83.529787246617786</v>
      </c>
      <c r="R19" s="54"/>
      <c r="S19" s="54">
        <f t="shared" si="5"/>
        <v>94.724865894754132</v>
      </c>
      <c r="T19" s="21">
        <f t="shared" si="6"/>
        <v>50.336072218496987</v>
      </c>
      <c r="U19" s="21">
        <f>M19/I19*100</f>
        <v>44.270961679022655</v>
      </c>
      <c r="V19" s="21"/>
      <c r="W19" s="21">
        <f t="shared" ref="W19:W24" si="21">O19/K19*100</f>
        <v>70.277045873921821</v>
      </c>
    </row>
    <row r="20" spans="1:24" s="1" customFormat="1" ht="81.75" customHeight="1" x14ac:dyDescent="0.3">
      <c r="A20" s="59" t="s">
        <v>71</v>
      </c>
      <c r="B20" s="55" t="s">
        <v>112</v>
      </c>
      <c r="C20" s="19" t="s">
        <v>12</v>
      </c>
      <c r="D20" s="20">
        <f>SUM(E20:G20)</f>
        <v>5454230</v>
      </c>
      <c r="E20" s="20">
        <v>3765600</v>
      </c>
      <c r="F20" s="20">
        <v>0</v>
      </c>
      <c r="G20" s="20">
        <v>1688630</v>
      </c>
      <c r="H20" s="20">
        <f>SUM(I20:K20)</f>
        <v>8656600</v>
      </c>
      <c r="I20" s="20">
        <v>6765600</v>
      </c>
      <c r="J20" s="20">
        <v>0</v>
      </c>
      <c r="K20" s="20">
        <v>1891000</v>
      </c>
      <c r="L20" s="20">
        <f>M20+O20</f>
        <v>4694230</v>
      </c>
      <c r="M20" s="20">
        <v>3096800</v>
      </c>
      <c r="N20" s="20">
        <v>0</v>
      </c>
      <c r="O20" s="20">
        <v>1597430</v>
      </c>
      <c r="P20" s="54">
        <f t="shared" si="2"/>
        <v>86.06586080895012</v>
      </c>
      <c r="Q20" s="54">
        <f t="shared" si="3"/>
        <v>82.239218185680897</v>
      </c>
      <c r="R20" s="54"/>
      <c r="S20" s="54">
        <f t="shared" si="5"/>
        <v>94.599172109935267</v>
      </c>
      <c r="T20" s="21">
        <f t="shared" si="6"/>
        <v>54.227179262065938</v>
      </c>
      <c r="U20" s="21">
        <f>M20/I20*100</f>
        <v>45.772732647510935</v>
      </c>
      <c r="V20" s="21"/>
      <c r="W20" s="21">
        <f t="shared" si="21"/>
        <v>84.47540983606558</v>
      </c>
    </row>
    <row r="21" spans="1:24" s="1" customFormat="1" ht="39" customHeight="1" x14ac:dyDescent="0.3">
      <c r="A21" s="59" t="s">
        <v>111</v>
      </c>
      <c r="B21" s="53" t="s">
        <v>113</v>
      </c>
      <c r="C21" s="19" t="s">
        <v>12</v>
      </c>
      <c r="D21" s="20">
        <f>SUM(E21:G21)</f>
        <v>335300</v>
      </c>
      <c r="E21" s="20">
        <v>295064</v>
      </c>
      <c r="F21" s="20">
        <v>0</v>
      </c>
      <c r="G21" s="20">
        <v>40236</v>
      </c>
      <c r="H21" s="20">
        <f>SUM(I21:K21)</f>
        <v>1335300</v>
      </c>
      <c r="I21" s="20">
        <v>896000</v>
      </c>
      <c r="J21" s="20">
        <v>0</v>
      </c>
      <c r="K21" s="20">
        <v>439300</v>
      </c>
      <c r="L21" s="20">
        <f>M21+O21</f>
        <v>335300</v>
      </c>
      <c r="M21" s="20">
        <v>295064</v>
      </c>
      <c r="N21" s="20">
        <v>0</v>
      </c>
      <c r="O21" s="20">
        <v>40236</v>
      </c>
      <c r="P21" s="54">
        <f t="shared" si="2"/>
        <v>100</v>
      </c>
      <c r="Q21" s="54">
        <f t="shared" si="3"/>
        <v>100</v>
      </c>
      <c r="R21" s="54"/>
      <c r="S21" s="54">
        <f t="shared" si="5"/>
        <v>100</v>
      </c>
      <c r="T21" s="21">
        <f t="shared" si="6"/>
        <v>25.110462068449035</v>
      </c>
      <c r="U21" s="21">
        <f>M21/I21*100</f>
        <v>32.931249999999999</v>
      </c>
      <c r="V21" s="21"/>
      <c r="W21" s="21">
        <f t="shared" si="21"/>
        <v>9.1591167766901886</v>
      </c>
      <c r="X21" s="56"/>
    </row>
    <row r="22" spans="1:24" s="1" customFormat="1" ht="96.75" customHeight="1" x14ac:dyDescent="0.3">
      <c r="A22" s="26" t="s">
        <v>74</v>
      </c>
      <c r="B22" s="57" t="s">
        <v>69</v>
      </c>
      <c r="C22" s="28"/>
      <c r="D22" s="30">
        <f t="shared" ref="D22:G22" si="22">SUM(D23:D24)</f>
        <v>34366238</v>
      </c>
      <c r="E22" s="30">
        <f t="shared" si="22"/>
        <v>0</v>
      </c>
      <c r="F22" s="30">
        <f t="shared" si="22"/>
        <v>0</v>
      </c>
      <c r="G22" s="30">
        <f t="shared" si="22"/>
        <v>34366238</v>
      </c>
      <c r="H22" s="30">
        <f>SUM(H23:H24)</f>
        <v>45823200</v>
      </c>
      <c r="I22" s="30">
        <f t="shared" ref="I22:O22" si="23">SUM(I23:I24)</f>
        <v>0</v>
      </c>
      <c r="J22" s="30">
        <f t="shared" si="23"/>
        <v>0</v>
      </c>
      <c r="K22" s="30">
        <f t="shared" si="23"/>
        <v>45823200</v>
      </c>
      <c r="L22" s="30">
        <f>SUM(L23:L24)</f>
        <v>30675543.25</v>
      </c>
      <c r="M22" s="30">
        <f t="shared" si="23"/>
        <v>0</v>
      </c>
      <c r="N22" s="30">
        <f t="shared" si="23"/>
        <v>0</v>
      </c>
      <c r="O22" s="30">
        <f t="shared" si="23"/>
        <v>30675543.25</v>
      </c>
      <c r="P22" s="54">
        <f t="shared" si="2"/>
        <v>89.260696064550331</v>
      </c>
      <c r="Q22" s="54"/>
      <c r="R22" s="54"/>
      <c r="S22" s="54">
        <f t="shared" si="5"/>
        <v>89.260696064550331</v>
      </c>
      <c r="T22" s="21">
        <f t="shared" si="6"/>
        <v>66.943258545889421</v>
      </c>
      <c r="U22" s="21"/>
      <c r="V22" s="21"/>
      <c r="W22" s="21">
        <f t="shared" si="21"/>
        <v>66.943258545889421</v>
      </c>
    </row>
    <row r="23" spans="1:24" s="1" customFormat="1" ht="53.25" customHeight="1" x14ac:dyDescent="0.3">
      <c r="A23" s="77" t="s">
        <v>75</v>
      </c>
      <c r="B23" s="92" t="s">
        <v>70</v>
      </c>
      <c r="C23" s="19" t="s">
        <v>12</v>
      </c>
      <c r="D23" s="20">
        <f>SUM(E23:G23)</f>
        <v>17463313</v>
      </c>
      <c r="E23" s="20">
        <v>0</v>
      </c>
      <c r="F23" s="20">
        <v>0</v>
      </c>
      <c r="G23" s="20">
        <v>17463313</v>
      </c>
      <c r="H23" s="20">
        <f>SUM(I23:K23)</f>
        <v>23100900</v>
      </c>
      <c r="I23" s="20">
        <v>0</v>
      </c>
      <c r="J23" s="20">
        <v>0</v>
      </c>
      <c r="K23" s="20">
        <v>23100900</v>
      </c>
      <c r="L23" s="20">
        <f>SUM(M23:O23)</f>
        <v>16673942.130000001</v>
      </c>
      <c r="M23" s="20">
        <v>0</v>
      </c>
      <c r="N23" s="20">
        <v>0</v>
      </c>
      <c r="O23" s="20">
        <v>16673942.130000001</v>
      </c>
      <c r="P23" s="54">
        <f t="shared" ref="P23:P24" si="24">L23/D23*100</f>
        <v>95.479833236683092</v>
      </c>
      <c r="Q23" s="54"/>
      <c r="R23" s="54"/>
      <c r="S23" s="54">
        <f t="shared" si="5"/>
        <v>95.479833236683092</v>
      </c>
      <c r="T23" s="21">
        <f t="shared" si="6"/>
        <v>72.178755503032349</v>
      </c>
      <c r="U23" s="21"/>
      <c r="V23" s="21"/>
      <c r="W23" s="21">
        <f t="shared" si="21"/>
        <v>72.178755503032349</v>
      </c>
    </row>
    <row r="24" spans="1:24" s="1" customFormat="1" ht="46.5" customHeight="1" x14ac:dyDescent="0.3">
      <c r="A24" s="78"/>
      <c r="B24" s="93"/>
      <c r="C24" s="19" t="s">
        <v>79</v>
      </c>
      <c r="D24" s="20">
        <f>SUM(E24:G24)</f>
        <v>16902925</v>
      </c>
      <c r="E24" s="20">
        <v>0</v>
      </c>
      <c r="F24" s="20">
        <v>0</v>
      </c>
      <c r="G24" s="20">
        <v>16902925</v>
      </c>
      <c r="H24" s="20">
        <f>SUM(I24:K24)</f>
        <v>22722300</v>
      </c>
      <c r="I24" s="20">
        <v>0</v>
      </c>
      <c r="J24" s="20">
        <v>0</v>
      </c>
      <c r="K24" s="20">
        <v>22722300</v>
      </c>
      <c r="L24" s="20">
        <f>SUM(M24:O24)</f>
        <v>14001601.119999999</v>
      </c>
      <c r="M24" s="20">
        <v>0</v>
      </c>
      <c r="N24" s="20">
        <v>0</v>
      </c>
      <c r="O24" s="20">
        <v>14001601.119999999</v>
      </c>
      <c r="P24" s="54">
        <f t="shared" si="24"/>
        <v>82.835373877598101</v>
      </c>
      <c r="Q24" s="54"/>
      <c r="R24" s="54"/>
      <c r="S24" s="54">
        <f t="shared" si="5"/>
        <v>82.835373877598101</v>
      </c>
      <c r="T24" s="21">
        <f t="shared" si="6"/>
        <v>61.620527499416866</v>
      </c>
      <c r="U24" s="21"/>
      <c r="V24" s="21"/>
      <c r="W24" s="21">
        <f t="shared" si="21"/>
        <v>61.620527499416866</v>
      </c>
    </row>
  </sheetData>
  <mergeCells count="11">
    <mergeCell ref="B5:C5"/>
    <mergeCell ref="A23:A24"/>
    <mergeCell ref="B23:B24"/>
    <mergeCell ref="A1:W1"/>
    <mergeCell ref="T2:W2"/>
    <mergeCell ref="H2:K2"/>
    <mergeCell ref="L2:O2"/>
    <mergeCell ref="A2:A3"/>
    <mergeCell ref="C2:C3"/>
    <mergeCell ref="P2:S2"/>
    <mergeCell ref="D2:G2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C6" sqref="C6"/>
    </sheetView>
  </sheetViews>
  <sheetFormatPr defaultRowHeight="12.75" x14ac:dyDescent="0.2"/>
  <cols>
    <col min="1" max="1" width="9.140625" style="67"/>
    <col min="2" max="2" width="42" style="67" customWidth="1"/>
    <col min="3" max="3" width="12.28515625" style="67" bestFit="1" customWidth="1"/>
    <col min="4" max="4" width="9.28515625" style="67" bestFit="1" customWidth="1"/>
    <col min="5" max="6" width="12.28515625" style="67" bestFit="1" customWidth="1"/>
    <col min="7" max="7" width="9.28515625" style="67" bestFit="1" customWidth="1"/>
    <col min="8" max="9" width="12.28515625" style="67" bestFit="1" customWidth="1"/>
    <col min="10" max="10" width="9.28515625" style="67" bestFit="1" customWidth="1"/>
    <col min="11" max="11" width="12.28515625" style="67" bestFit="1" customWidth="1"/>
    <col min="12" max="17" width="9.28515625" style="67" bestFit="1" customWidth="1"/>
    <col min="18" max="18" width="37.140625" style="67" customWidth="1"/>
    <col min="19" max="16384" width="9.140625" style="67"/>
  </cols>
  <sheetData>
    <row r="2" spans="1:18" ht="38.25" x14ac:dyDescent="0.2">
      <c r="A2" s="63" t="s">
        <v>31</v>
      </c>
      <c r="B2" s="64" t="s">
        <v>114</v>
      </c>
      <c r="C2" s="65">
        <f>E2+D2</f>
        <v>45172617</v>
      </c>
      <c r="D2" s="65">
        <f>SUM(D3:D12)</f>
        <v>0</v>
      </c>
      <c r="E2" s="65">
        <f>SUM(E3:E14)</f>
        <v>45172617</v>
      </c>
      <c r="F2" s="65">
        <f>H2+G2</f>
        <v>42399251</v>
      </c>
      <c r="G2" s="65">
        <f>SUM(G3:G12)</f>
        <v>0</v>
      </c>
      <c r="H2" s="65">
        <f>SUM(H3:H14)</f>
        <v>42399251</v>
      </c>
      <c r="I2" s="65">
        <f>K2+J2</f>
        <v>22681235.099999998</v>
      </c>
      <c r="J2" s="65">
        <f>SUM(J3:J12)</f>
        <v>0</v>
      </c>
      <c r="K2" s="65">
        <f>SUM(K3:K14)</f>
        <v>22681235.099999998</v>
      </c>
      <c r="L2" s="65">
        <f>I2/F2*100</f>
        <v>53.494423993480446</v>
      </c>
      <c r="M2" s="65">
        <v>0</v>
      </c>
      <c r="N2" s="65">
        <f t="shared" ref="N2" si="0">K2/H2*100</f>
        <v>53.494423993480446</v>
      </c>
      <c r="O2" s="65">
        <f t="shared" ref="O2:O11" si="1">I2/C2*100</f>
        <v>50.210141909644058</v>
      </c>
      <c r="P2" s="65">
        <v>0</v>
      </c>
      <c r="Q2" s="65">
        <f t="shared" ref="Q2:Q11" si="2">K2/E2*100</f>
        <v>50.210141909644058</v>
      </c>
      <c r="R2" s="66"/>
    </row>
    <row r="3" spans="1:18" ht="119.25" customHeight="1" x14ac:dyDescent="0.2">
      <c r="A3" s="68" t="s">
        <v>32</v>
      </c>
      <c r="B3" s="69" t="s">
        <v>115</v>
      </c>
      <c r="C3" s="70">
        <f>D3+E3</f>
        <v>4890000</v>
      </c>
      <c r="D3" s="71">
        <v>0</v>
      </c>
      <c r="E3" s="71">
        <v>4890000</v>
      </c>
      <c r="F3" s="70">
        <f t="shared" ref="F3:F11" si="3">G3+H3</f>
        <v>4890000</v>
      </c>
      <c r="G3" s="71">
        <v>0</v>
      </c>
      <c r="H3" s="71">
        <v>4890000</v>
      </c>
      <c r="I3" s="70">
        <f>J3+K3</f>
        <v>0</v>
      </c>
      <c r="J3" s="71">
        <v>0</v>
      </c>
      <c r="K3" s="71">
        <v>0</v>
      </c>
      <c r="L3" s="70">
        <v>0</v>
      </c>
      <c r="M3" s="70">
        <v>0</v>
      </c>
      <c r="N3" s="70">
        <v>0</v>
      </c>
      <c r="O3" s="70">
        <f t="shared" si="1"/>
        <v>0</v>
      </c>
      <c r="P3" s="70">
        <v>0</v>
      </c>
      <c r="Q3" s="70">
        <f t="shared" si="2"/>
        <v>0</v>
      </c>
      <c r="R3" s="69" t="s">
        <v>116</v>
      </c>
    </row>
    <row r="4" spans="1:18" ht="77.25" customHeight="1" x14ac:dyDescent="0.2">
      <c r="A4" s="68" t="s">
        <v>33</v>
      </c>
      <c r="B4" s="69" t="s">
        <v>117</v>
      </c>
      <c r="C4" s="70">
        <f t="shared" ref="C4:C11" si="4">D4+E4</f>
        <v>2100000</v>
      </c>
      <c r="D4" s="71">
        <v>0</v>
      </c>
      <c r="E4" s="70">
        <v>2100000</v>
      </c>
      <c r="F4" s="70">
        <f t="shared" si="3"/>
        <v>2100000</v>
      </c>
      <c r="G4" s="71">
        <v>0</v>
      </c>
      <c r="H4" s="70">
        <v>2100000</v>
      </c>
      <c r="I4" s="70">
        <f t="shared" ref="I4:I11" si="5">J4+K4</f>
        <v>0</v>
      </c>
      <c r="J4" s="71">
        <v>0</v>
      </c>
      <c r="K4" s="71">
        <v>0</v>
      </c>
      <c r="L4" s="70">
        <f t="shared" ref="L4:L8" si="6">I4/F4*100</f>
        <v>0</v>
      </c>
      <c r="M4" s="70">
        <v>0</v>
      </c>
      <c r="N4" s="70">
        <f t="shared" ref="N4:N8" si="7">K4/H4*100</f>
        <v>0</v>
      </c>
      <c r="O4" s="70">
        <f t="shared" si="1"/>
        <v>0</v>
      </c>
      <c r="P4" s="70">
        <v>0</v>
      </c>
      <c r="Q4" s="70">
        <f t="shared" si="2"/>
        <v>0</v>
      </c>
      <c r="R4" s="69" t="s">
        <v>118</v>
      </c>
    </row>
    <row r="5" spans="1:18" ht="102.75" customHeight="1" x14ac:dyDescent="0.2">
      <c r="A5" s="68" t="s">
        <v>119</v>
      </c>
      <c r="B5" s="69" t="s">
        <v>120</v>
      </c>
      <c r="C5" s="70">
        <f>D5+E5</f>
        <v>2773366</v>
      </c>
      <c r="D5" s="71">
        <v>0</v>
      </c>
      <c r="E5" s="70">
        <v>2773366</v>
      </c>
      <c r="F5" s="70">
        <f t="shared" si="3"/>
        <v>0</v>
      </c>
      <c r="G5" s="71">
        <v>0</v>
      </c>
      <c r="H5" s="71">
        <v>0</v>
      </c>
      <c r="I5" s="70">
        <f t="shared" si="5"/>
        <v>0</v>
      </c>
      <c r="J5" s="71">
        <v>0</v>
      </c>
      <c r="K5" s="71">
        <v>0</v>
      </c>
      <c r="L5" s="70">
        <v>0</v>
      </c>
      <c r="M5" s="70">
        <v>0</v>
      </c>
      <c r="N5" s="70">
        <v>0</v>
      </c>
      <c r="O5" s="70">
        <f t="shared" si="1"/>
        <v>0</v>
      </c>
      <c r="P5" s="70">
        <v>0</v>
      </c>
      <c r="Q5" s="70">
        <f t="shared" si="2"/>
        <v>0</v>
      </c>
      <c r="R5" s="69" t="s">
        <v>121</v>
      </c>
    </row>
    <row r="6" spans="1:18" ht="38.25" x14ac:dyDescent="0.2">
      <c r="A6" s="68" t="s">
        <v>122</v>
      </c>
      <c r="B6" s="69" t="s">
        <v>123</v>
      </c>
      <c r="C6" s="70">
        <f t="shared" si="4"/>
        <v>35072</v>
      </c>
      <c r="D6" s="71">
        <v>0</v>
      </c>
      <c r="E6" s="70">
        <v>35072</v>
      </c>
      <c r="F6" s="70">
        <f t="shared" si="3"/>
        <v>35072</v>
      </c>
      <c r="G6" s="71">
        <v>0</v>
      </c>
      <c r="H6" s="70">
        <v>35072</v>
      </c>
      <c r="I6" s="70">
        <f t="shared" si="5"/>
        <v>35071.96</v>
      </c>
      <c r="J6" s="71">
        <v>0</v>
      </c>
      <c r="K6" s="71">
        <v>35071.96</v>
      </c>
      <c r="L6" s="70">
        <f t="shared" si="6"/>
        <v>99.999885948905103</v>
      </c>
      <c r="M6" s="70">
        <v>0</v>
      </c>
      <c r="N6" s="70">
        <f t="shared" si="7"/>
        <v>99.999885948905103</v>
      </c>
      <c r="O6" s="70">
        <f t="shared" si="1"/>
        <v>99.999885948905103</v>
      </c>
      <c r="P6" s="70">
        <v>0</v>
      </c>
      <c r="Q6" s="70">
        <f t="shared" si="2"/>
        <v>99.999885948905103</v>
      </c>
      <c r="R6" s="69" t="s">
        <v>124</v>
      </c>
    </row>
    <row r="7" spans="1:18" ht="129" customHeight="1" x14ac:dyDescent="0.2">
      <c r="A7" s="68" t="s">
        <v>125</v>
      </c>
      <c r="B7" s="69" t="s">
        <v>126</v>
      </c>
      <c r="C7" s="70">
        <f t="shared" si="4"/>
        <v>3678933</v>
      </c>
      <c r="D7" s="71">
        <v>0</v>
      </c>
      <c r="E7" s="70">
        <v>3678933</v>
      </c>
      <c r="F7" s="70">
        <f t="shared" si="3"/>
        <v>3678933</v>
      </c>
      <c r="G7" s="71">
        <v>0</v>
      </c>
      <c r="H7" s="70">
        <v>3678933</v>
      </c>
      <c r="I7" s="70">
        <v>0</v>
      </c>
      <c r="J7" s="71">
        <v>0</v>
      </c>
      <c r="K7" s="71">
        <v>0</v>
      </c>
      <c r="L7" s="70">
        <f t="shared" si="6"/>
        <v>0</v>
      </c>
      <c r="M7" s="70">
        <v>0</v>
      </c>
      <c r="N7" s="70">
        <f t="shared" si="7"/>
        <v>0</v>
      </c>
      <c r="O7" s="70">
        <f t="shared" si="1"/>
        <v>0</v>
      </c>
      <c r="P7" s="70">
        <v>0</v>
      </c>
      <c r="Q7" s="70">
        <f t="shared" si="2"/>
        <v>0</v>
      </c>
      <c r="R7" s="69" t="s">
        <v>127</v>
      </c>
    </row>
    <row r="8" spans="1:18" ht="38.25" x14ac:dyDescent="0.2">
      <c r="A8" s="68" t="s">
        <v>128</v>
      </c>
      <c r="B8" s="69" t="s">
        <v>129</v>
      </c>
      <c r="C8" s="70">
        <f t="shared" si="4"/>
        <v>42432</v>
      </c>
      <c r="D8" s="71">
        <v>0</v>
      </c>
      <c r="E8" s="70">
        <v>42432</v>
      </c>
      <c r="F8" s="70">
        <f t="shared" si="3"/>
        <v>42432</v>
      </c>
      <c r="G8" s="71">
        <v>0</v>
      </c>
      <c r="H8" s="70">
        <v>42432</v>
      </c>
      <c r="I8" s="70">
        <f t="shared" ref="I8" si="8">J8+K8</f>
        <v>42431.62</v>
      </c>
      <c r="J8" s="71">
        <v>0</v>
      </c>
      <c r="K8" s="71">
        <v>42431.62</v>
      </c>
      <c r="L8" s="70">
        <f t="shared" si="6"/>
        <v>99.9991044494721</v>
      </c>
      <c r="M8" s="70">
        <v>0</v>
      </c>
      <c r="N8" s="70">
        <f t="shared" si="7"/>
        <v>99.9991044494721</v>
      </c>
      <c r="O8" s="70">
        <f t="shared" si="1"/>
        <v>99.9991044494721</v>
      </c>
      <c r="P8" s="70">
        <v>0</v>
      </c>
      <c r="Q8" s="70">
        <f t="shared" si="2"/>
        <v>99.9991044494721</v>
      </c>
      <c r="R8" s="69" t="s">
        <v>130</v>
      </c>
    </row>
    <row r="9" spans="1:18" ht="108.75" customHeight="1" x14ac:dyDescent="0.2">
      <c r="A9" s="68" t="s">
        <v>131</v>
      </c>
      <c r="B9" s="69" t="s">
        <v>132</v>
      </c>
      <c r="C9" s="70">
        <f>D9+E9</f>
        <v>480000</v>
      </c>
      <c r="D9" s="71">
        <v>0</v>
      </c>
      <c r="E9" s="70">
        <v>480000</v>
      </c>
      <c r="F9" s="70">
        <f t="shared" si="3"/>
        <v>480000</v>
      </c>
      <c r="G9" s="71">
        <v>0</v>
      </c>
      <c r="H9" s="70">
        <v>480000</v>
      </c>
      <c r="I9" s="70">
        <f t="shared" si="5"/>
        <v>0</v>
      </c>
      <c r="J9" s="71">
        <v>0</v>
      </c>
      <c r="K9" s="71">
        <v>0</v>
      </c>
      <c r="L9" s="70">
        <v>0</v>
      </c>
      <c r="M9" s="70">
        <v>0</v>
      </c>
      <c r="N9" s="70">
        <v>0</v>
      </c>
      <c r="O9" s="70">
        <f t="shared" si="1"/>
        <v>0</v>
      </c>
      <c r="P9" s="70">
        <v>0</v>
      </c>
      <c r="Q9" s="70">
        <f t="shared" si="2"/>
        <v>0</v>
      </c>
      <c r="R9" s="69" t="s">
        <v>133</v>
      </c>
    </row>
    <row r="10" spans="1:18" ht="120.75" customHeight="1" x14ac:dyDescent="0.2">
      <c r="A10" s="68" t="s">
        <v>134</v>
      </c>
      <c r="B10" s="69" t="s">
        <v>135</v>
      </c>
      <c r="C10" s="70">
        <f>D10+E10</f>
        <v>535000</v>
      </c>
      <c r="D10" s="72">
        <v>0</v>
      </c>
      <c r="E10" s="71">
        <v>535000</v>
      </c>
      <c r="F10" s="70">
        <f t="shared" si="3"/>
        <v>535000</v>
      </c>
      <c r="G10" s="71">
        <v>0</v>
      </c>
      <c r="H10" s="71">
        <v>535000</v>
      </c>
      <c r="I10" s="70">
        <f t="shared" si="5"/>
        <v>0</v>
      </c>
      <c r="J10" s="71">
        <v>0</v>
      </c>
      <c r="K10" s="71">
        <v>0</v>
      </c>
      <c r="L10" s="70">
        <v>0</v>
      </c>
      <c r="M10" s="70">
        <v>0</v>
      </c>
      <c r="N10" s="70">
        <v>0</v>
      </c>
      <c r="O10" s="70">
        <f t="shared" si="1"/>
        <v>0</v>
      </c>
      <c r="P10" s="70">
        <v>0</v>
      </c>
      <c r="Q10" s="70">
        <f t="shared" si="2"/>
        <v>0</v>
      </c>
      <c r="R10" s="69" t="s">
        <v>136</v>
      </c>
    </row>
    <row r="11" spans="1:18" ht="94.5" customHeight="1" x14ac:dyDescent="0.2">
      <c r="A11" s="68" t="s">
        <v>137</v>
      </c>
      <c r="B11" s="69" t="s">
        <v>138</v>
      </c>
      <c r="C11" s="70">
        <f t="shared" si="4"/>
        <v>30637814</v>
      </c>
      <c r="D11" s="72">
        <v>0</v>
      </c>
      <c r="E11" s="71">
        <v>30637814</v>
      </c>
      <c r="F11" s="70">
        <f t="shared" si="3"/>
        <v>30637814</v>
      </c>
      <c r="G11" s="71">
        <v>0</v>
      </c>
      <c r="H11" s="71">
        <v>30637814</v>
      </c>
      <c r="I11" s="70">
        <f t="shared" si="5"/>
        <v>22603731.52</v>
      </c>
      <c r="J11" s="71">
        <v>0</v>
      </c>
      <c r="K11" s="71">
        <v>22603731.52</v>
      </c>
      <c r="L11" s="70">
        <f t="shared" ref="L11" si="9">I11/F11*100</f>
        <v>73.77723332350017</v>
      </c>
      <c r="M11" s="70">
        <v>0</v>
      </c>
      <c r="N11" s="70">
        <f t="shared" ref="N11" si="10">K11/H11*100</f>
        <v>73.77723332350017</v>
      </c>
      <c r="O11" s="70">
        <f t="shared" si="1"/>
        <v>73.77723332350017</v>
      </c>
      <c r="P11" s="70">
        <v>0</v>
      </c>
      <c r="Q11" s="70">
        <f t="shared" si="2"/>
        <v>73.77723332350017</v>
      </c>
      <c r="R11" s="7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5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2.25" customHeight="1" x14ac:dyDescent="0.25">
      <c r="A2" s="97" t="s">
        <v>0</v>
      </c>
      <c r="B2" s="6" t="s">
        <v>1</v>
      </c>
      <c r="C2" s="98" t="s">
        <v>17</v>
      </c>
      <c r="D2" s="99" t="s">
        <v>47</v>
      </c>
      <c r="E2" s="99"/>
      <c r="F2" s="99"/>
      <c r="G2" s="100" t="s">
        <v>55</v>
      </c>
      <c r="H2" s="100"/>
      <c r="I2" s="100"/>
      <c r="J2" s="101" t="s">
        <v>53</v>
      </c>
      <c r="K2" s="102"/>
      <c r="L2" s="103"/>
      <c r="M2" s="104" t="s">
        <v>48</v>
      </c>
      <c r="N2" s="104" t="s">
        <v>49</v>
      </c>
    </row>
    <row r="3" spans="1:14" ht="25.5" x14ac:dyDescent="0.25">
      <c r="A3" s="97"/>
      <c r="B3" s="7" t="s">
        <v>2</v>
      </c>
      <c r="C3" s="98"/>
      <c r="D3" s="8" t="s">
        <v>24</v>
      </c>
      <c r="E3" s="8" t="s">
        <v>25</v>
      </c>
      <c r="F3" s="8" t="s">
        <v>26</v>
      </c>
      <c r="G3" s="8" t="s">
        <v>24</v>
      </c>
      <c r="H3" s="8" t="s">
        <v>25</v>
      </c>
      <c r="I3" s="8" t="s">
        <v>26</v>
      </c>
      <c r="J3" s="8" t="s">
        <v>24</v>
      </c>
      <c r="K3" s="8" t="s">
        <v>25</v>
      </c>
      <c r="L3" s="8" t="s">
        <v>26</v>
      </c>
      <c r="M3" s="105"/>
      <c r="N3" s="105"/>
    </row>
    <row r="4" spans="1:14" x14ac:dyDescent="0.25">
      <c r="A4" s="9" t="s">
        <v>3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94" t="s">
        <v>51</v>
      </c>
      <c r="C5" s="94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4</v>
      </c>
      <c r="B6" s="15" t="s">
        <v>20</v>
      </c>
      <c r="C6" s="15" t="s">
        <v>54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5</v>
      </c>
      <c r="B7" s="15" t="s">
        <v>52</v>
      </c>
      <c r="C7" s="15" t="s">
        <v>54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3" t="s">
        <v>0</v>
      </c>
      <c r="B1" s="34" t="s">
        <v>1</v>
      </c>
      <c r="C1" s="114" t="s">
        <v>17</v>
      </c>
      <c r="D1" s="115" t="s">
        <v>87</v>
      </c>
      <c r="E1" s="115"/>
      <c r="F1" s="115"/>
      <c r="G1" s="115"/>
      <c r="H1" s="115" t="s">
        <v>88</v>
      </c>
      <c r="I1" s="115"/>
      <c r="J1" s="115"/>
      <c r="K1" s="115"/>
      <c r="L1" s="116" t="s">
        <v>98</v>
      </c>
      <c r="M1" s="117"/>
      <c r="N1" s="117"/>
      <c r="O1" s="118"/>
      <c r="P1" s="110" t="s">
        <v>89</v>
      </c>
      <c r="Q1" s="110"/>
      <c r="R1" s="110"/>
      <c r="S1" s="110"/>
      <c r="T1" s="110" t="s">
        <v>90</v>
      </c>
      <c r="U1" s="111"/>
      <c r="V1" s="111"/>
      <c r="W1" s="111"/>
    </row>
    <row r="2" spans="1:23" ht="22.5" x14ac:dyDescent="0.25">
      <c r="A2" s="113"/>
      <c r="B2" s="34" t="s">
        <v>2</v>
      </c>
      <c r="C2" s="114"/>
      <c r="D2" s="35" t="s">
        <v>24</v>
      </c>
      <c r="E2" s="35" t="s">
        <v>25</v>
      </c>
      <c r="F2" s="35" t="s">
        <v>56</v>
      </c>
      <c r="G2" s="35" t="s">
        <v>26</v>
      </c>
      <c r="H2" s="35" t="s">
        <v>24</v>
      </c>
      <c r="I2" s="35" t="s">
        <v>25</v>
      </c>
      <c r="J2" s="35" t="s">
        <v>56</v>
      </c>
      <c r="K2" s="35" t="s">
        <v>26</v>
      </c>
      <c r="L2" s="35" t="s">
        <v>24</v>
      </c>
      <c r="M2" s="35" t="s">
        <v>25</v>
      </c>
      <c r="N2" s="35" t="s">
        <v>56</v>
      </c>
      <c r="O2" s="35" t="s">
        <v>26</v>
      </c>
      <c r="P2" s="35" t="s">
        <v>24</v>
      </c>
      <c r="Q2" s="35" t="s">
        <v>25</v>
      </c>
      <c r="R2" s="35" t="s">
        <v>56</v>
      </c>
      <c r="S2" s="35" t="s">
        <v>26</v>
      </c>
      <c r="T2" s="35" t="s">
        <v>24</v>
      </c>
      <c r="U2" s="36" t="s">
        <v>25</v>
      </c>
      <c r="V2" s="35" t="s">
        <v>56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46</v>
      </c>
      <c r="I3" s="32" t="s">
        <v>34</v>
      </c>
      <c r="J3" s="32" t="s">
        <v>35</v>
      </c>
      <c r="K3" s="32" t="s">
        <v>36</v>
      </c>
      <c r="L3" s="32" t="s">
        <v>37</v>
      </c>
      <c r="M3" s="32" t="s">
        <v>38</v>
      </c>
      <c r="N3" s="32" t="s">
        <v>39</v>
      </c>
      <c r="O3" s="32" t="s">
        <v>45</v>
      </c>
      <c r="P3" s="32" t="s">
        <v>16</v>
      </c>
      <c r="Q3" s="32" t="s">
        <v>34</v>
      </c>
      <c r="R3" s="32" t="s">
        <v>86</v>
      </c>
      <c r="S3" s="32" t="s">
        <v>35</v>
      </c>
      <c r="T3" s="32" t="s">
        <v>36</v>
      </c>
      <c r="U3" s="32" t="s">
        <v>91</v>
      </c>
      <c r="V3" s="32" t="s">
        <v>73</v>
      </c>
      <c r="W3" s="32" t="s">
        <v>82</v>
      </c>
    </row>
    <row r="4" spans="1:23" x14ac:dyDescent="0.25">
      <c r="A4" s="112" t="s">
        <v>27</v>
      </c>
      <c r="B4" s="112"/>
      <c r="C4" s="112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94" t="s">
        <v>8</v>
      </c>
      <c r="C5" s="94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72</v>
      </c>
      <c r="C6" s="6" t="s">
        <v>80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94" t="s">
        <v>92</v>
      </c>
      <c r="C7" s="94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93</v>
      </c>
      <c r="C8" s="6" t="s">
        <v>80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94</v>
      </c>
      <c r="C9" s="6" t="s">
        <v>80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95</v>
      </c>
      <c r="B11" s="42" t="s">
        <v>96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94" t="s">
        <v>10</v>
      </c>
      <c r="C12" s="94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6" t="s">
        <v>80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106" t="s">
        <v>11</v>
      </c>
      <c r="C14" s="107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104" t="s">
        <v>19</v>
      </c>
      <c r="B15" s="42" t="s">
        <v>97</v>
      </c>
      <c r="C15" s="6" t="s">
        <v>80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108"/>
      <c r="B16" s="42" t="s">
        <v>76</v>
      </c>
      <c r="C16" s="6" t="s">
        <v>80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108"/>
      <c r="B17" s="42" t="s">
        <v>77</v>
      </c>
      <c r="C17" s="6" t="s">
        <v>80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109"/>
      <c r="B18" s="42" t="s">
        <v>78</v>
      </c>
      <c r="C18" s="6" t="s">
        <v>80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Лист1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2019-07-04T07:35:16Z</cp:lastPrinted>
  <dcterms:created xsi:type="dcterms:W3CDTF">2012-05-22T08:33:39Z</dcterms:created>
  <dcterms:modified xsi:type="dcterms:W3CDTF">2019-10-07T11:28:45Z</dcterms:modified>
</cp:coreProperties>
</file>