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<sst xmlns="http://schemas.openxmlformats.org/spreadsheetml/2006/main" count="61" uniqueCount="47">
  <si>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</si>
  <si>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</si>
  <si>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</si>
  <si>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</si>
  <si>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</si>
  <si>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</si>
  <si>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</si>
  <si>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</si>
  <si>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</si>
  <si>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</si>
  <si>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</si>
  <si>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</si>
  <si>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</si>
  <si>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</si>
  <si>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</si>
  <si>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</si>
  <si>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</si>
  <si>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</si>
  <si>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</si>
  <si>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</si>
  <si>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</si>
  <si>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</si>
  <si>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</si>
  <si>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</si>
  <si>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</si>
  <si>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</si>
  <si>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</si>
  <si>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</si>
  <si>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</si>
  <si>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</si>
  <si>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</si>
  <si>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</si>
  <si>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</si>
  <si>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</si>
  <si>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</si>
  <si>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</si>
  <si>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</si>
  <si>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</si>
  <si>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</si>
  <si>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</si>
  <si>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</si>
  <si>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</si>
  <si>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</si>
  <si>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</si>
  <si>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</si>
  <si>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</si>
  <si>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01.10.2019 (рублей)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</si>
</sst>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36" customHeight="1">
      <c r="A2" s="46" t="s">
        <v>0</v>
      </c>
      <c r="B2" s="13" t="s">
        <v>1</v>
      </c>
      <c r="C2" s="47" t="s">
        <v>8</v>
      </c>
      <c r="D2" s="48" t="s">
        <v>25</v>
      </c>
      <c r="E2" s="49"/>
      <c r="F2" s="49"/>
      <c r="G2" s="49"/>
      <c r="H2" s="50" t="s">
        <v>46</v>
      </c>
      <c r="I2" s="51"/>
      <c r="J2" s="51"/>
      <c r="K2" s="52"/>
      <c r="L2" s="53" t="s">
        <v>12</v>
      </c>
      <c r="M2" s="53"/>
      <c r="N2" s="53"/>
      <c r="O2" s="53"/>
    </row>
    <row r="3" spans="1:15" s="1" customFormat="1" ht="39.75" customHeight="1">
      <c r="A3" s="46"/>
      <c r="B3" s="9" t="s">
        <v>2</v>
      </c>
      <c r="C3" s="47"/>
      <c r="D3" s="23" t="s">
        <v>9</v>
      </c>
      <c r="E3" s="23" t="s">
        <v>19</v>
      </c>
      <c r="F3" s="23" t="s">
        <v>10</v>
      </c>
      <c r="G3" s="23" t="s">
        <v>11</v>
      </c>
      <c r="H3" s="23" t="s">
        <v>9</v>
      </c>
      <c r="I3" s="23" t="s">
        <v>19</v>
      </c>
      <c r="J3" s="23" t="s">
        <v>10</v>
      </c>
      <c r="K3" s="23" t="s">
        <v>11</v>
      </c>
      <c r="L3" s="17" t="s">
        <v>13</v>
      </c>
      <c r="M3" s="23" t="s">
        <v>19</v>
      </c>
      <c r="N3" s="17" t="s">
        <v>10</v>
      </c>
      <c r="O3" s="23" t="s">
        <v>11</v>
      </c>
    </row>
    <row r="4" spans="1:15" s="1" customFormat="1" ht="21.75" customHeight="1">
      <c r="A4" s="22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1" t="s">
        <v>14</v>
      </c>
      <c r="B5" s="42"/>
      <c r="C5" s="43"/>
      <c r="D5" s="10">
        <f>D6+D10+D15+D18</f>
        <v>1653730307.63</v>
      </c>
      <c r="E5" s="10">
        <f aca="true" t="shared" si="0" ref="E5:K5">E6+E10+E15+E18</f>
        <v>11619326.09</v>
      </c>
      <c r="F5" s="10">
        <f t="shared" si="0"/>
        <v>1250066698.3100002</v>
      </c>
      <c r="G5" s="10">
        <f t="shared" si="0"/>
        <v>392044283.23</v>
      </c>
      <c r="H5" s="37">
        <f t="shared" si="0"/>
        <v>256061959.24</v>
      </c>
      <c r="I5" s="37">
        <f t="shared" si="0"/>
        <v>73126.09</v>
      </c>
      <c r="J5" s="37">
        <f t="shared" si="0"/>
        <v>110145934.05000001</v>
      </c>
      <c r="K5" s="37">
        <f t="shared" si="0"/>
        <v>145842899.10000002</v>
      </c>
      <c r="L5" s="12">
        <f aca="true" t="shared" si="1" ref="L5:L10">H5/D5*100</f>
        <v>15.483900733909174</v>
      </c>
      <c r="M5" s="12">
        <v>0</v>
      </c>
      <c r="N5" s="14">
        <f>J5*100/F5</f>
        <v>8.811204570036892</v>
      </c>
      <c r="O5" s="14">
        <f>K5/G5*100</f>
        <v>37.20061874092897</v>
      </c>
    </row>
    <row r="6" spans="1:15" s="1" customFormat="1" ht="43.5" customHeight="1">
      <c r="A6" s="11" t="s">
        <v>3</v>
      </c>
      <c r="B6" s="24" t="s">
        <v>26</v>
      </c>
      <c r="C6" s="24"/>
      <c r="D6" s="37">
        <f>SUM(D7:D9)</f>
        <v>146960619</v>
      </c>
      <c r="E6" s="37">
        <f aca="true" t="shared" si="2" ref="E6:K6">SUM(E7:E9)</f>
        <v>0</v>
      </c>
      <c r="F6" s="37">
        <f t="shared" si="2"/>
        <v>33586600</v>
      </c>
      <c r="G6" s="37">
        <f t="shared" si="2"/>
        <v>113374019</v>
      </c>
      <c r="H6" s="37">
        <f t="shared" si="2"/>
        <v>7428537.11</v>
      </c>
      <c r="I6" s="37">
        <f t="shared" si="2"/>
        <v>0</v>
      </c>
      <c r="J6" s="37">
        <f t="shared" si="2"/>
        <v>0</v>
      </c>
      <c r="K6" s="37">
        <f t="shared" si="2"/>
        <v>7428537.11</v>
      </c>
      <c r="L6" s="12">
        <f t="shared" si="1"/>
        <v>5.054780770894821</v>
      </c>
      <c r="M6" s="12">
        <v>0</v>
      </c>
      <c r="N6" s="14">
        <v>0</v>
      </c>
      <c r="O6" s="14">
        <f>K6*100/G6</f>
        <v>6.552239371526557</v>
      </c>
    </row>
    <row r="7" spans="1:15" s="1" customFormat="1" ht="41.25" customHeight="1">
      <c r="A7" s="20" t="s">
        <v>4</v>
      </c>
      <c r="B7" s="25" t="s">
        <v>27</v>
      </c>
      <c r="C7" s="28" t="s">
        <v>45</v>
      </c>
      <c r="D7" s="38">
        <f>F7+G7+E7</f>
        <v>25750827</v>
      </c>
      <c r="E7" s="38">
        <v>0</v>
      </c>
      <c r="F7" s="38">
        <v>12001100</v>
      </c>
      <c r="G7" s="38">
        <v>13749727</v>
      </c>
      <c r="H7" s="38">
        <f>J7+K7+I7</f>
        <v>5505003.78</v>
      </c>
      <c r="I7" s="38">
        <v>0</v>
      </c>
      <c r="J7" s="38">
        <v>0</v>
      </c>
      <c r="K7" s="38">
        <v>5505003.78</v>
      </c>
      <c r="L7" s="12">
        <f t="shared" si="1"/>
        <v>21.37796887066967</v>
      </c>
      <c r="M7" s="18">
        <v>0</v>
      </c>
      <c r="N7" s="19">
        <v>0</v>
      </c>
      <c r="O7" s="19">
        <f>K7*100/G7</f>
        <v>40.037186047402976</v>
      </c>
    </row>
    <row r="8" spans="1:15" s="1" customFormat="1" ht="81.75" customHeight="1">
      <c r="A8" s="20" t="s">
        <v>5</v>
      </c>
      <c r="B8" s="25" t="s">
        <v>40</v>
      </c>
      <c r="C8" s="28" t="s">
        <v>45</v>
      </c>
      <c r="D8" s="38">
        <f>F8+G8+E8</f>
        <v>36471614</v>
      </c>
      <c r="E8" s="38">
        <v>0</v>
      </c>
      <c r="F8" s="38">
        <v>21585500</v>
      </c>
      <c r="G8" s="38">
        <v>14886114</v>
      </c>
      <c r="H8" s="38">
        <f>J8+K8+I8</f>
        <v>1923533.33</v>
      </c>
      <c r="I8" s="38">
        <v>0</v>
      </c>
      <c r="J8" s="38">
        <v>0</v>
      </c>
      <c r="K8" s="38">
        <v>1923533.33</v>
      </c>
      <c r="L8" s="18">
        <f t="shared" si="1"/>
        <v>5.274055954858483</v>
      </c>
      <c r="M8" s="18">
        <v>0</v>
      </c>
      <c r="N8" s="19">
        <v>0</v>
      </c>
      <c r="O8" s="19">
        <f>K8/G8*100</f>
        <v>12.921661959595365</v>
      </c>
    </row>
    <row r="9" spans="1:15" s="1" customFormat="1" ht="117.75" customHeight="1">
      <c r="A9" s="29" t="s">
        <v>29</v>
      </c>
      <c r="B9" s="25" t="s">
        <v>28</v>
      </c>
      <c r="C9" s="28" t="s">
        <v>45</v>
      </c>
      <c r="D9" s="38">
        <f>F9+G9+E9</f>
        <v>84738178</v>
      </c>
      <c r="E9" s="38">
        <v>0</v>
      </c>
      <c r="F9" s="38">
        <v>0</v>
      </c>
      <c r="G9" s="38">
        <v>84738178</v>
      </c>
      <c r="H9" s="38">
        <f>J9+K9+I9</f>
        <v>0</v>
      </c>
      <c r="I9" s="38">
        <v>0</v>
      </c>
      <c r="J9" s="38">
        <v>0</v>
      </c>
      <c r="K9" s="38">
        <v>0</v>
      </c>
      <c r="L9" s="18">
        <f t="shared" si="1"/>
        <v>0</v>
      </c>
      <c r="M9" s="18">
        <v>0</v>
      </c>
      <c r="N9" s="19">
        <v>0</v>
      </c>
      <c r="O9" s="19">
        <f>K9/G9*100</f>
        <v>0</v>
      </c>
    </row>
    <row r="10" spans="1:15" s="2" customFormat="1" ht="48" customHeight="1">
      <c r="A10" s="11" t="s">
        <v>15</v>
      </c>
      <c r="B10" s="24" t="s">
        <v>30</v>
      </c>
      <c r="C10" s="21"/>
      <c r="D10" s="37">
        <f>D11+D12+D13+D14</f>
        <v>1376930366.13</v>
      </c>
      <c r="E10" s="37">
        <f aca="true" t="shared" si="3" ref="E10:K10">E11+E12+E13+E14</f>
        <v>0</v>
      </c>
      <c r="F10" s="37">
        <f t="shared" si="3"/>
        <v>1215053935.13</v>
      </c>
      <c r="G10" s="37">
        <f t="shared" si="3"/>
        <v>161876431</v>
      </c>
      <c r="H10" s="37">
        <f t="shared" si="3"/>
        <v>170015893.43</v>
      </c>
      <c r="I10" s="37">
        <f t="shared" si="3"/>
        <v>0</v>
      </c>
      <c r="J10" s="37">
        <f t="shared" si="3"/>
        <v>108742470.87</v>
      </c>
      <c r="K10" s="37">
        <f t="shared" si="3"/>
        <v>61273422.56</v>
      </c>
      <c r="L10" s="12">
        <f t="shared" si="1"/>
        <v>12.34745762110299</v>
      </c>
      <c r="M10" s="12">
        <v>0</v>
      </c>
      <c r="N10" s="14">
        <f>J10*100/F10</f>
        <v>8.949600320282531</v>
      </c>
      <c r="O10" s="14">
        <f>K10/G10*100</f>
        <v>37.85197275568795</v>
      </c>
    </row>
    <row r="11" spans="1:15" s="1" customFormat="1" ht="80.25" customHeight="1">
      <c r="A11" s="20" t="s">
        <v>6</v>
      </c>
      <c r="B11" s="25" t="s">
        <v>31</v>
      </c>
      <c r="C11" s="28" t="s">
        <v>23</v>
      </c>
      <c r="D11" s="38">
        <f>F11+G11+E11</f>
        <v>148437705</v>
      </c>
      <c r="E11" s="38">
        <v>0</v>
      </c>
      <c r="F11" s="38">
        <v>136850300</v>
      </c>
      <c r="G11" s="38">
        <v>11587405</v>
      </c>
      <c r="H11" s="38">
        <f>J11+K11+I11</f>
        <v>0</v>
      </c>
      <c r="I11" s="38">
        <v>0</v>
      </c>
      <c r="J11" s="38">
        <v>0</v>
      </c>
      <c r="K11" s="39">
        <v>0</v>
      </c>
      <c r="L11" s="18">
        <f aca="true" t="shared" si="4" ref="L11:L17">H11/D11*100</f>
        <v>0</v>
      </c>
      <c r="M11" s="18">
        <v>0</v>
      </c>
      <c r="N11" s="35">
        <f aca="true" t="shared" si="5" ref="N11:N17">J11*100/F11</f>
        <v>0</v>
      </c>
      <c r="O11" s="35">
        <f aca="true" t="shared" si="6" ref="O11:O16">K11/G11*100</f>
        <v>0</v>
      </c>
    </row>
    <row r="12" spans="1:15" s="1" customFormat="1" ht="55.5" customHeight="1">
      <c r="A12" s="27" t="s">
        <v>7</v>
      </c>
      <c r="B12" s="26" t="s">
        <v>32</v>
      </c>
      <c r="C12" s="31" t="s">
        <v>20</v>
      </c>
      <c r="D12" s="38">
        <f>F12+G12+E12</f>
        <v>633991587.13</v>
      </c>
      <c r="E12" s="38">
        <v>0</v>
      </c>
      <c r="F12" s="38">
        <v>564317935.13</v>
      </c>
      <c r="G12" s="38">
        <v>69673652</v>
      </c>
      <c r="H12" s="38">
        <f>J12+K12+I12</f>
        <v>133421237.43</v>
      </c>
      <c r="I12" s="39">
        <v>0</v>
      </c>
      <c r="J12" s="39">
        <v>108742470.87</v>
      </c>
      <c r="K12" s="39">
        <v>24678766.56</v>
      </c>
      <c r="L12" s="12">
        <f t="shared" si="4"/>
        <v>21.044638468150836</v>
      </c>
      <c r="M12" s="12">
        <v>0</v>
      </c>
      <c r="N12" s="14">
        <f t="shared" si="5"/>
        <v>19.26971731723348</v>
      </c>
      <c r="O12" s="14">
        <f t="shared" si="6"/>
        <v>35.420515290342465</v>
      </c>
    </row>
    <row r="13" spans="1:15" s="1" customFormat="1" ht="112.5" customHeight="1">
      <c r="A13" s="30" t="s">
        <v>41</v>
      </c>
      <c r="B13" s="26" t="s">
        <v>42</v>
      </c>
      <c r="C13" s="33" t="s">
        <v>23</v>
      </c>
      <c r="D13" s="38">
        <f>F13+G13+E13</f>
        <v>41935805</v>
      </c>
      <c r="E13" s="38">
        <v>0</v>
      </c>
      <c r="F13" s="38">
        <v>0</v>
      </c>
      <c r="G13" s="38">
        <v>41935805</v>
      </c>
      <c r="H13" s="38">
        <f>J13+K13+I13</f>
        <v>36594656</v>
      </c>
      <c r="I13" s="39">
        <v>0</v>
      </c>
      <c r="J13" s="39">
        <v>0</v>
      </c>
      <c r="K13" s="39">
        <v>36594656</v>
      </c>
      <c r="L13" s="18">
        <f t="shared" si="4"/>
        <v>87.26351145518728</v>
      </c>
      <c r="M13" s="18">
        <v>0</v>
      </c>
      <c r="N13" s="35">
        <v>0</v>
      </c>
      <c r="O13" s="35">
        <f t="shared" si="6"/>
        <v>87.26351145518728</v>
      </c>
    </row>
    <row r="14" spans="1:15" s="1" customFormat="1" ht="57" customHeight="1">
      <c r="A14" s="30" t="s">
        <v>43</v>
      </c>
      <c r="B14" s="26" t="s">
        <v>44</v>
      </c>
      <c r="C14" s="33" t="s">
        <v>23</v>
      </c>
      <c r="D14" s="38">
        <f>F14+G14+E14</f>
        <v>552565269</v>
      </c>
      <c r="E14" s="38">
        <v>0</v>
      </c>
      <c r="F14" s="38">
        <v>513885700</v>
      </c>
      <c r="G14" s="38">
        <v>38679569</v>
      </c>
      <c r="H14" s="38">
        <f>J14+K14+I14</f>
        <v>0</v>
      </c>
      <c r="I14" s="39">
        <v>0</v>
      </c>
      <c r="J14" s="39">
        <v>0</v>
      </c>
      <c r="K14" s="39">
        <v>0</v>
      </c>
      <c r="L14" s="18">
        <f t="shared" si="4"/>
        <v>0</v>
      </c>
      <c r="M14" s="18">
        <v>0</v>
      </c>
      <c r="N14" s="35">
        <f t="shared" si="5"/>
        <v>0</v>
      </c>
      <c r="O14" s="35">
        <f t="shared" si="6"/>
        <v>0</v>
      </c>
    </row>
    <row r="15" spans="1:15" ht="66.75" customHeight="1">
      <c r="A15" s="20" t="s">
        <v>16</v>
      </c>
      <c r="B15" s="24" t="s">
        <v>33</v>
      </c>
      <c r="C15" s="31"/>
      <c r="D15" s="36">
        <f>D16+D17</f>
        <v>13123204.5</v>
      </c>
      <c r="E15" s="37">
        <f aca="true" t="shared" si="7" ref="E15:K15">E16+E17</f>
        <v>11619326.09</v>
      </c>
      <c r="F15" s="37">
        <f t="shared" si="7"/>
        <v>1426163.18</v>
      </c>
      <c r="G15" s="37">
        <f t="shared" si="7"/>
        <v>77715.23</v>
      </c>
      <c r="H15" s="37">
        <f t="shared" si="7"/>
        <v>1554304.5</v>
      </c>
      <c r="I15" s="37">
        <f t="shared" si="7"/>
        <v>73126.09</v>
      </c>
      <c r="J15" s="37">
        <f t="shared" si="7"/>
        <v>1403463.18</v>
      </c>
      <c r="K15" s="37">
        <f t="shared" si="7"/>
        <v>77715.23</v>
      </c>
      <c r="L15" s="12">
        <f t="shared" si="4"/>
        <v>11.84394025102634</v>
      </c>
      <c r="M15" s="12">
        <v>0</v>
      </c>
      <c r="N15" s="14">
        <f t="shared" si="5"/>
        <v>98.40831678181455</v>
      </c>
      <c r="O15" s="14">
        <f t="shared" si="6"/>
        <v>100</v>
      </c>
    </row>
    <row r="16" spans="1:15" ht="91.5" customHeight="1">
      <c r="A16" s="27" t="s">
        <v>17</v>
      </c>
      <c r="B16" s="26" t="s">
        <v>34</v>
      </c>
      <c r="C16" s="31" t="s">
        <v>18</v>
      </c>
      <c r="D16" s="38">
        <f>F16+G16+E16</f>
        <v>1554304.5</v>
      </c>
      <c r="E16" s="38">
        <v>73126.09</v>
      </c>
      <c r="F16" s="38">
        <v>1403463.18</v>
      </c>
      <c r="G16" s="38">
        <v>77715.23</v>
      </c>
      <c r="H16" s="39">
        <f>I16+J16+K16</f>
        <v>1554304.5</v>
      </c>
      <c r="I16" s="39">
        <v>73126.09</v>
      </c>
      <c r="J16" s="39">
        <v>1403463.18</v>
      </c>
      <c r="K16" s="39">
        <v>77715.23</v>
      </c>
      <c r="L16" s="18">
        <f t="shared" si="4"/>
        <v>100</v>
      </c>
      <c r="M16" s="18">
        <v>0</v>
      </c>
      <c r="N16" s="35">
        <f t="shared" si="5"/>
        <v>100</v>
      </c>
      <c r="O16" s="35">
        <f t="shared" si="6"/>
        <v>100</v>
      </c>
    </row>
    <row r="17" spans="1:15" ht="58.5" customHeight="1">
      <c r="A17" s="29" t="s">
        <v>35</v>
      </c>
      <c r="B17" s="25" t="s">
        <v>36</v>
      </c>
      <c r="C17" s="31" t="s">
        <v>20</v>
      </c>
      <c r="D17" s="38">
        <f>F17+G17+E17</f>
        <v>11568900</v>
      </c>
      <c r="E17" s="38">
        <v>11546200</v>
      </c>
      <c r="F17" s="38">
        <v>22700</v>
      </c>
      <c r="G17" s="38">
        <v>0</v>
      </c>
      <c r="H17" s="39">
        <f>I17+J17+K17</f>
        <v>0</v>
      </c>
      <c r="I17" s="39">
        <v>0</v>
      </c>
      <c r="J17" s="39">
        <v>0</v>
      </c>
      <c r="K17" s="39">
        <v>0</v>
      </c>
      <c r="L17" s="18">
        <f t="shared" si="4"/>
        <v>0</v>
      </c>
      <c r="M17" s="18">
        <v>0</v>
      </c>
      <c r="N17" s="35">
        <f t="shared" si="5"/>
        <v>0</v>
      </c>
      <c r="O17" s="35">
        <v>0</v>
      </c>
    </row>
    <row r="18" spans="1:15" ht="61.5" customHeight="1">
      <c r="A18" s="29" t="s">
        <v>37</v>
      </c>
      <c r="B18" s="24" t="s">
        <v>39</v>
      </c>
      <c r="C18" s="31"/>
      <c r="D18" s="36">
        <f>D19</f>
        <v>116716118</v>
      </c>
      <c r="E18" s="37">
        <f aca="true" t="shared" si="8" ref="E18:K18">E19</f>
        <v>0</v>
      </c>
      <c r="F18" s="37">
        <f t="shared" si="8"/>
        <v>0</v>
      </c>
      <c r="G18" s="37">
        <f t="shared" si="8"/>
        <v>116716118</v>
      </c>
      <c r="H18" s="37">
        <f t="shared" si="8"/>
        <v>77063224.2</v>
      </c>
      <c r="I18" s="37">
        <f t="shared" si="8"/>
        <v>0</v>
      </c>
      <c r="J18" s="37">
        <f t="shared" si="8"/>
        <v>0</v>
      </c>
      <c r="K18" s="37">
        <f t="shared" si="8"/>
        <v>77063224.2</v>
      </c>
      <c r="L18" s="34">
        <f>H18/D18*100</f>
        <v>66.0262057379256</v>
      </c>
      <c r="M18" s="34">
        <v>0</v>
      </c>
      <c r="N18" s="34">
        <v>0</v>
      </c>
      <c r="O18" s="34">
        <f>K18/G18*100</f>
        <v>66.0262057379256</v>
      </c>
    </row>
    <row r="19" spans="1:15" ht="45" customHeight="1">
      <c r="A19" s="29" t="s">
        <v>38</v>
      </c>
      <c r="B19" s="25" t="s">
        <v>21</v>
      </c>
      <c r="C19" s="28" t="s">
        <v>45</v>
      </c>
      <c r="D19" s="38">
        <f>F19+G19+E19</f>
        <v>116716118</v>
      </c>
      <c r="E19" s="38">
        <v>0</v>
      </c>
      <c r="F19" s="38">
        <v>0</v>
      </c>
      <c r="G19" s="38">
        <v>116716118</v>
      </c>
      <c r="H19" s="39">
        <f>I19+J19+K19</f>
        <v>77063224.2</v>
      </c>
      <c r="I19" s="39">
        <v>0</v>
      </c>
      <c r="J19" s="39">
        <v>0</v>
      </c>
      <c r="K19" s="39">
        <v>77063224.2</v>
      </c>
      <c r="L19" s="32">
        <f>H19/D19*100</f>
        <v>66.0262057379256</v>
      </c>
      <c r="M19" s="32">
        <v>0</v>
      </c>
      <c r="N19" s="32">
        <v>0</v>
      </c>
      <c r="O19" s="32">
        <f>K19/G19*100</f>
        <v>66.0262057379256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0" t="s">
        <v>22</v>
      </c>
      <c r="B21" s="40"/>
      <c r="C21" s="40"/>
      <c r="D21" s="40"/>
      <c r="E21" s="40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Гусенкова Елена Николаевна</cp:lastModifiedBy>
  <cp:lastPrinted>2019-10-11T07:28:54Z</cp:lastPrinted>
  <dcterms:created xsi:type="dcterms:W3CDTF">2012-05-22T08:33:39Z</dcterms:created>
  <dcterms:modified xsi:type="dcterms:W3CDTF">2019-10-14T04:50:18Z</dcterms:modified>
  <cp:category/>
  <cp:version/>
  <cp:contentType/>
  <cp:contentStatus/>
</cp:coreProperties>
</file>