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19\01.09.19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муниципальные!$A$1:$V$23</definedName>
  </definedNames>
  <calcPr calcId="162913"/>
</workbook>
</file>

<file path=xl/calcChain.xml><?xml version="1.0" encoding="utf-8"?>
<calcChain xmlns="http://schemas.openxmlformats.org/spreadsheetml/2006/main">
  <c r="U12" i="33" l="1"/>
  <c r="U17" i="33"/>
  <c r="R20" i="33"/>
  <c r="R22" i="33"/>
  <c r="R23" i="33"/>
  <c r="Q12" i="33"/>
  <c r="Q17" i="33"/>
  <c r="P12" i="33"/>
  <c r="P13" i="33"/>
  <c r="P14" i="33"/>
  <c r="P15" i="33"/>
  <c r="P16" i="33"/>
  <c r="P18" i="33"/>
  <c r="P20" i="33"/>
  <c r="T12" i="33" l="1"/>
  <c r="T13" i="33"/>
  <c r="T14" i="33"/>
  <c r="T15" i="33"/>
  <c r="T16" i="33"/>
  <c r="T18" i="33"/>
  <c r="T20" i="33"/>
  <c r="R7" i="33"/>
  <c r="R8" i="33"/>
  <c r="R9" i="33"/>
  <c r="R10" i="33"/>
  <c r="V7" i="33" l="1"/>
  <c r="V8" i="33"/>
  <c r="V9" i="33"/>
  <c r="V10" i="33"/>
  <c r="V20" i="33"/>
  <c r="V22" i="33"/>
  <c r="V23" i="33"/>
  <c r="C23" i="33" l="1"/>
  <c r="C22" i="33"/>
  <c r="D21" i="33"/>
  <c r="E21" i="33"/>
  <c r="F21" i="33"/>
  <c r="D19" i="33"/>
  <c r="E19" i="33"/>
  <c r="F19" i="33"/>
  <c r="C20" i="33"/>
  <c r="C19" i="33" s="1"/>
  <c r="D11" i="33"/>
  <c r="E11" i="33"/>
  <c r="F11" i="33"/>
  <c r="C13" i="33"/>
  <c r="C14" i="33"/>
  <c r="C15" i="33"/>
  <c r="C16" i="33"/>
  <c r="C17" i="33"/>
  <c r="C18" i="33"/>
  <c r="C12" i="33"/>
  <c r="C8" i="33"/>
  <c r="C9" i="33"/>
  <c r="C10" i="33"/>
  <c r="C7" i="33"/>
  <c r="D6" i="33"/>
  <c r="E6" i="33"/>
  <c r="F6" i="33"/>
  <c r="F5" i="33" l="1"/>
  <c r="D5" i="33"/>
  <c r="C21" i="33"/>
  <c r="E5" i="33"/>
  <c r="C11" i="33"/>
  <c r="C6" i="33"/>
  <c r="C5" i="33" l="1"/>
  <c r="G23" i="33" l="1"/>
  <c r="G22" i="33"/>
  <c r="G20" i="33"/>
  <c r="G13" i="33"/>
  <c r="H6" i="33"/>
  <c r="I6" i="33"/>
  <c r="J6" i="33"/>
  <c r="L6" i="33"/>
  <c r="M6" i="33"/>
  <c r="N6" i="33"/>
  <c r="R6" i="33" s="1"/>
  <c r="G8" i="33"/>
  <c r="G7" i="33"/>
  <c r="V6" i="33" l="1"/>
  <c r="L11" i="33" l="1"/>
  <c r="P11" i="33" s="1"/>
  <c r="M11" i="33"/>
  <c r="N11" i="33"/>
  <c r="L21" i="33"/>
  <c r="M21" i="33"/>
  <c r="N21" i="33"/>
  <c r="R21" i="33" s="1"/>
  <c r="L19" i="33"/>
  <c r="P19" i="33" s="1"/>
  <c r="M19" i="33"/>
  <c r="N19" i="33"/>
  <c r="R19" i="33" s="1"/>
  <c r="J19" i="33"/>
  <c r="I19" i="33"/>
  <c r="H19" i="33"/>
  <c r="G12" i="33"/>
  <c r="Q11" i="33" l="1"/>
  <c r="T19" i="33"/>
  <c r="V19" i="33"/>
  <c r="G18" i="33"/>
  <c r="G16" i="33"/>
  <c r="G15" i="33"/>
  <c r="G14" i="33"/>
  <c r="G17" i="33"/>
  <c r="H21" i="33"/>
  <c r="J21" i="33"/>
  <c r="V21" i="33" s="1"/>
  <c r="I11" i="33"/>
  <c r="U11" i="33" s="1"/>
  <c r="N5" i="33"/>
  <c r="R5" i="33" s="1"/>
  <c r="L5" i="33"/>
  <c r="P5" i="33" s="1"/>
  <c r="J11" i="33"/>
  <c r="I21" i="33"/>
  <c r="M5" i="33"/>
  <c r="Q5" i="33" l="1"/>
  <c r="J5" i="33"/>
  <c r="V5" i="33" s="1"/>
  <c r="I5" i="33"/>
  <c r="U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3" i="33" l="1"/>
  <c r="O13" i="33" s="1"/>
  <c r="S13" i="33" l="1"/>
  <c r="G19" i="33" l="1"/>
  <c r="G9" i="33"/>
  <c r="G10" i="33"/>
  <c r="G6" i="33" l="1"/>
  <c r="G21" i="33"/>
  <c r="K17" i="33" l="1"/>
  <c r="O17" i="33" s="1"/>
  <c r="S17" i="33" l="1"/>
  <c r="K10" i="33" l="1"/>
  <c r="O10" i="33" s="1"/>
  <c r="S10" i="33" l="1"/>
  <c r="K23" i="33" l="1"/>
  <c r="O23" i="33" s="1"/>
  <c r="K22" i="33"/>
  <c r="O22" i="33" s="1"/>
  <c r="K14" i="33"/>
  <c r="O14" i="33" s="1"/>
  <c r="K15" i="33"/>
  <c r="O15" i="33" s="1"/>
  <c r="K16" i="33"/>
  <c r="O16" i="33" s="1"/>
  <c r="K18" i="33"/>
  <c r="O18" i="33" s="1"/>
  <c r="K12" i="33"/>
  <c r="O12" i="33" s="1"/>
  <c r="K21" i="33" l="1"/>
  <c r="O21" i="33" s="1"/>
  <c r="S18" i="33"/>
  <c r="S15" i="33"/>
  <c r="S22" i="33"/>
  <c r="S12" i="33"/>
  <c r="S16" i="33"/>
  <c r="S14" i="33"/>
  <c r="S23" i="33"/>
  <c r="K11" i="33"/>
  <c r="O11" i="33" s="1"/>
  <c r="S21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K8" i="33"/>
  <c r="O8" i="33" s="1"/>
  <c r="K9" i="33"/>
  <c r="O9" i="33" s="1"/>
  <c r="K20" i="33"/>
  <c r="O20" i="33" s="1"/>
  <c r="S20" i="33" l="1"/>
  <c r="S8" i="33"/>
  <c r="S9" i="33"/>
  <c r="S7" i="33"/>
  <c r="K6" i="33"/>
  <c r="O6" i="33" s="1"/>
  <c r="K19" i="33"/>
  <c r="O19" i="33" s="1"/>
  <c r="S19" i="33" l="1"/>
  <c r="S6" i="33"/>
  <c r="K5" i="33"/>
  <c r="O5" i="33" s="1"/>
  <c r="H11" i="33" l="1"/>
  <c r="T11" i="33" s="1"/>
  <c r="G11" i="33" l="1"/>
  <c r="S11" i="33" s="1"/>
  <c r="H5" i="33"/>
  <c r="T5" i="33" s="1"/>
  <c r="G5" i="33" l="1"/>
  <c r="S5" i="33" s="1"/>
</calcChain>
</file>

<file path=xl/sharedStrings.xml><?xml version="1.0" encoding="utf-8"?>
<sst xmlns="http://schemas.openxmlformats.org/spreadsheetml/2006/main" count="194" uniqueCount="92">
  <si>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</si>
  <si>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</si>
  <si>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</si>
  <si>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</si>
  <si>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</si>
  <si>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</si>
  <si>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</si>
  <si>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</si>
  <si>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</si>
  <si>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</si>
  <si>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</si>
  <si>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</si>
  <si>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</si>
  <si>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</si>
  <si>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</si>
  <si>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</si>
  <si>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</si>
  <si>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</si>
  <si>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</si>
  <si>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</si>
  <si>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</si>
  <si>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</si>
  <si>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</si>
  <si>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</si>
  <si>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</si>
  <si>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</si>
  <si>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</si>
  <si>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</si>
  <si>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</si>
  <si>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</si>
  <si>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</si>
  <si>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</si>
  <si>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</si>
  <si>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</si>
  <si>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</si>
  <si>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</si>
  <si>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</si>
  <si>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</si>
  <si>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</si>
  <si>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</si>
  <si>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</si>
  <si>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</si>
  <si>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</si>
  <si>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</si>
  <si>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</si>
  <si>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</si>
  <si>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</si>
  <si>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</si>
  <si>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</si>
  <si>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</si>
  <si>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</si>
  <si>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</si>
  <si>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</si>
  <si>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</si>
  <si>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</si>
  <si>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</si>
  <si>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</si>
  <si>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</si>
  <si>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</si>
  <si>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</si>
  <si>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</si>
  <si>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</si>
  <si>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</si>
  <si>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</si>
  <si>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</si>
  <si>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</si>
  <si>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</si>
  <si>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</si>
  <si>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</si>
  <si>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</si>
  <si>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</si>
  <si>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</si>
  <si>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</si>
  <si>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</si>
  <si>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</si>
  <si>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</si>
  <si>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</si>
  <si>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</si>
  <si>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</si>
  <si>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</si>
  <si>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</si>
  <si>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</si>
  <si>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</si>
  <si>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</si>
  <si>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</si>
  <si>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</si>
  <si>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</si>
  <si>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</si>
  <si>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</si>
  <si>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</si>
  <si>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</si>
  <si>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Освоение на 01.09.2019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</si>
</sst>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Y12" sqref="Y12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4.28515625" style="2" customWidth="1"/>
    <col min="4" max="4" width="23.28515625" style="2" customWidth="1"/>
    <col min="5" max="5" width="20.5703125" style="2" customWidth="1"/>
    <col min="6" max="6" width="23.140625" style="2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1" customFormat="1" ht="57" customHeight="1" x14ac:dyDescent="0.3">
      <c r="A2" s="22" t="s">
        <v>1</v>
      </c>
      <c r="B2" s="70" t="s">
        <v>17</v>
      </c>
      <c r="C2" s="61" t="s">
        <v>89</v>
      </c>
      <c r="D2" s="62"/>
      <c r="E2" s="62"/>
      <c r="F2" s="63"/>
      <c r="G2" s="68" t="s">
        <v>88</v>
      </c>
      <c r="H2" s="68"/>
      <c r="I2" s="68"/>
      <c r="J2" s="68"/>
      <c r="K2" s="69" t="s">
        <v>91</v>
      </c>
      <c r="L2" s="69"/>
      <c r="M2" s="69"/>
      <c r="N2" s="69"/>
      <c r="O2" s="71" t="s">
        <v>90</v>
      </c>
      <c r="P2" s="72"/>
      <c r="Q2" s="72"/>
      <c r="R2" s="73"/>
      <c r="S2" s="65" t="s">
        <v>87</v>
      </c>
      <c r="T2" s="66"/>
      <c r="U2" s="66"/>
      <c r="V2" s="67"/>
    </row>
    <row r="3" spans="1:22" s="1" customFormat="1" ht="37.5" customHeight="1" x14ac:dyDescent="0.3">
      <c r="A3" s="60" t="s">
        <v>2</v>
      </c>
      <c r="B3" s="70"/>
      <c r="C3" s="60" t="s">
        <v>24</v>
      </c>
      <c r="D3" s="60" t="s">
        <v>25</v>
      </c>
      <c r="E3" s="60" t="s">
        <v>49</v>
      </c>
      <c r="F3" s="60" t="s">
        <v>26</v>
      </c>
      <c r="G3" s="58" t="s">
        <v>24</v>
      </c>
      <c r="H3" s="58" t="s">
        <v>25</v>
      </c>
      <c r="I3" s="58" t="s">
        <v>49</v>
      </c>
      <c r="J3" s="58" t="s">
        <v>26</v>
      </c>
      <c r="K3" s="58" t="s">
        <v>24</v>
      </c>
      <c r="L3" s="58" t="s">
        <v>25</v>
      </c>
      <c r="M3" s="58" t="s">
        <v>49</v>
      </c>
      <c r="N3" s="58" t="s">
        <v>26</v>
      </c>
      <c r="O3" s="58" t="s">
        <v>24</v>
      </c>
      <c r="P3" s="58" t="s">
        <v>25</v>
      </c>
      <c r="Q3" s="58" t="s">
        <v>49</v>
      </c>
      <c r="R3" s="58" t="s">
        <v>26</v>
      </c>
      <c r="S3" s="23" t="s">
        <v>24</v>
      </c>
      <c r="T3" s="23" t="s">
        <v>25</v>
      </c>
      <c r="U3" s="23" t="s">
        <v>49</v>
      </c>
      <c r="V3" s="23" t="s">
        <v>26</v>
      </c>
    </row>
    <row r="4" spans="1:22" s="1" customFormat="1" x14ac:dyDescent="0.3">
      <c r="A4" s="59" t="s">
        <v>13</v>
      </c>
      <c r="B4" s="59" t="s">
        <v>28</v>
      </c>
      <c r="C4" s="59" t="s">
        <v>30</v>
      </c>
      <c r="D4" s="59" t="s">
        <v>15</v>
      </c>
      <c r="E4" s="59" t="s">
        <v>31</v>
      </c>
      <c r="F4" s="59" t="s">
        <v>39</v>
      </c>
      <c r="G4" s="59" t="s">
        <v>30</v>
      </c>
      <c r="H4" s="59" t="s">
        <v>15</v>
      </c>
      <c r="I4" s="59" t="s">
        <v>31</v>
      </c>
      <c r="J4" s="59" t="s">
        <v>39</v>
      </c>
      <c r="K4" s="59" t="s">
        <v>16</v>
      </c>
      <c r="L4" s="59" t="s">
        <v>32</v>
      </c>
      <c r="M4" s="59" t="s">
        <v>33</v>
      </c>
      <c r="N4" s="59" t="s">
        <v>34</v>
      </c>
      <c r="O4" s="59" t="s">
        <v>80</v>
      </c>
      <c r="P4" s="59" t="s">
        <v>81</v>
      </c>
      <c r="Q4" s="59" t="s">
        <v>67</v>
      </c>
      <c r="R4" s="59" t="s">
        <v>82</v>
      </c>
      <c r="S4" s="59" t="s">
        <v>35</v>
      </c>
      <c r="T4" s="59" t="s">
        <v>36</v>
      </c>
      <c r="U4" s="59" t="s">
        <v>37</v>
      </c>
      <c r="V4" s="59" t="s">
        <v>38</v>
      </c>
    </row>
    <row r="5" spans="1:22" s="1" customFormat="1" ht="47.25" customHeight="1" x14ac:dyDescent="0.3">
      <c r="A5" s="76" t="s">
        <v>83</v>
      </c>
      <c r="B5" s="76"/>
      <c r="C5" s="28">
        <f t="shared" ref="C5:F5" si="0">C6+C11+C19+C21</f>
        <v>331457717</v>
      </c>
      <c r="D5" s="28">
        <f t="shared" si="0"/>
        <v>42256299</v>
      </c>
      <c r="E5" s="28">
        <f t="shared" si="0"/>
        <v>7315400</v>
      </c>
      <c r="F5" s="28">
        <f t="shared" si="0"/>
        <v>281886018</v>
      </c>
      <c r="G5" s="28">
        <f t="shared" ref="G5:N5" si="1">G6+G11+G19+G21</f>
        <v>448793827</v>
      </c>
      <c r="H5" s="28">
        <f t="shared" si="1"/>
        <v>54305500</v>
      </c>
      <c r="I5" s="28">
        <f t="shared" si="1"/>
        <v>9273800</v>
      </c>
      <c r="J5" s="28">
        <f t="shared" si="1"/>
        <v>385214527</v>
      </c>
      <c r="K5" s="28">
        <f t="shared" si="1"/>
        <v>279042960.96000004</v>
      </c>
      <c r="L5" s="28">
        <f t="shared" si="1"/>
        <v>37730721.969999999</v>
      </c>
      <c r="M5" s="28">
        <f t="shared" si="1"/>
        <v>4871937.58</v>
      </c>
      <c r="N5" s="28">
        <f t="shared" si="1"/>
        <v>236440301.41</v>
      </c>
      <c r="O5" s="53">
        <f t="shared" ref="O5:O21" si="2">K5/C5*100</f>
        <v>84.186593537660798</v>
      </c>
      <c r="P5" s="53">
        <f t="shared" ref="P5:P20" si="3">L5/D5*100</f>
        <v>89.290171791902551</v>
      </c>
      <c r="Q5" s="53">
        <f t="shared" ref="Q5:Q17" si="4">M5/E5*100</f>
        <v>66.598375755256029</v>
      </c>
      <c r="R5" s="53">
        <f t="shared" ref="R5:R23" si="5">N5/F5*100</f>
        <v>83.877981280362761</v>
      </c>
      <c r="S5" s="24">
        <f t="shared" ref="S5:S23" si="6">K5/G5*100</f>
        <v>62.176203007355547</v>
      </c>
      <c r="T5" s="24">
        <f>L5/H5*100</f>
        <v>69.478638388376865</v>
      </c>
      <c r="U5" s="24">
        <f t="shared" ref="U5:U17" si="7">M5/I5*100</f>
        <v>52.534425801720971</v>
      </c>
      <c r="V5" s="24">
        <f t="shared" ref="V5:V10" si="8">N5/J5*100</f>
        <v>61.378864201037771</v>
      </c>
    </row>
    <row r="6" spans="1:22" s="1" customFormat="1" ht="40.5" customHeight="1" x14ac:dyDescent="0.3">
      <c r="A6" s="57" t="s">
        <v>22</v>
      </c>
      <c r="B6" s="57"/>
      <c r="C6" s="28">
        <f t="shared" ref="C6:F6" si="9">SUM(C7:C10)</f>
        <v>246609967</v>
      </c>
      <c r="D6" s="28">
        <f t="shared" si="9"/>
        <v>0</v>
      </c>
      <c r="E6" s="28">
        <f t="shared" si="9"/>
        <v>0</v>
      </c>
      <c r="F6" s="28">
        <f t="shared" si="9"/>
        <v>246609967</v>
      </c>
      <c r="G6" s="28">
        <f t="shared" ref="G6:N6" si="10">SUM(G7:G10)</f>
        <v>337061027</v>
      </c>
      <c r="H6" s="28">
        <f t="shared" si="10"/>
        <v>0</v>
      </c>
      <c r="I6" s="28">
        <f t="shared" si="10"/>
        <v>0</v>
      </c>
      <c r="J6" s="28">
        <f t="shared" si="10"/>
        <v>337061027</v>
      </c>
      <c r="K6" s="28">
        <f t="shared" si="10"/>
        <v>208013666.81</v>
      </c>
      <c r="L6" s="28">
        <f t="shared" si="10"/>
        <v>0</v>
      </c>
      <c r="M6" s="28">
        <f t="shared" si="10"/>
        <v>0</v>
      </c>
      <c r="N6" s="28">
        <f t="shared" si="10"/>
        <v>208013666.81</v>
      </c>
      <c r="O6" s="53">
        <f t="shared" si="2"/>
        <v>84.349253738799618</v>
      </c>
      <c r="P6" s="53"/>
      <c r="Q6" s="53"/>
      <c r="R6" s="53">
        <f t="shared" si="5"/>
        <v>84.349253738799618</v>
      </c>
      <c r="S6" s="20">
        <f t="shared" si="6"/>
        <v>61.713947964087822</v>
      </c>
      <c r="T6" s="20"/>
      <c r="U6" s="20"/>
      <c r="V6" s="20">
        <f t="shared" si="8"/>
        <v>61.713947964087822</v>
      </c>
    </row>
    <row r="7" spans="1:22" s="1" customFormat="1" ht="42" customHeight="1" x14ac:dyDescent="0.3">
      <c r="A7" s="52" t="s">
        <v>18</v>
      </c>
      <c r="B7" s="18" t="s">
        <v>12</v>
      </c>
      <c r="C7" s="19">
        <f>SUM(D7:F7)</f>
        <v>59894990</v>
      </c>
      <c r="D7" s="19">
        <v>0</v>
      </c>
      <c r="E7" s="19">
        <v>0</v>
      </c>
      <c r="F7" s="19">
        <v>59894990</v>
      </c>
      <c r="G7" s="19">
        <f>SUM(H7:J7)</f>
        <v>81575300</v>
      </c>
      <c r="H7" s="19">
        <v>0</v>
      </c>
      <c r="I7" s="19">
        <v>0</v>
      </c>
      <c r="J7" s="19">
        <v>81575300</v>
      </c>
      <c r="K7" s="19">
        <f>L7+N7</f>
        <v>44408597.340000004</v>
      </c>
      <c r="L7" s="19">
        <v>0</v>
      </c>
      <c r="M7" s="19">
        <v>0</v>
      </c>
      <c r="N7" s="19">
        <v>44408597.340000004</v>
      </c>
      <c r="O7" s="53">
        <f t="shared" si="2"/>
        <v>74.144093420835361</v>
      </c>
      <c r="P7" s="53"/>
      <c r="Q7" s="53"/>
      <c r="R7" s="53">
        <f t="shared" si="5"/>
        <v>74.144093420835361</v>
      </c>
      <c r="S7" s="20">
        <f t="shared" si="6"/>
        <v>54.438779066702793</v>
      </c>
      <c r="T7" s="20"/>
      <c r="U7" s="20"/>
      <c r="V7" s="20">
        <f t="shared" si="8"/>
        <v>54.438779066702793</v>
      </c>
    </row>
    <row r="8" spans="1:22" s="1" customFormat="1" ht="48" customHeight="1" x14ac:dyDescent="0.3">
      <c r="A8" s="52" t="s">
        <v>21</v>
      </c>
      <c r="B8" s="18" t="s">
        <v>12</v>
      </c>
      <c r="C8" s="19">
        <f t="shared" ref="C8:C10" si="11">SUM(D8:F8)</f>
        <v>150131993</v>
      </c>
      <c r="D8" s="19">
        <v>0</v>
      </c>
      <c r="E8" s="19">
        <v>0</v>
      </c>
      <c r="F8" s="19">
        <v>150131993</v>
      </c>
      <c r="G8" s="19">
        <f>SUM(H8:J8)</f>
        <v>203159769</v>
      </c>
      <c r="H8" s="19">
        <v>0</v>
      </c>
      <c r="I8" s="19">
        <v>0</v>
      </c>
      <c r="J8" s="19">
        <v>203159769</v>
      </c>
      <c r="K8" s="19">
        <f t="shared" ref="K8:K10" si="12">L8+N8</f>
        <v>132735617.43000001</v>
      </c>
      <c r="L8" s="19">
        <v>0</v>
      </c>
      <c r="M8" s="19">
        <v>0</v>
      </c>
      <c r="N8" s="19">
        <v>132735617.43000001</v>
      </c>
      <c r="O8" s="53">
        <f t="shared" si="2"/>
        <v>88.412612646792752</v>
      </c>
      <c r="P8" s="53"/>
      <c r="Q8" s="53"/>
      <c r="R8" s="53">
        <f t="shared" si="5"/>
        <v>88.412612646792752</v>
      </c>
      <c r="S8" s="20">
        <f t="shared" si="6"/>
        <v>65.335581982277219</v>
      </c>
      <c r="T8" s="20"/>
      <c r="U8" s="20"/>
      <c r="V8" s="20">
        <f t="shared" si="8"/>
        <v>65.335581982277219</v>
      </c>
    </row>
    <row r="9" spans="1:22" s="1" customFormat="1" ht="39" customHeight="1" x14ac:dyDescent="0.3">
      <c r="A9" s="52" t="s">
        <v>50</v>
      </c>
      <c r="B9" s="18" t="s">
        <v>12</v>
      </c>
      <c r="C9" s="19">
        <f t="shared" si="11"/>
        <v>2852926</v>
      </c>
      <c r="D9" s="19">
        <v>0</v>
      </c>
      <c r="E9" s="19">
        <v>0</v>
      </c>
      <c r="F9" s="19">
        <v>2852926</v>
      </c>
      <c r="G9" s="19">
        <f t="shared" ref="G9:G10" si="13">SUM(H9:J9)</f>
        <v>3283100</v>
      </c>
      <c r="H9" s="19">
        <v>0</v>
      </c>
      <c r="I9" s="19">
        <v>0</v>
      </c>
      <c r="J9" s="19">
        <v>3283100</v>
      </c>
      <c r="K9" s="19">
        <f t="shared" si="12"/>
        <v>1011916.84</v>
      </c>
      <c r="L9" s="19">
        <v>0</v>
      </c>
      <c r="M9" s="19">
        <v>0</v>
      </c>
      <c r="N9" s="19">
        <v>1011916.84</v>
      </c>
      <c r="O9" s="53">
        <f t="shared" si="2"/>
        <v>35.46943874464322</v>
      </c>
      <c r="P9" s="53"/>
      <c r="Q9" s="53"/>
      <c r="R9" s="53">
        <f t="shared" si="5"/>
        <v>35.46943874464322</v>
      </c>
      <c r="S9" s="20">
        <f t="shared" si="6"/>
        <v>30.821992628917787</v>
      </c>
      <c r="T9" s="20"/>
      <c r="U9" s="20"/>
      <c r="V9" s="20">
        <f t="shared" si="8"/>
        <v>30.821992628917787</v>
      </c>
    </row>
    <row r="10" spans="1:22" s="1" customFormat="1" ht="48.75" customHeight="1" x14ac:dyDescent="0.3">
      <c r="A10" s="52" t="s">
        <v>50</v>
      </c>
      <c r="B10" s="18" t="s">
        <v>12</v>
      </c>
      <c r="C10" s="19">
        <f t="shared" si="11"/>
        <v>33730058</v>
      </c>
      <c r="D10" s="19">
        <v>0</v>
      </c>
      <c r="E10" s="19">
        <v>0</v>
      </c>
      <c r="F10" s="19">
        <v>33730058</v>
      </c>
      <c r="G10" s="19">
        <f t="shared" si="13"/>
        <v>49042858</v>
      </c>
      <c r="H10" s="19">
        <v>0</v>
      </c>
      <c r="I10" s="19">
        <v>0</v>
      </c>
      <c r="J10" s="19">
        <v>49042858</v>
      </c>
      <c r="K10" s="19">
        <f t="shared" si="12"/>
        <v>29857535.199999999</v>
      </c>
      <c r="L10" s="19">
        <v>0</v>
      </c>
      <c r="M10" s="19">
        <v>0</v>
      </c>
      <c r="N10" s="19">
        <v>29857535.199999999</v>
      </c>
      <c r="O10" s="53">
        <f t="shared" si="2"/>
        <v>88.519074589198738</v>
      </c>
      <c r="P10" s="53"/>
      <c r="Q10" s="53"/>
      <c r="R10" s="53">
        <f t="shared" si="5"/>
        <v>88.519074589198738</v>
      </c>
      <c r="S10" s="20">
        <f t="shared" si="6"/>
        <v>60.880495993932492</v>
      </c>
      <c r="T10" s="20"/>
      <c r="U10" s="20"/>
      <c r="V10" s="20">
        <f t="shared" si="8"/>
        <v>60.880495993932492</v>
      </c>
    </row>
    <row r="11" spans="1:22" s="1" customFormat="1" ht="49.5" customHeight="1" x14ac:dyDescent="0.3">
      <c r="A11" s="57" t="s">
        <v>51</v>
      </c>
      <c r="B11" s="27"/>
      <c r="C11" s="26">
        <f t="shared" ref="C11:F11" si="14">SUM(C12:C18)</f>
        <v>45602612</v>
      </c>
      <c r="D11" s="26">
        <f t="shared" si="14"/>
        <v>38287212</v>
      </c>
      <c r="E11" s="26">
        <f t="shared" si="14"/>
        <v>7315400</v>
      </c>
      <c r="F11" s="26">
        <f t="shared" si="14"/>
        <v>0</v>
      </c>
      <c r="G11" s="26">
        <f>SUM(G12:G18)</f>
        <v>58917700</v>
      </c>
      <c r="H11" s="26">
        <f t="shared" ref="H11:N11" si="15">SUM(H12:H18)</f>
        <v>49643900</v>
      </c>
      <c r="I11" s="26">
        <f t="shared" si="15"/>
        <v>9273800</v>
      </c>
      <c r="J11" s="26">
        <f t="shared" si="15"/>
        <v>0</v>
      </c>
      <c r="K11" s="26">
        <f t="shared" si="15"/>
        <v>39302373.150000006</v>
      </c>
      <c r="L11" s="26">
        <f t="shared" si="15"/>
        <v>34430435.57</v>
      </c>
      <c r="M11" s="26">
        <f t="shared" si="15"/>
        <v>4871937.58</v>
      </c>
      <c r="N11" s="26">
        <f t="shared" si="15"/>
        <v>0</v>
      </c>
      <c r="O11" s="53">
        <f t="shared" si="2"/>
        <v>86.184478095245964</v>
      </c>
      <c r="P11" s="53">
        <f t="shared" si="3"/>
        <v>89.926724280681498</v>
      </c>
      <c r="Q11" s="53">
        <f t="shared" si="4"/>
        <v>66.598375755256029</v>
      </c>
      <c r="R11" s="53"/>
      <c r="S11" s="24">
        <f t="shared" si="6"/>
        <v>66.707242730113364</v>
      </c>
      <c r="T11" s="24">
        <f t="shared" ref="T11:T16" si="16">L11/H11*100</f>
        <v>69.354816140553027</v>
      </c>
      <c r="U11" s="24">
        <f t="shared" si="7"/>
        <v>52.534425801720971</v>
      </c>
      <c r="V11" s="24"/>
    </row>
    <row r="12" spans="1:22" s="1" customFormat="1" ht="62.25" customHeight="1" x14ac:dyDescent="0.3">
      <c r="A12" s="52" t="s">
        <v>52</v>
      </c>
      <c r="B12" s="18" t="s">
        <v>12</v>
      </c>
      <c r="C12" s="19">
        <f>SUM(D12:F12)</f>
        <v>8444305</v>
      </c>
      <c r="D12" s="19">
        <v>1144305</v>
      </c>
      <c r="E12" s="19">
        <v>7300000</v>
      </c>
      <c r="F12" s="19">
        <v>0</v>
      </c>
      <c r="G12" s="19">
        <f>SUM(H12:J12)</f>
        <v>11014700</v>
      </c>
      <c r="H12" s="19">
        <v>1756300</v>
      </c>
      <c r="I12" s="19">
        <v>9258400</v>
      </c>
      <c r="J12" s="19">
        <v>0</v>
      </c>
      <c r="K12" s="19">
        <f>SUM(L12:N12)</f>
        <v>5710674.5999999996</v>
      </c>
      <c r="L12" s="19">
        <v>850287.02</v>
      </c>
      <c r="M12" s="19">
        <v>4860387.58</v>
      </c>
      <c r="N12" s="19">
        <v>0</v>
      </c>
      <c r="O12" s="53">
        <f t="shared" si="2"/>
        <v>67.627526480864901</v>
      </c>
      <c r="P12" s="53">
        <f t="shared" si="3"/>
        <v>74.305977864293169</v>
      </c>
      <c r="Q12" s="53">
        <f t="shared" si="4"/>
        <v>66.580651780821924</v>
      </c>
      <c r="R12" s="53"/>
      <c r="S12" s="20">
        <f t="shared" si="6"/>
        <v>51.845938609313002</v>
      </c>
      <c r="T12" s="20">
        <f t="shared" si="16"/>
        <v>48.413540966805222</v>
      </c>
      <c r="U12" s="20">
        <f t="shared" si="7"/>
        <v>52.497057590944443</v>
      </c>
      <c r="V12" s="20"/>
    </row>
    <row r="13" spans="1:22" s="1" customFormat="1" ht="115.5" customHeight="1" x14ac:dyDescent="0.3">
      <c r="A13" s="52" t="s">
        <v>84</v>
      </c>
      <c r="B13" s="18" t="s">
        <v>12</v>
      </c>
      <c r="C13" s="19">
        <f t="shared" ref="C13:C18" si="17">SUM(D13:F13)</f>
        <v>400000</v>
      </c>
      <c r="D13" s="19">
        <v>400000</v>
      </c>
      <c r="E13" s="19">
        <v>0</v>
      </c>
      <c r="F13" s="19">
        <v>0</v>
      </c>
      <c r="G13" s="19">
        <f>SUM(H13:J13)</f>
        <v>551500</v>
      </c>
      <c r="H13" s="19">
        <v>551500</v>
      </c>
      <c r="I13" s="19">
        <v>0</v>
      </c>
      <c r="J13" s="19">
        <v>0</v>
      </c>
      <c r="K13" s="19">
        <f t="shared" ref="K13:K18" si="18">SUM(L13:N13)</f>
        <v>400000</v>
      </c>
      <c r="L13" s="19">
        <v>400000</v>
      </c>
      <c r="M13" s="19">
        <v>0</v>
      </c>
      <c r="N13" s="19">
        <v>0</v>
      </c>
      <c r="O13" s="53">
        <f t="shared" si="2"/>
        <v>100</v>
      </c>
      <c r="P13" s="53">
        <f t="shared" si="3"/>
        <v>100</v>
      </c>
      <c r="Q13" s="53"/>
      <c r="R13" s="53"/>
      <c r="S13" s="20">
        <f t="shared" si="6"/>
        <v>72.529465095194922</v>
      </c>
      <c r="T13" s="20">
        <f t="shared" si="16"/>
        <v>72.529465095194922</v>
      </c>
      <c r="U13" s="20"/>
      <c r="V13" s="20"/>
    </row>
    <row r="14" spans="1:22" s="1" customFormat="1" ht="59.25" customHeight="1" x14ac:dyDescent="0.3">
      <c r="A14" s="54" t="s">
        <v>53</v>
      </c>
      <c r="B14" s="18" t="s">
        <v>12</v>
      </c>
      <c r="C14" s="19">
        <f t="shared" si="17"/>
        <v>2840416</v>
      </c>
      <c r="D14" s="19">
        <v>2840416</v>
      </c>
      <c r="E14" s="19">
        <v>0</v>
      </c>
      <c r="F14" s="19">
        <v>0</v>
      </c>
      <c r="G14" s="19">
        <f t="shared" ref="G14:G18" si="19">SUM(H14:J14)</f>
        <v>3987300</v>
      </c>
      <c r="H14" s="19">
        <v>3987300</v>
      </c>
      <c r="I14" s="19">
        <v>0</v>
      </c>
      <c r="J14" s="19">
        <v>0</v>
      </c>
      <c r="K14" s="19">
        <f t="shared" si="18"/>
        <v>2384999.39</v>
      </c>
      <c r="L14" s="19">
        <v>2384999.39</v>
      </c>
      <c r="M14" s="19">
        <v>0</v>
      </c>
      <c r="N14" s="19">
        <v>0</v>
      </c>
      <c r="O14" s="53">
        <f t="shared" si="2"/>
        <v>83.966552434572975</v>
      </c>
      <c r="P14" s="53">
        <f t="shared" si="3"/>
        <v>83.966552434572975</v>
      </c>
      <c r="Q14" s="53"/>
      <c r="R14" s="53"/>
      <c r="S14" s="20">
        <f t="shared" si="6"/>
        <v>59.814897048127811</v>
      </c>
      <c r="T14" s="20">
        <f t="shared" si="16"/>
        <v>59.814897048127811</v>
      </c>
      <c r="U14" s="20"/>
      <c r="V14" s="20"/>
    </row>
    <row r="15" spans="1:22" s="1" customFormat="1" ht="41.25" customHeight="1" x14ac:dyDescent="0.3">
      <c r="A15" s="54" t="s">
        <v>85</v>
      </c>
      <c r="B15" s="18" t="s">
        <v>12</v>
      </c>
      <c r="C15" s="19">
        <f t="shared" si="17"/>
        <v>3432100</v>
      </c>
      <c r="D15" s="19">
        <v>3432100</v>
      </c>
      <c r="E15" s="19">
        <v>0</v>
      </c>
      <c r="F15" s="19">
        <v>0</v>
      </c>
      <c r="G15" s="19">
        <f t="shared" si="19"/>
        <v>4752000</v>
      </c>
      <c r="H15" s="19">
        <v>4752000</v>
      </c>
      <c r="I15" s="19">
        <v>0</v>
      </c>
      <c r="J15" s="19">
        <v>0</v>
      </c>
      <c r="K15" s="19">
        <f t="shared" si="18"/>
        <v>2569859.0099999998</v>
      </c>
      <c r="L15" s="19">
        <v>2569859.0099999998</v>
      </c>
      <c r="M15" s="19">
        <v>0</v>
      </c>
      <c r="N15" s="19">
        <v>0</v>
      </c>
      <c r="O15" s="53">
        <f t="shared" si="2"/>
        <v>74.877160047784159</v>
      </c>
      <c r="P15" s="53">
        <f t="shared" si="3"/>
        <v>74.877160047784159</v>
      </c>
      <c r="Q15" s="53"/>
      <c r="R15" s="53"/>
      <c r="S15" s="20">
        <f t="shared" si="6"/>
        <v>54.079524621212116</v>
      </c>
      <c r="T15" s="20">
        <f t="shared" si="16"/>
        <v>54.079524621212116</v>
      </c>
      <c r="U15" s="20"/>
      <c r="V15" s="20"/>
    </row>
    <row r="16" spans="1:22" s="1" customFormat="1" ht="78" customHeight="1" x14ac:dyDescent="0.3">
      <c r="A16" s="54" t="s">
        <v>54</v>
      </c>
      <c r="B16" s="18" t="s">
        <v>12</v>
      </c>
      <c r="C16" s="19">
        <f t="shared" si="17"/>
        <v>7159235</v>
      </c>
      <c r="D16" s="19">
        <v>7159235</v>
      </c>
      <c r="E16" s="19">
        <v>0</v>
      </c>
      <c r="F16" s="19">
        <v>0</v>
      </c>
      <c r="G16" s="19">
        <f t="shared" si="19"/>
        <v>10306800</v>
      </c>
      <c r="H16" s="19">
        <v>10306800</v>
      </c>
      <c r="I16" s="19">
        <v>0</v>
      </c>
      <c r="J16" s="19">
        <v>0</v>
      </c>
      <c r="K16" s="19">
        <f t="shared" si="18"/>
        <v>6451613.5499999998</v>
      </c>
      <c r="L16" s="19">
        <v>6451613.5499999998</v>
      </c>
      <c r="M16" s="19">
        <v>0</v>
      </c>
      <c r="N16" s="19">
        <v>0</v>
      </c>
      <c r="O16" s="53">
        <f t="shared" si="2"/>
        <v>90.115962808875523</v>
      </c>
      <c r="P16" s="53">
        <f t="shared" si="3"/>
        <v>90.115962808875523</v>
      </c>
      <c r="Q16" s="53"/>
      <c r="R16" s="53"/>
      <c r="S16" s="20">
        <f t="shared" si="6"/>
        <v>62.595699441145648</v>
      </c>
      <c r="T16" s="20">
        <f t="shared" si="16"/>
        <v>62.595699441145648</v>
      </c>
      <c r="U16" s="20"/>
      <c r="V16" s="20"/>
    </row>
    <row r="17" spans="1:23" s="1" customFormat="1" ht="81" customHeight="1" x14ac:dyDescent="0.3">
      <c r="A17" s="54" t="s">
        <v>65</v>
      </c>
      <c r="B17" s="18" t="s">
        <v>12</v>
      </c>
      <c r="C17" s="19">
        <f t="shared" si="17"/>
        <v>15400</v>
      </c>
      <c r="D17" s="19">
        <v>0</v>
      </c>
      <c r="E17" s="19">
        <v>15400</v>
      </c>
      <c r="F17" s="19">
        <v>0</v>
      </c>
      <c r="G17" s="19">
        <f t="shared" si="19"/>
        <v>15400</v>
      </c>
      <c r="H17" s="19">
        <v>0</v>
      </c>
      <c r="I17" s="19">
        <v>15400</v>
      </c>
      <c r="J17" s="19">
        <v>0</v>
      </c>
      <c r="K17" s="19">
        <f t="shared" si="18"/>
        <v>11550</v>
      </c>
      <c r="L17" s="19">
        <v>0</v>
      </c>
      <c r="M17" s="19">
        <v>11550</v>
      </c>
      <c r="N17" s="19">
        <v>0</v>
      </c>
      <c r="O17" s="53">
        <f t="shared" si="2"/>
        <v>75</v>
      </c>
      <c r="P17" s="53"/>
      <c r="Q17" s="53">
        <f t="shared" si="4"/>
        <v>75</v>
      </c>
      <c r="R17" s="53"/>
      <c r="S17" s="20">
        <f t="shared" si="6"/>
        <v>75</v>
      </c>
      <c r="T17" s="20"/>
      <c r="U17" s="20">
        <f t="shared" si="7"/>
        <v>75</v>
      </c>
      <c r="V17" s="20"/>
      <c r="W17" s="55"/>
    </row>
    <row r="18" spans="1:23" s="1" customFormat="1" ht="63" customHeight="1" x14ac:dyDescent="0.3">
      <c r="A18" s="54" t="s">
        <v>55</v>
      </c>
      <c r="B18" s="18" t="s">
        <v>12</v>
      </c>
      <c r="C18" s="19">
        <f t="shared" si="17"/>
        <v>23311156</v>
      </c>
      <c r="D18" s="19">
        <v>23311156</v>
      </c>
      <c r="E18" s="19">
        <v>0</v>
      </c>
      <c r="F18" s="19">
        <v>0</v>
      </c>
      <c r="G18" s="19">
        <f t="shared" si="19"/>
        <v>28290000</v>
      </c>
      <c r="H18" s="19">
        <v>28290000</v>
      </c>
      <c r="I18" s="19">
        <v>0</v>
      </c>
      <c r="J18" s="19">
        <v>0</v>
      </c>
      <c r="K18" s="19">
        <f t="shared" si="18"/>
        <v>21773676.600000001</v>
      </c>
      <c r="L18" s="19">
        <v>21773676.600000001</v>
      </c>
      <c r="M18" s="19">
        <v>0</v>
      </c>
      <c r="N18" s="19">
        <v>0</v>
      </c>
      <c r="O18" s="53">
        <f t="shared" si="2"/>
        <v>93.404533863528698</v>
      </c>
      <c r="P18" s="53">
        <f t="shared" si="3"/>
        <v>93.404533863528698</v>
      </c>
      <c r="Q18" s="53"/>
      <c r="R18" s="53"/>
      <c r="S18" s="20">
        <f t="shared" si="6"/>
        <v>76.965983032873808</v>
      </c>
      <c r="T18" s="20">
        <f>L18/H18*100</f>
        <v>76.965983032873808</v>
      </c>
      <c r="U18" s="20"/>
      <c r="V18" s="20"/>
    </row>
    <row r="19" spans="1:23" s="25" customFormat="1" ht="42" customHeight="1" x14ac:dyDescent="0.3">
      <c r="A19" s="57" t="s">
        <v>23</v>
      </c>
      <c r="B19" s="27"/>
      <c r="C19" s="26">
        <f t="shared" ref="C19:F19" si="20">SUM(C20:C20)</f>
        <v>5454873</v>
      </c>
      <c r="D19" s="26">
        <f t="shared" si="20"/>
        <v>3969087</v>
      </c>
      <c r="E19" s="26">
        <f t="shared" si="20"/>
        <v>0</v>
      </c>
      <c r="F19" s="26">
        <f t="shared" si="20"/>
        <v>1485786</v>
      </c>
      <c r="G19" s="26">
        <f>SUM(G20:G20)</f>
        <v>6991900</v>
      </c>
      <c r="H19" s="26">
        <f t="shared" ref="H19:N19" si="21">SUM(H20:H20)</f>
        <v>4661600</v>
      </c>
      <c r="I19" s="26">
        <f t="shared" si="21"/>
        <v>0</v>
      </c>
      <c r="J19" s="26">
        <f t="shared" si="21"/>
        <v>2330300</v>
      </c>
      <c r="K19" s="26">
        <f t="shared" si="21"/>
        <v>4429530</v>
      </c>
      <c r="L19" s="26">
        <f t="shared" si="21"/>
        <v>3300286.4</v>
      </c>
      <c r="M19" s="26">
        <f t="shared" si="21"/>
        <v>0</v>
      </c>
      <c r="N19" s="26">
        <f t="shared" si="21"/>
        <v>1129243.6000000001</v>
      </c>
      <c r="O19" s="53">
        <f t="shared" si="2"/>
        <v>81.203173749416351</v>
      </c>
      <c r="P19" s="53">
        <f t="shared" si="3"/>
        <v>83.14976214933057</v>
      </c>
      <c r="Q19" s="53"/>
      <c r="R19" s="53">
        <f t="shared" si="5"/>
        <v>76.003112157470866</v>
      </c>
      <c r="S19" s="24">
        <f t="shared" si="6"/>
        <v>63.352307670304207</v>
      </c>
      <c r="T19" s="24">
        <f>L19/H19*100</f>
        <v>70.797288484640461</v>
      </c>
      <c r="U19" s="24"/>
      <c r="V19" s="24">
        <f t="shared" ref="V19:V23" si="22">N19/J19*100</f>
        <v>48.459151182251212</v>
      </c>
    </row>
    <row r="20" spans="1:23" s="1" customFormat="1" ht="65.25" customHeight="1" x14ac:dyDescent="0.3">
      <c r="A20" s="52" t="s">
        <v>86</v>
      </c>
      <c r="B20" s="18" t="s">
        <v>12</v>
      </c>
      <c r="C20" s="19">
        <f>SUM(D20:F20)</f>
        <v>5454873</v>
      </c>
      <c r="D20" s="19">
        <v>3969087</v>
      </c>
      <c r="E20" s="19">
        <v>0</v>
      </c>
      <c r="F20" s="19">
        <v>1485786</v>
      </c>
      <c r="G20" s="19">
        <f>SUM(H20:J20)</f>
        <v>6991900</v>
      </c>
      <c r="H20" s="19">
        <v>4661600</v>
      </c>
      <c r="I20" s="19">
        <v>0</v>
      </c>
      <c r="J20" s="19">
        <v>2330300</v>
      </c>
      <c r="K20" s="19">
        <f>L20+N20</f>
        <v>4429530</v>
      </c>
      <c r="L20" s="19">
        <v>3300286.4</v>
      </c>
      <c r="M20" s="19">
        <v>0</v>
      </c>
      <c r="N20" s="19">
        <v>1129243.6000000001</v>
      </c>
      <c r="O20" s="53">
        <f t="shared" si="2"/>
        <v>81.203173749416351</v>
      </c>
      <c r="P20" s="53">
        <f t="shared" si="3"/>
        <v>83.14976214933057</v>
      </c>
      <c r="Q20" s="53"/>
      <c r="R20" s="53">
        <f t="shared" si="5"/>
        <v>76.003112157470866</v>
      </c>
      <c r="S20" s="20">
        <f t="shared" si="6"/>
        <v>63.352307670304207</v>
      </c>
      <c r="T20" s="20">
        <f>L20/H20*100</f>
        <v>70.797288484640461</v>
      </c>
      <c r="U20" s="20"/>
      <c r="V20" s="20">
        <f t="shared" si="22"/>
        <v>48.459151182251212</v>
      </c>
      <c r="W20" s="55"/>
    </row>
    <row r="21" spans="1:23" s="1" customFormat="1" ht="96.75" customHeight="1" x14ac:dyDescent="0.3">
      <c r="A21" s="56" t="s">
        <v>56</v>
      </c>
      <c r="B21" s="27"/>
      <c r="C21" s="29">
        <f t="shared" ref="C21:F21" si="23">SUM(C22:C23)</f>
        <v>33790265</v>
      </c>
      <c r="D21" s="29">
        <f t="shared" si="23"/>
        <v>0</v>
      </c>
      <c r="E21" s="29">
        <f t="shared" si="23"/>
        <v>0</v>
      </c>
      <c r="F21" s="29">
        <f t="shared" si="23"/>
        <v>33790265</v>
      </c>
      <c r="G21" s="29">
        <f>SUM(G22:G23)</f>
        <v>45823200</v>
      </c>
      <c r="H21" s="29">
        <f t="shared" ref="H21:N21" si="24">SUM(H22:H23)</f>
        <v>0</v>
      </c>
      <c r="I21" s="29">
        <f t="shared" si="24"/>
        <v>0</v>
      </c>
      <c r="J21" s="29">
        <f t="shared" si="24"/>
        <v>45823200</v>
      </c>
      <c r="K21" s="29">
        <f>SUM(K22:K23)</f>
        <v>27297391</v>
      </c>
      <c r="L21" s="29">
        <f t="shared" si="24"/>
        <v>0</v>
      </c>
      <c r="M21" s="29">
        <f t="shared" si="24"/>
        <v>0</v>
      </c>
      <c r="N21" s="29">
        <f t="shared" si="24"/>
        <v>27297391</v>
      </c>
      <c r="O21" s="53">
        <f t="shared" si="2"/>
        <v>80.784779284802894</v>
      </c>
      <c r="P21" s="53"/>
      <c r="Q21" s="53"/>
      <c r="R21" s="53">
        <f t="shared" si="5"/>
        <v>80.784779284802894</v>
      </c>
      <c r="S21" s="20">
        <f t="shared" si="6"/>
        <v>59.571114631889522</v>
      </c>
      <c r="T21" s="20"/>
      <c r="U21" s="20"/>
      <c r="V21" s="20">
        <f t="shared" si="22"/>
        <v>59.571114631889522</v>
      </c>
    </row>
    <row r="22" spans="1:23" s="1" customFormat="1" ht="53.25" customHeight="1" x14ac:dyDescent="0.3">
      <c r="A22" s="74" t="s">
        <v>57</v>
      </c>
      <c r="B22" s="18" t="s">
        <v>12</v>
      </c>
      <c r="C22" s="19">
        <f>SUM(D22:F22)</f>
        <v>16887340</v>
      </c>
      <c r="D22" s="19">
        <v>0</v>
      </c>
      <c r="E22" s="19">
        <v>0</v>
      </c>
      <c r="F22" s="19">
        <v>16887340</v>
      </c>
      <c r="G22" s="19">
        <f>SUM(H22:J22)</f>
        <v>23100900</v>
      </c>
      <c r="H22" s="19">
        <v>0</v>
      </c>
      <c r="I22" s="19">
        <v>0</v>
      </c>
      <c r="J22" s="19">
        <v>23100900</v>
      </c>
      <c r="K22" s="19">
        <f>SUM(L22:N22)</f>
        <v>14791063.67</v>
      </c>
      <c r="L22" s="19">
        <v>0</v>
      </c>
      <c r="M22" s="19">
        <v>0</v>
      </c>
      <c r="N22" s="19">
        <v>14791063.67</v>
      </c>
      <c r="O22" s="53">
        <f t="shared" ref="O22:O23" si="25">K22/C22*100</f>
        <v>87.586699089377007</v>
      </c>
      <c r="P22" s="53"/>
      <c r="Q22" s="53"/>
      <c r="R22" s="53">
        <f t="shared" si="5"/>
        <v>87.586699089377007</v>
      </c>
      <c r="S22" s="20">
        <f t="shared" si="6"/>
        <v>64.0280840573311</v>
      </c>
      <c r="T22" s="20"/>
      <c r="U22" s="20"/>
      <c r="V22" s="20">
        <f t="shared" si="22"/>
        <v>64.0280840573311</v>
      </c>
    </row>
    <row r="23" spans="1:23" s="1" customFormat="1" ht="46.5" customHeight="1" x14ac:dyDescent="0.3">
      <c r="A23" s="75"/>
      <c r="B23" s="18" t="s">
        <v>63</v>
      </c>
      <c r="C23" s="19">
        <f>SUM(D23:F23)</f>
        <v>16902925</v>
      </c>
      <c r="D23" s="19">
        <v>0</v>
      </c>
      <c r="E23" s="19">
        <v>0</v>
      </c>
      <c r="F23" s="19">
        <v>16902925</v>
      </c>
      <c r="G23" s="19">
        <f>SUM(H23:J23)</f>
        <v>22722300</v>
      </c>
      <c r="H23" s="19">
        <v>0</v>
      </c>
      <c r="I23" s="19">
        <v>0</v>
      </c>
      <c r="J23" s="19">
        <v>22722300</v>
      </c>
      <c r="K23" s="19">
        <f>SUM(L23:N23)</f>
        <v>12506327.33</v>
      </c>
      <c r="L23" s="19">
        <v>0</v>
      </c>
      <c r="M23" s="19">
        <v>0</v>
      </c>
      <c r="N23" s="19">
        <v>12506327.33</v>
      </c>
      <c r="O23" s="53">
        <f t="shared" si="25"/>
        <v>73.989131052761579</v>
      </c>
      <c r="P23" s="53"/>
      <c r="Q23" s="53"/>
      <c r="R23" s="53">
        <f t="shared" si="5"/>
        <v>73.989131052761579</v>
      </c>
      <c r="S23" s="20">
        <f t="shared" si="6"/>
        <v>55.039882978395674</v>
      </c>
      <c r="T23" s="20"/>
      <c r="U23" s="20"/>
      <c r="V23" s="20">
        <f t="shared" si="22"/>
        <v>55.039882978395674</v>
      </c>
    </row>
  </sheetData>
  <mergeCells count="9">
    <mergeCell ref="A22:A23"/>
    <mergeCell ref="A5:B5"/>
    <mergeCell ref="C2:F2"/>
    <mergeCell ref="A1:V1"/>
    <mergeCell ref="S2:V2"/>
    <mergeCell ref="G2:J2"/>
    <mergeCell ref="K2:N2"/>
    <mergeCell ref="B2:B3"/>
    <mergeCell ref="O2:R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5" t="s">
        <v>1</v>
      </c>
      <c r="C2" s="81" t="s">
        <v>17</v>
      </c>
      <c r="D2" s="82" t="s">
        <v>40</v>
      </c>
      <c r="E2" s="82"/>
      <c r="F2" s="82"/>
      <c r="G2" s="83" t="s">
        <v>48</v>
      </c>
      <c r="H2" s="83"/>
      <c r="I2" s="83"/>
      <c r="J2" s="84" t="s">
        <v>46</v>
      </c>
      <c r="K2" s="85"/>
      <c r="L2" s="86"/>
      <c r="M2" s="87" t="s">
        <v>41</v>
      </c>
      <c r="N2" s="87" t="s">
        <v>42</v>
      </c>
    </row>
    <row r="3" spans="1:14" ht="25.5" x14ac:dyDescent="0.25">
      <c r="A3" s="80"/>
      <c r="B3" s="6" t="s">
        <v>2</v>
      </c>
      <c r="C3" s="81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8"/>
      <c r="N3" s="88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7" t="s">
        <v>44</v>
      </c>
      <c r="C5" s="7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33" t="s">
        <v>1</v>
      </c>
      <c r="C1" s="97" t="s">
        <v>17</v>
      </c>
      <c r="D1" s="98" t="s">
        <v>68</v>
      </c>
      <c r="E1" s="98"/>
      <c r="F1" s="98"/>
      <c r="G1" s="98"/>
      <c r="H1" s="98" t="s">
        <v>69</v>
      </c>
      <c r="I1" s="98"/>
      <c r="J1" s="98"/>
      <c r="K1" s="98"/>
      <c r="L1" s="99" t="s">
        <v>79</v>
      </c>
      <c r="M1" s="100"/>
      <c r="N1" s="100"/>
      <c r="O1" s="101"/>
      <c r="P1" s="93" t="s">
        <v>70</v>
      </c>
      <c r="Q1" s="93"/>
      <c r="R1" s="93"/>
      <c r="S1" s="93"/>
      <c r="T1" s="93" t="s">
        <v>71</v>
      </c>
      <c r="U1" s="94"/>
      <c r="V1" s="94"/>
      <c r="W1" s="94"/>
    </row>
    <row r="2" spans="1:23" ht="22.5" x14ac:dyDescent="0.25">
      <c r="A2" s="96"/>
      <c r="B2" s="33" t="s">
        <v>2</v>
      </c>
      <c r="C2" s="97"/>
      <c r="D2" s="34" t="s">
        <v>24</v>
      </c>
      <c r="E2" s="34" t="s">
        <v>25</v>
      </c>
      <c r="F2" s="34" t="s">
        <v>49</v>
      </c>
      <c r="G2" s="34" t="s">
        <v>26</v>
      </c>
      <c r="H2" s="34" t="s">
        <v>24</v>
      </c>
      <c r="I2" s="34" t="s">
        <v>25</v>
      </c>
      <c r="J2" s="34" t="s">
        <v>49</v>
      </c>
      <c r="K2" s="34" t="s">
        <v>26</v>
      </c>
      <c r="L2" s="34" t="s">
        <v>24</v>
      </c>
      <c r="M2" s="34" t="s">
        <v>25</v>
      </c>
      <c r="N2" s="34" t="s">
        <v>49</v>
      </c>
      <c r="O2" s="34" t="s">
        <v>26</v>
      </c>
      <c r="P2" s="34" t="s">
        <v>24</v>
      </c>
      <c r="Q2" s="34" t="s">
        <v>25</v>
      </c>
      <c r="R2" s="34" t="s">
        <v>49</v>
      </c>
      <c r="S2" s="34" t="s">
        <v>26</v>
      </c>
      <c r="T2" s="34" t="s">
        <v>24</v>
      </c>
      <c r="U2" s="35" t="s">
        <v>25</v>
      </c>
      <c r="V2" s="34" t="s">
        <v>49</v>
      </c>
      <c r="W2" s="34" t="s">
        <v>26</v>
      </c>
    </row>
    <row r="3" spans="1:23" x14ac:dyDescent="0.25">
      <c r="A3" s="31" t="s">
        <v>3</v>
      </c>
      <c r="B3" s="31" t="s">
        <v>13</v>
      </c>
      <c r="C3" s="31" t="s">
        <v>28</v>
      </c>
      <c r="D3" s="31" t="s">
        <v>30</v>
      </c>
      <c r="E3" s="31" t="s">
        <v>15</v>
      </c>
      <c r="F3" s="31" t="s">
        <v>31</v>
      </c>
      <c r="G3" s="31" t="s">
        <v>31</v>
      </c>
      <c r="H3" s="31" t="s">
        <v>39</v>
      </c>
      <c r="I3" s="31" t="s">
        <v>32</v>
      </c>
      <c r="J3" s="31" t="s">
        <v>33</v>
      </c>
      <c r="K3" s="31" t="s">
        <v>34</v>
      </c>
      <c r="L3" s="31" t="s">
        <v>35</v>
      </c>
      <c r="M3" s="31" t="s">
        <v>36</v>
      </c>
      <c r="N3" s="31" t="s">
        <v>37</v>
      </c>
      <c r="O3" s="31" t="s">
        <v>38</v>
      </c>
      <c r="P3" s="31" t="s">
        <v>16</v>
      </c>
      <c r="Q3" s="31" t="s">
        <v>32</v>
      </c>
      <c r="R3" s="31" t="s">
        <v>67</v>
      </c>
      <c r="S3" s="31" t="s">
        <v>33</v>
      </c>
      <c r="T3" s="31" t="s">
        <v>34</v>
      </c>
      <c r="U3" s="31" t="s">
        <v>72</v>
      </c>
      <c r="V3" s="31" t="s">
        <v>59</v>
      </c>
      <c r="W3" s="31" t="s">
        <v>66</v>
      </c>
    </row>
    <row r="4" spans="1:23" x14ac:dyDescent="0.25">
      <c r="A4" s="95" t="s">
        <v>27</v>
      </c>
      <c r="B4" s="95"/>
      <c r="C4" s="95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77" t="s">
        <v>8</v>
      </c>
      <c r="C5" s="77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5</v>
      </c>
      <c r="B6" s="39" t="s">
        <v>58</v>
      </c>
      <c r="C6" s="5" t="s">
        <v>64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13</v>
      </c>
      <c r="B7" s="77" t="s">
        <v>73</v>
      </c>
      <c r="C7" s="77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5.5" x14ac:dyDescent="0.25">
      <c r="A8" s="38" t="s">
        <v>6</v>
      </c>
      <c r="B8" s="41" t="s">
        <v>74</v>
      </c>
      <c r="C8" s="5" t="s">
        <v>64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8.25" x14ac:dyDescent="0.25">
      <c r="A9" s="38" t="s">
        <v>7</v>
      </c>
      <c r="B9" s="41" t="s">
        <v>75</v>
      </c>
      <c r="C9" s="5" t="s">
        <v>64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9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5.5" x14ac:dyDescent="0.25">
      <c r="A11" s="32" t="s">
        <v>76</v>
      </c>
      <c r="B11" s="41" t="s">
        <v>77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77" t="s">
        <v>10</v>
      </c>
      <c r="C12" s="77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14</v>
      </c>
      <c r="C13" s="5" t="s">
        <v>64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16</v>
      </c>
      <c r="B14" s="89" t="s">
        <v>11</v>
      </c>
      <c r="C14" s="90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8.25" x14ac:dyDescent="0.25">
      <c r="A15" s="87" t="s">
        <v>19</v>
      </c>
      <c r="B15" s="41" t="s">
        <v>78</v>
      </c>
      <c r="C15" s="5" t="s">
        <v>64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8.25" x14ac:dyDescent="0.25">
      <c r="A16" s="91"/>
      <c r="B16" s="41" t="s">
        <v>60</v>
      </c>
      <c r="C16" s="5" t="s">
        <v>64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8.25" x14ac:dyDescent="0.25">
      <c r="A17" s="91"/>
      <c r="B17" s="41" t="s">
        <v>61</v>
      </c>
      <c r="C17" s="5" t="s">
        <v>64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5.5" x14ac:dyDescent="0.25">
      <c r="A18" s="92"/>
      <c r="B18" s="41" t="s">
        <v>62</v>
      </c>
      <c r="C18" s="5" t="s">
        <v>64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2019-07-04T07:35:16Z</cp:lastPrinted>
  <dcterms:created xsi:type="dcterms:W3CDTF">2012-05-22T08:33:39Z</dcterms:created>
  <dcterms:modified xsi:type="dcterms:W3CDTF">2019-09-05T04:09:19Z</dcterms:modified>
</cp:coreProperties>
</file>