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13.09.2019\"/>
    </mc:Choice>
  </mc:AlternateContent>
  <bookViews>
    <workbookView xWindow="0" yWindow="0" windowWidth="19440" windowHeight="12132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C11" i="1"/>
  <c r="D72" i="1" l="1"/>
  <c r="C72" i="1"/>
  <c r="D73" i="1"/>
  <c r="C73" i="1"/>
  <c r="D71" i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C61" i="1"/>
  <c r="D60" i="1"/>
  <c r="C60" i="1"/>
  <c r="D59" i="1"/>
  <c r="C59" i="1"/>
  <c r="D58" i="1"/>
  <c r="C58" i="1"/>
  <c r="D57" i="1"/>
  <c r="C57" i="1"/>
  <c r="D54" i="1"/>
  <c r="C54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D33" i="1"/>
  <c r="D31" i="1" s="1"/>
  <c r="C33" i="1"/>
  <c r="C31" i="1" s="1"/>
  <c r="D26" i="1"/>
  <c r="C26" i="1"/>
  <c r="D18" i="1"/>
  <c r="C18" i="1"/>
  <c r="D13" i="1"/>
  <c r="D12" i="1" s="1"/>
  <c r="C13" i="1"/>
  <c r="C12" i="1" s="1"/>
  <c r="D53" i="1" l="1"/>
  <c r="C35" i="1"/>
  <c r="C10" i="1"/>
  <c r="D49" i="1"/>
  <c r="C53" i="1"/>
  <c r="C49" i="1"/>
  <c r="C46" i="1"/>
  <c r="D10" i="1"/>
  <c r="D35" i="1"/>
  <c r="C34" i="1" l="1"/>
  <c r="D34" i="1"/>
  <c r="D9" i="1"/>
  <c r="D74" i="1" s="1"/>
  <c r="C9" i="1"/>
  <c r="C74" i="1" s="1"/>
</calcChain>
</file>

<file path=xl/sharedStrings.xml><?xml version="1.0" encoding="utf-8"?>
<sst xmlns="http://schemas.openxmlformats.org/spreadsheetml/2006/main" count="140" uniqueCount="140">
  <si>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</si>
  <si>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</si>
  <si>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</si>
  <si>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</si>
  <si>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</si>
  <si>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</si>
  <si>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</si>
  <si>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</si>
  <si>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</si>
  <si>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</si>
  <si>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</si>
  <si>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</si>
  <si>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</si>
  <si>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</si>
  <si>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</si>
  <si>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</si>
  <si>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</si>
  <si>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</si>
  <si>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</si>
  <si>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</si>
  <si>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</si>
  <si>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</si>
  <si>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</si>
  <si>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</si>
  <si>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</si>
  <si>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</si>
  <si>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</si>
  <si>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</si>
  <si>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</si>
  <si>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</si>
  <si>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</si>
  <si>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</si>
  <si>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</si>
  <si>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</si>
  <si>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</si>
  <si>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</si>
  <si>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</si>
  <si>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</si>
  <si>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</si>
  <si>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</si>
  <si>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</si>
  <si>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</si>
  <si>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</si>
  <si>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</si>
  <si>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</si>
  <si>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</si>
  <si>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</si>
  <si>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</si>
  <si>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</si>
  <si>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</si>
  <si>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</si>
  <si>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</si>
  <si>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</si>
  <si>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</si>
  <si>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</si>
  <si>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</si>
  <si>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</si>
  <si>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</si>
  <si>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</si>
  <si>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</si>
  <si>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</si>
  <si>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</si>
  <si>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</si>
  <si>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</si>
  <si>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</si>
  <si>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</si>
  <si>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</si>
  <si>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</si>
  <si>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</si>
  <si>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</si>
  <si>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</si>
  <si>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</si>
  <si>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</si>
  <si>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</si>
  <si>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</si>
  <si>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</si>
  <si>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</si>
  <si>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</si>
  <si>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</si>
  <si>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</si>
  <si>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</si>
  <si>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</si>
  <si>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</si>
  <si>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</si>
  <si>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</si>
  <si>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</si>
  <si>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</si>
  <si>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</si>
  <si>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</si>
  <si>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</si>
  <si>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</si>
  <si>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</si>
  <si>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</si>
  <si>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</si>
  <si>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</si>
  <si>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</si>
  <si>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</si>
  <si>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</si>
  <si>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</si>
  <si>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</si>
  <si>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</si>
  <si>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</si>
  <si>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</si>
  <si>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</si>
  <si>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</si>
  <si>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</si>
  <si>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</si>
  <si>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</si>
  <si>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</si>
  <si>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</si>
  <si>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</si>
  <si>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</si>
  <si>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</si>
  <si>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</si>
  <si>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</si>
  <si>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</si>
  <si>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</si>
  <si>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</si>
  <si>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</si>
  <si>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</si>
  <si>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</si>
  <si>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</si>
  <si>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</si>
  <si>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</si>
  <si>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</si>
  <si>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</si>
  <si>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</si>
  <si>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</si>
  <si>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</si>
  <si>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</si>
  <si>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</si>
  <si>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</si>
  <si>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</si>
  <si>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</si>
  <si>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</si>
  <si>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</si>
  <si>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2</t>
  </si>
  <si>
    <t>000 1 14 02000 00 0000 000</t>
  </si>
  <si>
    <t>от 26.12.2018 № 514-VI</t>
  </si>
  <si>
    <t>(в ред. Решений Думы от 30.01.2019 №527-VI, от 20.02.2019 №541-VI, от 27.03.2019 №568-VI,                         от 24.06.2019 №617-VI, от 10.09.2019 №621-VI)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</si>
</sst>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Alignment="1"/>
    <xf numFmtId="1" fontId="2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topLeftCell="A64" zoomScale="75" zoomScaleNormal="75" zoomScaleSheetLayoutView="75" workbookViewId="0">
      <selection activeCell="A7" sqref="A7"/>
    </sheetView>
  </sheetViews>
  <sheetFormatPr defaultColWidth="9.109375" defaultRowHeight="21" x14ac:dyDescent="0.4"/>
  <cols>
    <col min="1" max="1" width="33.33203125" style="1" customWidth="1"/>
    <col min="2" max="2" width="123.5546875" style="2" customWidth="1"/>
    <col min="3" max="3" width="19.88671875" style="3" customWidth="1"/>
    <col min="4" max="4" width="21" style="5" customWidth="1"/>
    <col min="5" max="16384" width="9.109375" style="4"/>
  </cols>
  <sheetData>
    <row r="1" spans="1:4" x14ac:dyDescent="0.4">
      <c r="D1" s="4" t="s">
        <v>136</v>
      </c>
    </row>
    <row r="2" spans="1:4" x14ac:dyDescent="0.4">
      <c r="D2" s="5" t="s">
        <v>0</v>
      </c>
    </row>
    <row r="3" spans="1:4" x14ac:dyDescent="0.4">
      <c r="A3" s="1" t="s">
        <v>1</v>
      </c>
      <c r="B3" s="6"/>
      <c r="D3" s="5" t="s">
        <v>138</v>
      </c>
    </row>
    <row r="4" spans="1:4" ht="19.5" customHeight="1" x14ac:dyDescent="0.4">
      <c r="A4" s="4"/>
      <c r="B4" s="7"/>
      <c r="C4" s="8"/>
    </row>
    <row r="5" spans="1:4" ht="45" customHeight="1" x14ac:dyDescent="0.35">
      <c r="A5" s="45" t="s">
        <v>2</v>
      </c>
      <c r="B5" s="45"/>
      <c r="C5" s="45"/>
      <c r="D5" s="45"/>
    </row>
    <row r="6" spans="1:4" ht="37.799999999999997" customHeight="1" x14ac:dyDescent="0.4">
      <c r="A6" s="4"/>
      <c r="B6" s="44" t="s">
        <v>139</v>
      </c>
      <c r="C6" s="8"/>
    </row>
    <row r="7" spans="1:4" x14ac:dyDescent="0.4">
      <c r="A7" s="4"/>
      <c r="B7" s="7"/>
      <c r="C7" s="8"/>
      <c r="D7" s="5" t="s">
        <v>3</v>
      </c>
    </row>
    <row r="8" spans="1:4" ht="42" x14ac:dyDescent="0.35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2900701080</v>
      </c>
      <c r="D9" s="16">
        <f>D10+D34</f>
        <v>2855384350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2525657680</v>
      </c>
      <c r="D10" s="16">
        <f>D11+D18+D26+D31+D12</f>
        <v>2480057250</v>
      </c>
    </row>
    <row r="11" spans="1:4" ht="22.5" customHeight="1" x14ac:dyDescent="0.35">
      <c r="A11" s="19" t="s">
        <v>11</v>
      </c>
      <c r="B11" s="20" t="s">
        <v>12</v>
      </c>
      <c r="C11" s="21">
        <f>1884385680+79000000</f>
        <v>1963385680</v>
      </c>
      <c r="D11" s="22">
        <f>1873434000+44351250</f>
        <v>1917785250</v>
      </c>
    </row>
    <row r="12" spans="1:4" ht="18" x14ac:dyDescent="0.35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5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5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5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5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5">
      <c r="A17" s="23" t="s">
        <v>23</v>
      </c>
      <c r="B17" s="24" t="s">
        <v>24</v>
      </c>
      <c r="C17" s="25"/>
      <c r="D17" s="22"/>
    </row>
    <row r="18" spans="1:4" ht="18" x14ac:dyDescent="0.35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" x14ac:dyDescent="0.35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5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5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5">
      <c r="A22" s="19" t="s">
        <v>33</v>
      </c>
      <c r="B22" s="28" t="s">
        <v>34</v>
      </c>
      <c r="C22" s="21">
        <v>0</v>
      </c>
      <c r="D22" s="22">
        <v>0</v>
      </c>
    </row>
    <row r="23" spans="1:4" ht="18" x14ac:dyDescent="0.35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" x14ac:dyDescent="0.35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" x14ac:dyDescent="0.35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" x14ac:dyDescent="0.35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" x14ac:dyDescent="0.35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" x14ac:dyDescent="0.35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5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5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" x14ac:dyDescent="0.35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5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6" x14ac:dyDescent="0.35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7.399999999999999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5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5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2" x14ac:dyDescent="0.35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5">
      <c r="A38" s="19" t="s">
        <v>64</v>
      </c>
      <c r="B38" s="36" t="s">
        <v>65</v>
      </c>
      <c r="C38" s="37"/>
      <c r="D38" s="37"/>
    </row>
    <row r="39" spans="1:4" ht="56.25" hidden="1" customHeight="1" x14ac:dyDescent="0.35">
      <c r="A39" s="19" t="s">
        <v>66</v>
      </c>
      <c r="B39" s="36" t="s">
        <v>67</v>
      </c>
      <c r="C39" s="37"/>
      <c r="D39" s="37"/>
    </row>
    <row r="40" spans="1:4" ht="56.25" hidden="1" customHeight="1" x14ac:dyDescent="0.35">
      <c r="A40" s="19" t="s">
        <v>68</v>
      </c>
      <c r="B40" s="28" t="s">
        <v>69</v>
      </c>
      <c r="C40" s="21"/>
      <c r="D40" s="22"/>
    </row>
    <row r="41" spans="1:4" ht="37.5" hidden="1" customHeight="1" x14ac:dyDescent="0.35">
      <c r="A41" s="19" t="s">
        <v>70</v>
      </c>
      <c r="B41" s="28" t="s">
        <v>71</v>
      </c>
      <c r="C41" s="21"/>
      <c r="D41" s="22"/>
    </row>
    <row r="42" spans="1:4" ht="21.75" customHeight="1" x14ac:dyDescent="0.35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5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" x14ac:dyDescent="0.35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" x14ac:dyDescent="0.35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" x14ac:dyDescent="0.35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5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" x14ac:dyDescent="0.35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" x14ac:dyDescent="0.35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" x14ac:dyDescent="0.35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5">
      <c r="A51" s="19" t="s">
        <v>137</v>
      </c>
      <c r="B51" s="36" t="s">
        <v>90</v>
      </c>
      <c r="C51" s="37">
        <f>1828700</f>
        <v>1828700</v>
      </c>
      <c r="D51" s="22">
        <f>1368400</f>
        <v>1368400</v>
      </c>
    </row>
    <row r="52" spans="1:4" ht="22.5" customHeight="1" x14ac:dyDescent="0.35">
      <c r="A52" s="19" t="s">
        <v>91</v>
      </c>
      <c r="B52" s="38" t="s">
        <v>92</v>
      </c>
      <c r="C52" s="22">
        <f>7500000</f>
        <v>7500000</v>
      </c>
      <c r="D52" s="22">
        <f>7500000</f>
        <v>7500000</v>
      </c>
    </row>
    <row r="53" spans="1:4" ht="18" x14ac:dyDescent="0.35">
      <c r="A53" s="19" t="s">
        <v>93</v>
      </c>
      <c r="B53" s="28" t="s">
        <v>94</v>
      </c>
      <c r="C53" s="21">
        <f>SUM(C54:C67)</f>
        <v>25936600</v>
      </c>
      <c r="D53" s="22">
        <f>SUM(D54:D67)</f>
        <v>25935000</v>
      </c>
    </row>
    <row r="54" spans="1:4" ht="54" x14ac:dyDescent="0.35">
      <c r="A54" s="19" t="s">
        <v>95</v>
      </c>
      <c r="B54" s="39" t="s">
        <v>96</v>
      </c>
      <c r="C54" s="22">
        <f>900000</f>
        <v>900000</v>
      </c>
      <c r="D54" s="22">
        <f>900000</f>
        <v>900000</v>
      </c>
    </row>
    <row r="55" spans="1:4" ht="36" x14ac:dyDescent="0.35">
      <c r="A55" s="19" t="s">
        <v>97</v>
      </c>
      <c r="B55" s="29" t="s">
        <v>98</v>
      </c>
      <c r="C55" s="22">
        <v>80000</v>
      </c>
      <c r="D55" s="22">
        <v>80000</v>
      </c>
    </row>
    <row r="56" spans="1:4" ht="54" x14ac:dyDescent="0.35">
      <c r="A56" s="19" t="s">
        <v>99</v>
      </c>
      <c r="B56" s="29" t="s">
        <v>100</v>
      </c>
      <c r="C56" s="22">
        <v>40000</v>
      </c>
      <c r="D56" s="22">
        <v>40000</v>
      </c>
    </row>
    <row r="57" spans="1:4" ht="42" customHeight="1" x14ac:dyDescent="0.35">
      <c r="A57" s="19" t="s">
        <v>101</v>
      </c>
      <c r="B57" s="29" t="s">
        <v>102</v>
      </c>
      <c r="C57" s="22">
        <f>800000+250000</f>
        <v>1050000</v>
      </c>
      <c r="D57" s="22">
        <f>800000+250000</f>
        <v>1050000</v>
      </c>
    </row>
    <row r="58" spans="1:4" ht="36" x14ac:dyDescent="0.35">
      <c r="A58" s="19" t="s">
        <v>103</v>
      </c>
      <c r="B58" s="29" t="s">
        <v>104</v>
      </c>
      <c r="C58" s="22">
        <f>73000</f>
        <v>73000</v>
      </c>
      <c r="D58" s="22">
        <f>73000</f>
        <v>73000</v>
      </c>
    </row>
    <row r="59" spans="1:4" ht="19.5" customHeight="1" x14ac:dyDescent="0.35">
      <c r="A59" s="19" t="s">
        <v>105</v>
      </c>
      <c r="B59" s="29" t="s">
        <v>106</v>
      </c>
      <c r="C59" s="22">
        <f>1735500</f>
        <v>1735500</v>
      </c>
      <c r="D59" s="22">
        <f>1735500</f>
        <v>1735500</v>
      </c>
    </row>
    <row r="60" spans="1:4" ht="18" x14ac:dyDescent="0.35">
      <c r="A60" s="19" t="s">
        <v>107</v>
      </c>
      <c r="B60" s="29" t="s">
        <v>108</v>
      </c>
      <c r="C60" s="22">
        <f>50000</f>
        <v>50000</v>
      </c>
      <c r="D60" s="22">
        <f>50000</f>
        <v>50000</v>
      </c>
    </row>
    <row r="61" spans="1:4" ht="36" x14ac:dyDescent="0.35">
      <c r="A61" s="19" t="s">
        <v>109</v>
      </c>
      <c r="B61" s="29" t="s">
        <v>110</v>
      </c>
      <c r="C61" s="22">
        <f>1100000+130000</f>
        <v>1230000</v>
      </c>
      <c r="D61" s="22">
        <f>1100000+130000</f>
        <v>1230000</v>
      </c>
    </row>
    <row r="62" spans="1:4" ht="36" x14ac:dyDescent="0.35">
      <c r="A62" s="19" t="s">
        <v>111</v>
      </c>
      <c r="B62" s="29" t="s">
        <v>112</v>
      </c>
      <c r="C62" s="22">
        <v>500000</v>
      </c>
      <c r="D62" s="22">
        <v>500000</v>
      </c>
    </row>
    <row r="63" spans="1:4" ht="18" x14ac:dyDescent="0.35">
      <c r="A63" s="19" t="s">
        <v>113</v>
      </c>
      <c r="B63" s="29" t="s">
        <v>114</v>
      </c>
      <c r="C63" s="22">
        <v>1000000</v>
      </c>
      <c r="D63" s="22">
        <v>1000000</v>
      </c>
    </row>
    <row r="64" spans="1:4" ht="54" x14ac:dyDescent="0.35">
      <c r="A64" s="19" t="s">
        <v>115</v>
      </c>
      <c r="B64" s="29" t="s">
        <v>116</v>
      </c>
      <c r="C64" s="22">
        <f>451400</f>
        <v>451400</v>
      </c>
      <c r="D64" s="22">
        <f>451400</f>
        <v>451400</v>
      </c>
    </row>
    <row r="65" spans="1:4" ht="54" x14ac:dyDescent="0.35">
      <c r="A65" s="19" t="s">
        <v>117</v>
      </c>
      <c r="B65" s="29" t="s">
        <v>118</v>
      </c>
      <c r="C65" s="22">
        <f>8000000</f>
        <v>8000000</v>
      </c>
      <c r="D65" s="22">
        <f>8000000</f>
        <v>8000000</v>
      </c>
    </row>
    <row r="66" spans="1:4" ht="54" x14ac:dyDescent="0.35">
      <c r="A66" s="19" t="s">
        <v>119</v>
      </c>
      <c r="B66" s="29" t="s">
        <v>120</v>
      </c>
      <c r="C66" s="22">
        <f>900000+124200</f>
        <v>1024200</v>
      </c>
      <c r="D66" s="22">
        <f>900000+124200</f>
        <v>1024200</v>
      </c>
    </row>
    <row r="67" spans="1:4" ht="36" x14ac:dyDescent="0.35">
      <c r="A67" s="19" t="s">
        <v>121</v>
      </c>
      <c r="B67" s="29" t="s">
        <v>122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7.399999999999999" x14ac:dyDescent="0.3">
      <c r="A68" s="13" t="s">
        <v>123</v>
      </c>
      <c r="B68" s="18" t="s">
        <v>124</v>
      </c>
      <c r="C68" s="15">
        <f>C69</f>
        <v>4652603500</v>
      </c>
      <c r="D68" s="16">
        <f>D69</f>
        <v>4534635100</v>
      </c>
    </row>
    <row r="69" spans="1:4" s="17" customFormat="1" ht="17.399999999999999" x14ac:dyDescent="0.3">
      <c r="A69" s="13" t="s">
        <v>125</v>
      </c>
      <c r="B69" s="18" t="s">
        <v>126</v>
      </c>
      <c r="C69" s="15">
        <f>C71+C72+C73+C70</f>
        <v>4652603500</v>
      </c>
      <c r="D69" s="16">
        <f>D71+D72+D73+D70</f>
        <v>4534635100</v>
      </c>
    </row>
    <row r="70" spans="1:4" s="17" customFormat="1" ht="18" x14ac:dyDescent="0.35">
      <c r="A70" s="40" t="s">
        <v>127</v>
      </c>
      <c r="B70" s="29" t="s">
        <v>128</v>
      </c>
      <c r="C70" s="21">
        <v>901836600</v>
      </c>
      <c r="D70" s="21">
        <v>924893000</v>
      </c>
    </row>
    <row r="71" spans="1:4" ht="18" x14ac:dyDescent="0.35">
      <c r="A71" s="19" t="s">
        <v>129</v>
      </c>
      <c r="B71" s="29" t="s">
        <v>130</v>
      </c>
      <c r="C71" s="21">
        <v>607462700</v>
      </c>
      <c r="D71" s="22">
        <f>284037500+193020200</f>
        <v>477057700</v>
      </c>
    </row>
    <row r="72" spans="1:4" ht="18" x14ac:dyDescent="0.35">
      <c r="A72" s="19" t="s">
        <v>131</v>
      </c>
      <c r="B72" s="29" t="s">
        <v>132</v>
      </c>
      <c r="C72" s="21">
        <f>3107582600+27266100+200+2664100+887900+15300</f>
        <v>3138416200</v>
      </c>
      <c r="D72" s="22">
        <f>3096962700+27266100+200+2664100+888000+15300</f>
        <v>3127796400</v>
      </c>
    </row>
    <row r="73" spans="1:4" ht="18" x14ac:dyDescent="0.35">
      <c r="A73" s="19" t="s">
        <v>133</v>
      </c>
      <c r="B73" s="29" t="s">
        <v>134</v>
      </c>
      <c r="C73" s="22">
        <f>4542000+328700+17300</f>
        <v>4888000</v>
      </c>
      <c r="D73" s="22">
        <f>4542000+328700+17300</f>
        <v>4888000</v>
      </c>
    </row>
    <row r="74" spans="1:4" ht="18" x14ac:dyDescent="0.35">
      <c r="A74" s="34"/>
      <c r="B74" s="35" t="s">
        <v>135</v>
      </c>
      <c r="C74" s="15">
        <f>C9+C68</f>
        <v>7553304580</v>
      </c>
      <c r="D74" s="16">
        <f>D9+D68</f>
        <v>7390019450</v>
      </c>
    </row>
    <row r="75" spans="1:4" ht="18" x14ac:dyDescent="0.35">
      <c r="B75" s="5"/>
      <c r="C75" s="41"/>
    </row>
    <row r="76" spans="1:4" ht="18" x14ac:dyDescent="0.35">
      <c r="B76" s="5"/>
      <c r="C76" s="41"/>
    </row>
    <row r="77" spans="1:4" x14ac:dyDescent="0.4">
      <c r="B77" s="5"/>
      <c r="C77" s="42"/>
    </row>
    <row r="78" spans="1:4" x14ac:dyDescent="0.4">
      <c r="B78" s="5"/>
      <c r="C78" s="42"/>
    </row>
    <row r="79" spans="1:4" x14ac:dyDescent="0.4">
      <c r="B79" s="5"/>
      <c r="C79" s="42"/>
    </row>
    <row r="80" spans="1:4" x14ac:dyDescent="0.4">
      <c r="A80" s="4"/>
      <c r="B80" s="4"/>
      <c r="C80" s="42"/>
    </row>
    <row r="86" spans="2:2" x14ac:dyDescent="0.4">
      <c r="B86" s="43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2019-08-19T08:11:03Z</cp:lastPrinted>
  <dcterms:created xsi:type="dcterms:W3CDTF">2018-12-18T05:10:32Z</dcterms:created>
  <dcterms:modified xsi:type="dcterms:W3CDTF">2019-09-13T05:12:53Z</dcterms:modified>
</cp:coreProperties>
</file>