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муниципальные!$A$4:$N$23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муниципальные!$A$1:$N$23</definedName>
  </definedNames>
  <calcPr calcId="162913"/>
</workbook>
</file>

<file path=xl/calcChain.xml><?xml version="1.0" encoding="utf-8"?>
<calcChain xmlns="http://schemas.openxmlformats.org/spreadsheetml/2006/main">
  <c r="M12" i="33" l="1"/>
  <c r="M17" i="33"/>
  <c r="L12" i="33" l="1"/>
  <c r="L13" i="33"/>
  <c r="L14" i="33"/>
  <c r="L15" i="33"/>
  <c r="L16" i="33"/>
  <c r="L18" i="33"/>
  <c r="L20" i="33"/>
  <c r="N7" i="33" l="1"/>
  <c r="N8" i="33"/>
  <c r="N9" i="33"/>
  <c r="N10" i="33"/>
  <c r="N20" i="33"/>
  <c r="N22" i="33"/>
  <c r="N23" i="33"/>
  <c r="C23" i="33" l="1"/>
  <c r="C22" i="33"/>
  <c r="C20" i="33"/>
  <c r="C13" i="33"/>
  <c r="D6" i="33"/>
  <c r="E6" i="33"/>
  <c r="F6" i="33"/>
  <c r="H6" i="33"/>
  <c r="I6" i="33"/>
  <c r="J6" i="33"/>
  <c r="C8" i="33"/>
  <c r="C7" i="33"/>
  <c r="N6" i="33" l="1"/>
  <c r="H11" i="33" l="1"/>
  <c r="I11" i="33"/>
  <c r="J11" i="33"/>
  <c r="H21" i="33"/>
  <c r="I21" i="33"/>
  <c r="J21" i="33"/>
  <c r="H19" i="33"/>
  <c r="I19" i="33"/>
  <c r="J19" i="33"/>
  <c r="F19" i="33"/>
  <c r="E19" i="33"/>
  <c r="D19" i="33"/>
  <c r="C12" i="33"/>
  <c r="L19" i="33" l="1"/>
  <c r="N19" i="33"/>
  <c r="C18" i="33"/>
  <c r="C16" i="33"/>
  <c r="C15" i="33"/>
  <c r="C14" i="33"/>
  <c r="C17" i="33"/>
  <c r="D21" i="33"/>
  <c r="F21" i="33"/>
  <c r="N21" i="33" s="1"/>
  <c r="E11" i="33"/>
  <c r="M11" i="33" s="1"/>
  <c r="J5" i="33"/>
  <c r="H5" i="33"/>
  <c r="F11" i="33"/>
  <c r="E21" i="33"/>
  <c r="I5" i="33"/>
  <c r="F5" i="33" l="1"/>
  <c r="N5" i="33" s="1"/>
  <c r="E5" i="33"/>
  <c r="M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G13" i="33" l="1"/>
  <c r="K13" i="33" l="1"/>
  <c r="C19" i="33" l="1"/>
  <c r="C9" i="33"/>
  <c r="C10" i="33"/>
  <c r="C6" i="33" l="1"/>
  <c r="C21" i="33"/>
  <c r="G17" i="33" l="1"/>
  <c r="K17" i="33" l="1"/>
  <c r="G10" i="33" l="1"/>
  <c r="K10" i="33" l="1"/>
  <c r="G23" i="33" l="1"/>
  <c r="G22" i="33"/>
  <c r="G14" i="33"/>
  <c r="G15" i="33"/>
  <c r="G16" i="33"/>
  <c r="G18" i="33"/>
  <c r="G12" i="33"/>
  <c r="G21" i="33" l="1"/>
  <c r="K18" i="33"/>
  <c r="K15" i="33"/>
  <c r="K22" i="33"/>
  <c r="K12" i="33"/>
  <c r="K16" i="33"/>
  <c r="K14" i="33"/>
  <c r="K23" i="33"/>
  <c r="G11" i="33"/>
  <c r="K21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G7" i="33" l="1"/>
  <c r="G8" i="33"/>
  <c r="G9" i="33"/>
  <c r="G20" i="33"/>
  <c r="K20" i="33" l="1"/>
  <c r="K8" i="33"/>
  <c r="K9" i="33"/>
  <c r="K7" i="33"/>
  <c r="G6" i="33"/>
  <c r="G19" i="33"/>
  <c r="K19" i="33" l="1"/>
  <c r="K6" i="33"/>
  <c r="G5" i="33"/>
  <c r="D11" i="33" l="1"/>
  <c r="L11" i="33" s="1"/>
  <c r="C11" i="33" l="1"/>
  <c r="K11" i="33" s="1"/>
  <c r="D5" i="33"/>
  <c r="L5" i="33" s="1"/>
  <c r="C5" i="33" l="1"/>
  <c r="K5" i="33" s="1"/>
</calcChain>
</file>

<file path=xl/sharedStrings.xml><?xml version="1.0" encoding="utf-8"?>
<sst xmlns="http://schemas.openxmlformats.org/spreadsheetml/2006/main" count="177" uniqueCount="89">
  <si>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</si>
  <si>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</si>
  <si>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</si>
  <si>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</si>
  <si>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</si>
  <si>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</si>
  <si>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</si>
  <si>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</si>
  <si>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</si>
  <si>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</si>
  <si>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</si>
  <si>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</si>
  <si>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</si>
  <si>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</si>
  <si>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</si>
  <si>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</si>
  <si>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</si>
  <si>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</si>
  <si>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</si>
  <si>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</si>
  <si>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</si>
  <si>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</si>
  <si>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</si>
  <si>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</si>
  <si>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</si>
  <si>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</si>
  <si>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</si>
  <si>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</si>
  <si>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</si>
  <si>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</si>
  <si>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</si>
  <si>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</si>
  <si>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</si>
  <si>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</si>
  <si>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</si>
  <si>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</si>
  <si>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</si>
  <si>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</si>
  <si>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</si>
  <si>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</si>
  <si>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</si>
  <si>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</si>
  <si>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</si>
  <si>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</si>
  <si>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</si>
  <si>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</si>
  <si>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</si>
  <si>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</si>
  <si>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</si>
  <si>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</si>
  <si>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</si>
  <si>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</si>
  <si>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</si>
  <si>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</si>
  <si>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</si>
  <si>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</si>
  <si>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</si>
  <si>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</si>
  <si>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</si>
  <si>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</si>
  <si>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</si>
  <si>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</si>
  <si>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</si>
  <si>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</si>
  <si>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</si>
  <si>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</si>
  <si>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</si>
  <si>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</si>
  <si>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</si>
  <si>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</si>
  <si>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</si>
  <si>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</si>
  <si>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</si>
  <si>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</si>
  <si>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</si>
  <si>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</si>
  <si>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</si>
  <si>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</si>
  <si>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</si>
  <si>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</si>
  <si>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</si>
  <si>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20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</si>
  <si>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</si>
  <si>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</si>
  <si>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</si>
  <si>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</si>
  <si>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</si>
  <si>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</si>
  <si>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Освоение на 01.08.2019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</si>
</sst>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T20" sqref="T2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4.28515625" style="3" customWidth="1"/>
    <col min="8" max="8" width="23.28515625" style="3" customWidth="1"/>
    <col min="9" max="9" width="21.7109375" style="3" customWidth="1"/>
    <col min="10" max="10" width="23.140625" style="3" customWidth="1"/>
    <col min="11" max="11" width="13.85546875" style="4" customWidth="1"/>
    <col min="12" max="12" width="14.42578125" style="4" customWidth="1"/>
    <col min="13" max="13" width="15.85546875" style="4" customWidth="1"/>
    <col min="14" max="14" width="13.5703125" style="4" customWidth="1"/>
    <col min="15" max="15" width="57" style="2" hidden="1" customWidth="1"/>
    <col min="16" max="16384" width="9.140625" style="2"/>
  </cols>
  <sheetData>
    <row r="1" spans="1:15" s="21" customFormat="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s="1" customFormat="1" ht="57" customHeight="1" x14ac:dyDescent="0.3">
      <c r="A2" s="22" t="s">
        <v>1</v>
      </c>
      <c r="B2" s="70" t="s">
        <v>17</v>
      </c>
      <c r="C2" s="68" t="s">
        <v>87</v>
      </c>
      <c r="D2" s="68"/>
      <c r="E2" s="68"/>
      <c r="F2" s="68"/>
      <c r="G2" s="69" t="s">
        <v>88</v>
      </c>
      <c r="H2" s="69"/>
      <c r="I2" s="69"/>
      <c r="J2" s="69"/>
      <c r="K2" s="65" t="s">
        <v>86</v>
      </c>
      <c r="L2" s="66"/>
      <c r="M2" s="66"/>
      <c r="N2" s="67"/>
      <c r="O2" s="71" t="s">
        <v>59</v>
      </c>
    </row>
    <row r="3" spans="1:15" s="1" customFormat="1" ht="37.5" customHeight="1" x14ac:dyDescent="0.3">
      <c r="A3" s="61" t="s">
        <v>2</v>
      </c>
      <c r="B3" s="70"/>
      <c r="C3" s="59" t="s">
        <v>24</v>
      </c>
      <c r="D3" s="59" t="s">
        <v>25</v>
      </c>
      <c r="E3" s="59" t="s">
        <v>49</v>
      </c>
      <c r="F3" s="59" t="s">
        <v>26</v>
      </c>
      <c r="G3" s="59" t="s">
        <v>24</v>
      </c>
      <c r="H3" s="59" t="s">
        <v>25</v>
      </c>
      <c r="I3" s="59" t="s">
        <v>49</v>
      </c>
      <c r="J3" s="59" t="s">
        <v>26</v>
      </c>
      <c r="K3" s="23" t="s">
        <v>24</v>
      </c>
      <c r="L3" s="23" t="s">
        <v>25</v>
      </c>
      <c r="M3" s="23" t="s">
        <v>49</v>
      </c>
      <c r="N3" s="23" t="s">
        <v>26</v>
      </c>
      <c r="O3" s="72"/>
    </row>
    <row r="4" spans="1:15" s="1" customFormat="1" x14ac:dyDescent="0.3">
      <c r="A4" s="60" t="s">
        <v>13</v>
      </c>
      <c r="B4" s="60" t="s">
        <v>28</v>
      </c>
      <c r="C4" s="60" t="s">
        <v>16</v>
      </c>
      <c r="D4" s="60" t="s">
        <v>32</v>
      </c>
      <c r="E4" s="60" t="s">
        <v>33</v>
      </c>
      <c r="F4" s="60" t="s">
        <v>34</v>
      </c>
      <c r="G4" s="60" t="s">
        <v>35</v>
      </c>
      <c r="H4" s="60" t="s">
        <v>36</v>
      </c>
      <c r="I4" s="60" t="s">
        <v>37</v>
      </c>
      <c r="J4" s="60" t="s">
        <v>38</v>
      </c>
      <c r="K4" s="60" t="s">
        <v>81</v>
      </c>
      <c r="L4" s="60" t="s">
        <v>73</v>
      </c>
      <c r="M4" s="60" t="s">
        <v>60</v>
      </c>
      <c r="N4" s="60" t="s">
        <v>67</v>
      </c>
      <c r="O4" s="57">
        <v>24</v>
      </c>
    </row>
    <row r="5" spans="1:15" s="1" customFormat="1" ht="47.25" customHeight="1" x14ac:dyDescent="0.3">
      <c r="A5" s="73" t="s">
        <v>82</v>
      </c>
      <c r="B5" s="73"/>
      <c r="C5" s="29">
        <f t="shared" ref="C5:J5" si="0">C6+C11+C19+C21</f>
        <v>448793827</v>
      </c>
      <c r="D5" s="29">
        <f t="shared" si="0"/>
        <v>54305500</v>
      </c>
      <c r="E5" s="29">
        <f t="shared" si="0"/>
        <v>9273800</v>
      </c>
      <c r="F5" s="29">
        <f t="shared" si="0"/>
        <v>385214527</v>
      </c>
      <c r="G5" s="29">
        <f t="shared" si="0"/>
        <v>241350885.56</v>
      </c>
      <c r="H5" s="29">
        <f t="shared" si="0"/>
        <v>29282467.66</v>
      </c>
      <c r="I5" s="29">
        <f t="shared" si="0"/>
        <v>4536573.59</v>
      </c>
      <c r="J5" s="29">
        <f t="shared" si="0"/>
        <v>207531844.31</v>
      </c>
      <c r="K5" s="20">
        <f t="shared" ref="K5:K23" si="1">G5/C5*100</f>
        <v>53.77767496788676</v>
      </c>
      <c r="L5" s="20">
        <f>H5/D5*100</f>
        <v>53.921734741416614</v>
      </c>
      <c r="M5" s="20">
        <f t="shared" ref="M5:M17" si="2">I5/E5*100</f>
        <v>48.918173672065386</v>
      </c>
      <c r="N5" s="20">
        <f t="shared" ref="N5:N10" si="3">J5/F5*100</f>
        <v>53.874355654816732</v>
      </c>
      <c r="O5" s="26"/>
    </row>
    <row r="6" spans="1:15" s="1" customFormat="1" ht="40.5" customHeight="1" x14ac:dyDescent="0.3">
      <c r="A6" s="62" t="s">
        <v>22</v>
      </c>
      <c r="B6" s="62"/>
      <c r="C6" s="29">
        <f t="shared" ref="C6:J6" si="4">SUM(C7:C10)</f>
        <v>337061027</v>
      </c>
      <c r="D6" s="29">
        <f t="shared" si="4"/>
        <v>0</v>
      </c>
      <c r="E6" s="29">
        <f t="shared" si="4"/>
        <v>0</v>
      </c>
      <c r="F6" s="29">
        <f t="shared" si="4"/>
        <v>337061027</v>
      </c>
      <c r="G6" s="29">
        <f t="shared" si="4"/>
        <v>183222500.65000001</v>
      </c>
      <c r="H6" s="29">
        <f t="shared" si="4"/>
        <v>0</v>
      </c>
      <c r="I6" s="29">
        <f t="shared" si="4"/>
        <v>0</v>
      </c>
      <c r="J6" s="29">
        <f t="shared" si="4"/>
        <v>183222500.65000001</v>
      </c>
      <c r="K6" s="20">
        <f t="shared" si="1"/>
        <v>54.358850763841062</v>
      </c>
      <c r="L6" s="20"/>
      <c r="M6" s="20"/>
      <c r="N6" s="20">
        <f t="shared" si="3"/>
        <v>54.358850763841062</v>
      </c>
      <c r="O6" s="26"/>
    </row>
    <row r="7" spans="1:15" s="1" customFormat="1" ht="42" customHeight="1" x14ac:dyDescent="0.3">
      <c r="A7" s="54" t="s">
        <v>18</v>
      </c>
      <c r="B7" s="18" t="s">
        <v>12</v>
      </c>
      <c r="C7" s="19">
        <f>SUM(D7:F7)</f>
        <v>81575300</v>
      </c>
      <c r="D7" s="19">
        <v>0</v>
      </c>
      <c r="E7" s="19">
        <v>0</v>
      </c>
      <c r="F7" s="19">
        <v>81575300</v>
      </c>
      <c r="G7" s="19">
        <f>H7+J7</f>
        <v>38565943.100000001</v>
      </c>
      <c r="H7" s="19">
        <v>0</v>
      </c>
      <c r="I7" s="19">
        <v>0</v>
      </c>
      <c r="J7" s="19">
        <v>38565943.100000001</v>
      </c>
      <c r="K7" s="20">
        <f t="shared" si="1"/>
        <v>47.276495581383095</v>
      </c>
      <c r="L7" s="20"/>
      <c r="M7" s="20"/>
      <c r="N7" s="20">
        <f t="shared" si="3"/>
        <v>47.276495581383095</v>
      </c>
      <c r="O7" s="26"/>
    </row>
    <row r="8" spans="1:15" s="1" customFormat="1" ht="48" customHeight="1" x14ac:dyDescent="0.3">
      <c r="A8" s="54" t="s">
        <v>21</v>
      </c>
      <c r="B8" s="18" t="s">
        <v>12</v>
      </c>
      <c r="C8" s="19">
        <f>SUM(D8:F8)</f>
        <v>203159769</v>
      </c>
      <c r="D8" s="19">
        <v>0</v>
      </c>
      <c r="E8" s="19">
        <v>0</v>
      </c>
      <c r="F8" s="19">
        <v>203159769</v>
      </c>
      <c r="G8" s="19">
        <f t="shared" ref="G8:G10" si="5">H8+J8</f>
        <v>117734035.95999999</v>
      </c>
      <c r="H8" s="19">
        <v>0</v>
      </c>
      <c r="I8" s="19">
        <v>0</v>
      </c>
      <c r="J8" s="19">
        <v>117734035.95999999</v>
      </c>
      <c r="K8" s="20">
        <f t="shared" si="1"/>
        <v>57.951451972757461</v>
      </c>
      <c r="L8" s="20"/>
      <c r="M8" s="20"/>
      <c r="N8" s="20">
        <f t="shared" si="3"/>
        <v>57.951451972757461</v>
      </c>
      <c r="O8" s="26"/>
    </row>
    <row r="9" spans="1:15" s="1" customFormat="1" ht="39" customHeight="1" x14ac:dyDescent="0.3">
      <c r="A9" s="54" t="s">
        <v>50</v>
      </c>
      <c r="B9" s="18" t="s">
        <v>12</v>
      </c>
      <c r="C9" s="19">
        <f t="shared" ref="C9:C10" si="6">SUM(D9:F9)</f>
        <v>3283100</v>
      </c>
      <c r="D9" s="19">
        <v>0</v>
      </c>
      <c r="E9" s="19">
        <v>0</v>
      </c>
      <c r="F9" s="19">
        <v>3283100</v>
      </c>
      <c r="G9" s="19">
        <f t="shared" si="5"/>
        <v>735731.72</v>
      </c>
      <c r="H9" s="19">
        <v>0</v>
      </c>
      <c r="I9" s="19">
        <v>0</v>
      </c>
      <c r="J9" s="19">
        <v>735731.72</v>
      </c>
      <c r="K9" s="20">
        <f t="shared" si="1"/>
        <v>22.40966525539886</v>
      </c>
      <c r="L9" s="20"/>
      <c r="M9" s="20"/>
      <c r="N9" s="20">
        <f t="shared" si="3"/>
        <v>22.40966525539886</v>
      </c>
      <c r="O9" s="26"/>
    </row>
    <row r="10" spans="1:15" s="1" customFormat="1" ht="48.75" customHeight="1" x14ac:dyDescent="0.3">
      <c r="A10" s="54" t="s">
        <v>50</v>
      </c>
      <c r="B10" s="18" t="s">
        <v>12</v>
      </c>
      <c r="C10" s="19">
        <f t="shared" si="6"/>
        <v>49042858</v>
      </c>
      <c r="D10" s="19">
        <v>0</v>
      </c>
      <c r="E10" s="19">
        <v>0</v>
      </c>
      <c r="F10" s="19">
        <v>49042858</v>
      </c>
      <c r="G10" s="19">
        <f t="shared" si="5"/>
        <v>26186789.870000001</v>
      </c>
      <c r="H10" s="19">
        <v>0</v>
      </c>
      <c r="I10" s="19">
        <v>0</v>
      </c>
      <c r="J10" s="19">
        <v>26186789.870000001</v>
      </c>
      <c r="K10" s="20">
        <f t="shared" si="1"/>
        <v>53.395725571295216</v>
      </c>
      <c r="L10" s="20"/>
      <c r="M10" s="20"/>
      <c r="N10" s="20">
        <f t="shared" si="3"/>
        <v>53.395725571295216</v>
      </c>
      <c r="O10" s="26"/>
    </row>
    <row r="11" spans="1:15" s="1" customFormat="1" ht="49.5" customHeight="1" x14ac:dyDescent="0.3">
      <c r="A11" s="62" t="s">
        <v>51</v>
      </c>
      <c r="B11" s="28"/>
      <c r="C11" s="27">
        <f>SUM(C12:C18)</f>
        <v>58917700</v>
      </c>
      <c r="D11" s="27">
        <f t="shared" ref="D11:J11" si="7">SUM(D12:D18)</f>
        <v>49643900</v>
      </c>
      <c r="E11" s="27">
        <f t="shared" si="7"/>
        <v>9273800</v>
      </c>
      <c r="F11" s="27">
        <f t="shared" si="7"/>
        <v>0</v>
      </c>
      <c r="G11" s="27">
        <f t="shared" si="7"/>
        <v>33523977.25</v>
      </c>
      <c r="H11" s="27">
        <f t="shared" si="7"/>
        <v>28987403.66</v>
      </c>
      <c r="I11" s="27">
        <f t="shared" si="7"/>
        <v>4536573.59</v>
      </c>
      <c r="J11" s="27">
        <f t="shared" si="7"/>
        <v>0</v>
      </c>
      <c r="K11" s="20">
        <f t="shared" si="1"/>
        <v>56.899670642268795</v>
      </c>
      <c r="L11" s="20">
        <f t="shared" ref="L11:L16" si="8">H11/D11*100</f>
        <v>58.390665640693015</v>
      </c>
      <c r="M11" s="20">
        <f t="shared" si="2"/>
        <v>48.918173672065386</v>
      </c>
      <c r="N11" s="20"/>
      <c r="O11" s="26"/>
    </row>
    <row r="12" spans="1:15" s="1" customFormat="1" ht="62.25" customHeight="1" x14ac:dyDescent="0.3">
      <c r="A12" s="54" t="s">
        <v>52</v>
      </c>
      <c r="B12" s="18" t="s">
        <v>12</v>
      </c>
      <c r="C12" s="19">
        <f>SUM(D12:F12)</f>
        <v>11014700</v>
      </c>
      <c r="D12" s="19">
        <v>1756300</v>
      </c>
      <c r="E12" s="19">
        <v>9258400</v>
      </c>
      <c r="F12" s="19">
        <v>0</v>
      </c>
      <c r="G12" s="19">
        <f>SUM(H12:J12)</f>
        <v>5204739.87</v>
      </c>
      <c r="H12" s="19">
        <v>668166.28</v>
      </c>
      <c r="I12" s="19">
        <v>4536573.59</v>
      </c>
      <c r="J12" s="19">
        <v>0</v>
      </c>
      <c r="K12" s="20">
        <f t="shared" si="1"/>
        <v>47.252670249757145</v>
      </c>
      <c r="L12" s="20">
        <f t="shared" si="8"/>
        <v>38.043971986562667</v>
      </c>
      <c r="M12" s="20">
        <f t="shared" si="2"/>
        <v>48.999541929491052</v>
      </c>
      <c r="N12" s="20"/>
      <c r="O12" s="53"/>
    </row>
    <row r="13" spans="1:15" s="1" customFormat="1" ht="115.5" customHeight="1" x14ac:dyDescent="0.3">
      <c r="A13" s="54" t="s">
        <v>83</v>
      </c>
      <c r="B13" s="18" t="s">
        <v>12</v>
      </c>
      <c r="C13" s="19">
        <f>SUM(D13:F13)</f>
        <v>551500</v>
      </c>
      <c r="D13" s="19">
        <v>551500</v>
      </c>
      <c r="E13" s="19">
        <v>0</v>
      </c>
      <c r="F13" s="19">
        <v>0</v>
      </c>
      <c r="G13" s="19">
        <f t="shared" ref="G13:G18" si="9">SUM(H13:J13)</f>
        <v>400000</v>
      </c>
      <c r="H13" s="19">
        <v>400000</v>
      </c>
      <c r="I13" s="19">
        <v>0</v>
      </c>
      <c r="J13" s="19">
        <v>0</v>
      </c>
      <c r="K13" s="20">
        <f t="shared" si="1"/>
        <v>72.529465095194922</v>
      </c>
      <c r="L13" s="20">
        <f t="shared" si="8"/>
        <v>72.529465095194922</v>
      </c>
      <c r="M13" s="20"/>
      <c r="N13" s="20"/>
      <c r="O13" s="53"/>
    </row>
    <row r="14" spans="1:15" s="1" customFormat="1" ht="59.25" customHeight="1" x14ac:dyDescent="0.3">
      <c r="A14" s="55" t="s">
        <v>53</v>
      </c>
      <c r="B14" s="18" t="s">
        <v>12</v>
      </c>
      <c r="C14" s="19">
        <f t="shared" ref="C14:C18" si="10">SUM(D14:F14)</f>
        <v>3987300</v>
      </c>
      <c r="D14" s="19">
        <v>3987300</v>
      </c>
      <c r="E14" s="19">
        <v>0</v>
      </c>
      <c r="F14" s="19">
        <v>0</v>
      </c>
      <c r="G14" s="19">
        <f t="shared" si="9"/>
        <v>1888509.11</v>
      </c>
      <c r="H14" s="19">
        <v>1888509.11</v>
      </c>
      <c r="I14" s="19">
        <v>0</v>
      </c>
      <c r="J14" s="19">
        <v>0</v>
      </c>
      <c r="K14" s="20">
        <f t="shared" si="1"/>
        <v>47.363105610312743</v>
      </c>
      <c r="L14" s="20">
        <f t="shared" si="8"/>
        <v>47.363105610312743</v>
      </c>
      <c r="M14" s="20"/>
      <c r="N14" s="20"/>
      <c r="O14" s="26"/>
    </row>
    <row r="15" spans="1:15" s="1" customFormat="1" ht="41.25" customHeight="1" x14ac:dyDescent="0.3">
      <c r="A15" s="55" t="s">
        <v>84</v>
      </c>
      <c r="B15" s="18" t="s">
        <v>12</v>
      </c>
      <c r="C15" s="19">
        <f t="shared" si="10"/>
        <v>4752000</v>
      </c>
      <c r="D15" s="19">
        <v>4752000</v>
      </c>
      <c r="E15" s="19">
        <v>0</v>
      </c>
      <c r="F15" s="19">
        <v>0</v>
      </c>
      <c r="G15" s="19">
        <f t="shared" si="9"/>
        <v>2203915.1800000002</v>
      </c>
      <c r="H15" s="19">
        <v>2203915.1800000002</v>
      </c>
      <c r="I15" s="19">
        <v>0</v>
      </c>
      <c r="J15" s="19">
        <v>0</v>
      </c>
      <c r="K15" s="20">
        <f t="shared" si="1"/>
        <v>46.378686447811454</v>
      </c>
      <c r="L15" s="20">
        <f t="shared" si="8"/>
        <v>46.378686447811454</v>
      </c>
      <c r="M15" s="20"/>
      <c r="N15" s="20"/>
      <c r="O15" s="26"/>
    </row>
    <row r="16" spans="1:15" s="1" customFormat="1" ht="78" customHeight="1" x14ac:dyDescent="0.3">
      <c r="A16" s="55" t="s">
        <v>54</v>
      </c>
      <c r="B16" s="18" t="s">
        <v>12</v>
      </c>
      <c r="C16" s="19">
        <f t="shared" si="10"/>
        <v>10306800</v>
      </c>
      <c r="D16" s="19">
        <v>10306800</v>
      </c>
      <c r="E16" s="19">
        <v>0</v>
      </c>
      <c r="F16" s="19">
        <v>0</v>
      </c>
      <c r="G16" s="19">
        <f t="shared" si="9"/>
        <v>5406636.8899999997</v>
      </c>
      <c r="H16" s="19">
        <v>5406636.8899999997</v>
      </c>
      <c r="I16" s="19">
        <v>0</v>
      </c>
      <c r="J16" s="19">
        <v>0</v>
      </c>
      <c r="K16" s="20">
        <f t="shared" si="1"/>
        <v>52.45698849303372</v>
      </c>
      <c r="L16" s="20">
        <f t="shared" si="8"/>
        <v>52.45698849303372</v>
      </c>
      <c r="M16" s="20"/>
      <c r="N16" s="20"/>
      <c r="O16" s="26"/>
    </row>
    <row r="17" spans="1:16" s="1" customFormat="1" ht="81" customHeight="1" x14ac:dyDescent="0.3">
      <c r="A17" s="55" t="s">
        <v>66</v>
      </c>
      <c r="B17" s="18" t="s">
        <v>12</v>
      </c>
      <c r="C17" s="19">
        <f t="shared" si="10"/>
        <v>15400</v>
      </c>
      <c r="D17" s="19">
        <v>0</v>
      </c>
      <c r="E17" s="19">
        <v>15400</v>
      </c>
      <c r="F17" s="19">
        <v>0</v>
      </c>
      <c r="G17" s="19">
        <f t="shared" si="9"/>
        <v>0</v>
      </c>
      <c r="H17" s="19">
        <v>0</v>
      </c>
      <c r="I17" s="19">
        <v>0</v>
      </c>
      <c r="J17" s="19">
        <v>0</v>
      </c>
      <c r="K17" s="20">
        <f t="shared" si="1"/>
        <v>0</v>
      </c>
      <c r="L17" s="20"/>
      <c r="M17" s="20">
        <f t="shared" si="2"/>
        <v>0</v>
      </c>
      <c r="N17" s="20"/>
      <c r="O17" s="53"/>
      <c r="P17" s="58"/>
    </row>
    <row r="18" spans="1:16" s="1" customFormat="1" ht="63" customHeight="1" x14ac:dyDescent="0.3">
      <c r="A18" s="55" t="s">
        <v>55</v>
      </c>
      <c r="B18" s="18" t="s">
        <v>12</v>
      </c>
      <c r="C18" s="19">
        <f t="shared" si="10"/>
        <v>28290000</v>
      </c>
      <c r="D18" s="19">
        <v>28290000</v>
      </c>
      <c r="E18" s="19">
        <v>0</v>
      </c>
      <c r="F18" s="19">
        <v>0</v>
      </c>
      <c r="G18" s="19">
        <f t="shared" si="9"/>
        <v>18420176.199999999</v>
      </c>
      <c r="H18" s="19">
        <v>18420176.199999999</v>
      </c>
      <c r="I18" s="19">
        <v>0</v>
      </c>
      <c r="J18" s="19">
        <v>0</v>
      </c>
      <c r="K18" s="20">
        <f t="shared" si="1"/>
        <v>65.111969600565573</v>
      </c>
      <c r="L18" s="20">
        <f>H18/D18*100</f>
        <v>65.111969600565573</v>
      </c>
      <c r="M18" s="20"/>
      <c r="N18" s="20"/>
      <c r="O18" s="26"/>
    </row>
    <row r="19" spans="1:16" s="25" customFormat="1" ht="42" customHeight="1" x14ac:dyDescent="0.3">
      <c r="A19" s="62" t="s">
        <v>23</v>
      </c>
      <c r="B19" s="28"/>
      <c r="C19" s="27">
        <f>SUM(C20:C20)</f>
        <v>6991900</v>
      </c>
      <c r="D19" s="27">
        <f t="shared" ref="D19:J19" si="11">SUM(D20:D20)</f>
        <v>4661600</v>
      </c>
      <c r="E19" s="27">
        <f t="shared" si="11"/>
        <v>0</v>
      </c>
      <c r="F19" s="27">
        <f t="shared" si="11"/>
        <v>2330300</v>
      </c>
      <c r="G19" s="27">
        <f t="shared" si="11"/>
        <v>335300</v>
      </c>
      <c r="H19" s="27">
        <f t="shared" si="11"/>
        <v>295064</v>
      </c>
      <c r="I19" s="27">
        <f t="shared" si="11"/>
        <v>0</v>
      </c>
      <c r="J19" s="27">
        <f t="shared" si="11"/>
        <v>40236</v>
      </c>
      <c r="K19" s="20">
        <f t="shared" si="1"/>
        <v>4.7955491354281383</v>
      </c>
      <c r="L19" s="20">
        <f>H19/D19*100</f>
        <v>6.3296722155483103</v>
      </c>
      <c r="M19" s="20"/>
      <c r="N19" s="20">
        <f t="shared" ref="N19:N23" si="12">J19/F19*100</f>
        <v>1.7266446380294385</v>
      </c>
      <c r="O19" s="24"/>
    </row>
    <row r="20" spans="1:16" s="1" customFormat="1" ht="65.25" customHeight="1" x14ac:dyDescent="0.3">
      <c r="A20" s="54" t="s">
        <v>85</v>
      </c>
      <c r="B20" s="18" t="s">
        <v>12</v>
      </c>
      <c r="C20" s="19">
        <f>SUM(D20:F20)</f>
        <v>6991900</v>
      </c>
      <c r="D20" s="19">
        <v>4661600</v>
      </c>
      <c r="E20" s="19">
        <v>0</v>
      </c>
      <c r="F20" s="19">
        <v>2330300</v>
      </c>
      <c r="G20" s="19">
        <f>H20+J20</f>
        <v>335300</v>
      </c>
      <c r="H20" s="19">
        <v>295064</v>
      </c>
      <c r="I20" s="19">
        <v>0</v>
      </c>
      <c r="J20" s="19">
        <v>40236</v>
      </c>
      <c r="K20" s="20">
        <f t="shared" si="1"/>
        <v>4.7955491354281383</v>
      </c>
      <c r="L20" s="20">
        <f>H20/D20*100</f>
        <v>6.3296722155483103</v>
      </c>
      <c r="M20" s="20"/>
      <c r="N20" s="20">
        <f t="shared" si="12"/>
        <v>1.7266446380294385</v>
      </c>
      <c r="O20" s="53"/>
      <c r="P20" s="58"/>
    </row>
    <row r="21" spans="1:16" s="1" customFormat="1" ht="96.75" customHeight="1" x14ac:dyDescent="0.3">
      <c r="A21" s="63" t="s">
        <v>56</v>
      </c>
      <c r="B21" s="28"/>
      <c r="C21" s="30">
        <f>SUM(C22:C23)</f>
        <v>45823200</v>
      </c>
      <c r="D21" s="30">
        <f t="shared" ref="D21:J21" si="13">SUM(D22:D23)</f>
        <v>0</v>
      </c>
      <c r="E21" s="30">
        <f t="shared" si="13"/>
        <v>0</v>
      </c>
      <c r="F21" s="30">
        <f t="shared" si="13"/>
        <v>45823200</v>
      </c>
      <c r="G21" s="30">
        <f>SUM(G22:G23)</f>
        <v>24269107.66</v>
      </c>
      <c r="H21" s="30">
        <f t="shared" si="13"/>
        <v>0</v>
      </c>
      <c r="I21" s="30">
        <f t="shared" si="13"/>
        <v>0</v>
      </c>
      <c r="J21" s="30">
        <f t="shared" si="13"/>
        <v>24269107.66</v>
      </c>
      <c r="K21" s="20">
        <f t="shared" si="1"/>
        <v>52.962489874124898</v>
      </c>
      <c r="L21" s="20"/>
      <c r="M21" s="20"/>
      <c r="N21" s="20">
        <f t="shared" si="12"/>
        <v>52.962489874124898</v>
      </c>
      <c r="O21" s="26"/>
    </row>
    <row r="22" spans="1:16" s="1" customFormat="1" ht="53.25" customHeight="1" x14ac:dyDescent="0.3">
      <c r="A22" s="74" t="s">
        <v>57</v>
      </c>
      <c r="B22" s="18" t="s">
        <v>12</v>
      </c>
      <c r="C22" s="19">
        <f>SUM(D22:F22)</f>
        <v>23100900</v>
      </c>
      <c r="D22" s="19">
        <v>0</v>
      </c>
      <c r="E22" s="19">
        <v>0</v>
      </c>
      <c r="F22" s="19">
        <v>23100900</v>
      </c>
      <c r="G22" s="19">
        <f>SUM(H22:J22)</f>
        <v>13063246.52</v>
      </c>
      <c r="H22" s="19">
        <v>0</v>
      </c>
      <c r="I22" s="19">
        <v>0</v>
      </c>
      <c r="J22" s="19">
        <v>13063246.52</v>
      </c>
      <c r="K22" s="20">
        <f t="shared" si="1"/>
        <v>56.548647541870658</v>
      </c>
      <c r="L22" s="20"/>
      <c r="M22" s="20"/>
      <c r="N22" s="20">
        <f t="shared" si="12"/>
        <v>56.548647541870658</v>
      </c>
      <c r="O22" s="26"/>
    </row>
    <row r="23" spans="1:16" s="1" customFormat="1" ht="46.5" customHeight="1" x14ac:dyDescent="0.3">
      <c r="A23" s="75"/>
      <c r="B23" s="18" t="s">
        <v>64</v>
      </c>
      <c r="C23" s="19">
        <f>SUM(D23:F23)</f>
        <v>22722300</v>
      </c>
      <c r="D23" s="19">
        <v>0</v>
      </c>
      <c r="E23" s="19">
        <v>0</v>
      </c>
      <c r="F23" s="19">
        <v>22722300</v>
      </c>
      <c r="G23" s="19">
        <f>SUM(H23:J23)</f>
        <v>11205861.140000001</v>
      </c>
      <c r="H23" s="19">
        <v>0</v>
      </c>
      <c r="I23" s="19">
        <v>0</v>
      </c>
      <c r="J23" s="19">
        <v>11205861.140000001</v>
      </c>
      <c r="K23" s="20">
        <f t="shared" si="1"/>
        <v>49.316579483591013</v>
      </c>
      <c r="L23" s="20"/>
      <c r="M23" s="20"/>
      <c r="N23" s="20">
        <f t="shared" si="12"/>
        <v>49.316579483591013</v>
      </c>
      <c r="O23" s="56"/>
    </row>
  </sheetData>
  <mergeCells count="8">
    <mergeCell ref="A5:B5"/>
    <mergeCell ref="O2:O3"/>
    <mergeCell ref="A22:A23"/>
    <mergeCell ref="A1:N1"/>
    <mergeCell ref="K2:N2"/>
    <mergeCell ref="C2:F2"/>
    <mergeCell ref="G2:J2"/>
    <mergeCell ref="B2:B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7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 x14ac:dyDescent="0.25">
      <c r="A2" s="79" t="s">
        <v>0</v>
      </c>
      <c r="B2" s="5" t="s">
        <v>1</v>
      </c>
      <c r="C2" s="80" t="s">
        <v>17</v>
      </c>
      <c r="D2" s="81" t="s">
        <v>40</v>
      </c>
      <c r="E2" s="81"/>
      <c r="F2" s="81"/>
      <c r="G2" s="82" t="s">
        <v>48</v>
      </c>
      <c r="H2" s="82"/>
      <c r="I2" s="82"/>
      <c r="J2" s="83" t="s">
        <v>46</v>
      </c>
      <c r="K2" s="84"/>
      <c r="L2" s="85"/>
      <c r="M2" s="86" t="s">
        <v>41</v>
      </c>
      <c r="N2" s="86" t="s">
        <v>42</v>
      </c>
    </row>
    <row r="3" spans="1:14" ht="25.5" x14ac:dyDescent="0.25">
      <c r="A3" s="79"/>
      <c r="B3" s="6" t="s">
        <v>2</v>
      </c>
      <c r="C3" s="8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7"/>
      <c r="N3" s="87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6" t="s">
        <v>44</v>
      </c>
      <c r="C5" s="7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5" t="s">
        <v>0</v>
      </c>
      <c r="B1" s="34" t="s">
        <v>1</v>
      </c>
      <c r="C1" s="96" t="s">
        <v>17</v>
      </c>
      <c r="D1" s="97" t="s">
        <v>69</v>
      </c>
      <c r="E1" s="97"/>
      <c r="F1" s="97"/>
      <c r="G1" s="97"/>
      <c r="H1" s="97" t="s">
        <v>70</v>
      </c>
      <c r="I1" s="97"/>
      <c r="J1" s="97"/>
      <c r="K1" s="97"/>
      <c r="L1" s="98" t="s">
        <v>80</v>
      </c>
      <c r="M1" s="99"/>
      <c r="N1" s="99"/>
      <c r="O1" s="100"/>
      <c r="P1" s="92" t="s">
        <v>71</v>
      </c>
      <c r="Q1" s="92"/>
      <c r="R1" s="92"/>
      <c r="S1" s="92"/>
      <c r="T1" s="92" t="s">
        <v>72</v>
      </c>
      <c r="U1" s="93"/>
      <c r="V1" s="93"/>
      <c r="W1" s="93"/>
    </row>
    <row r="2" spans="1:23" ht="22.5" x14ac:dyDescent="0.25">
      <c r="A2" s="95"/>
      <c r="B2" s="34" t="s">
        <v>2</v>
      </c>
      <c r="C2" s="96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68</v>
      </c>
      <c r="S3" s="32" t="s">
        <v>33</v>
      </c>
      <c r="T3" s="32" t="s">
        <v>34</v>
      </c>
      <c r="U3" s="32" t="s">
        <v>73</v>
      </c>
      <c r="V3" s="32" t="s">
        <v>60</v>
      </c>
      <c r="W3" s="32" t="s">
        <v>67</v>
      </c>
    </row>
    <row r="4" spans="1:23" x14ac:dyDescent="0.25">
      <c r="A4" s="94" t="s">
        <v>27</v>
      </c>
      <c r="B4" s="94"/>
      <c r="C4" s="94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76" t="s">
        <v>8</v>
      </c>
      <c r="C5" s="76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58</v>
      </c>
      <c r="C6" s="5" t="s">
        <v>65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76" t="s">
        <v>74</v>
      </c>
      <c r="C7" s="76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75</v>
      </c>
      <c r="C8" s="5" t="s">
        <v>65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76</v>
      </c>
      <c r="C9" s="5" t="s">
        <v>65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77</v>
      </c>
      <c r="B11" s="42" t="s">
        <v>78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76" t="s">
        <v>10</v>
      </c>
      <c r="C12" s="76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65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88" t="s">
        <v>11</v>
      </c>
      <c r="C14" s="89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86" t="s">
        <v>19</v>
      </c>
      <c r="B15" s="42" t="s">
        <v>79</v>
      </c>
      <c r="C15" s="5" t="s">
        <v>65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90"/>
      <c r="B16" s="42" t="s">
        <v>61</v>
      </c>
      <c r="C16" s="5" t="s">
        <v>65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90"/>
      <c r="B17" s="42" t="s">
        <v>62</v>
      </c>
      <c r="C17" s="5" t="s">
        <v>65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91"/>
      <c r="B18" s="42" t="s">
        <v>63</v>
      </c>
      <c r="C18" s="5" t="s">
        <v>65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2019-07-04T07:35:16Z</cp:lastPrinted>
  <dcterms:created xsi:type="dcterms:W3CDTF">2012-05-22T08:33:39Z</dcterms:created>
  <dcterms:modified xsi:type="dcterms:W3CDTF">2019-08-12T06:30:19Z</dcterms:modified>
</cp:coreProperties>
</file>