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tabRatio="544" activeTab="0"/>
  </bookViews>
  <sheets>
    <sheet name="Приложение (2)" sheetId="1" r:id="rId1"/>
  </sheets>
  <externalReferences>
    <externalReference r:id="rId4"/>
    <externalReference r:id="rId5"/>
    <externalReference r:id="rId6"/>
  </externalReferences>
  <definedNames>
    <definedName name="__bookmark_1" localSheetId="0">'Приложение (2)'!$C$1:$M$7,'Приложение (2)'!#REF!,'Приложение (2)'!#REF!,'Приложение (2)'!#REF!,'Приложение (2)'!#REF!,'Приложение (2)'!#REF!,'Приложение (2)'!#REF!,'Приложение (2)'!#REF!,'Приложение (2)'!#REF!,'Приложение (2)'!#REF!,'Приложение (2)'!#REF!,'Приложение (2)'!#REF!,'Приложение (2)'!#REF!,'Приложение (2)'!#REF!,'Приложение (2)'!#REF!,'Приложение (2)'!#REF!,'Приложение (2)'!#REF!,'Приложение (2)'!#REF!,'Приложение (2)'!#REF!,'Приложение (2)'!#REF!,'Приложение (2)'!#REF!,'Приложение (2)'!#REF!,'Приложение (2)'!#REF!</definedName>
    <definedName name="__bookmark_1">#REF!,#REF!,#REF!,#REF!,#REF!,#REF!,#REF!,#REF!,#REF!,#REF!,#REF!,#REF!,#REF!,#REF!,#REF!,#REF!,#REF!,#REF!,#REF!,#REF!,#REF!,#REF!,#REF!</definedName>
    <definedName name="__bookmark_10" localSheetId="0">'Приложение (2)'!#REF!</definedName>
    <definedName name="__bookmark_10">#REF!</definedName>
    <definedName name="__bookmark_100" localSheetId="0">'Приложение (2)'!#REF!</definedName>
    <definedName name="__bookmark_100">#REF!</definedName>
    <definedName name="__bookmark_1000" localSheetId="0">'Приложение (2)'!#REF!</definedName>
    <definedName name="__bookmark_1000">#REF!</definedName>
    <definedName name="__bookmark_1002" localSheetId="0">'Приложение (2)'!#REF!</definedName>
    <definedName name="__bookmark_1002">#REF!</definedName>
    <definedName name="__bookmark_1004" localSheetId="0">'Приложение (2)'!#REF!</definedName>
    <definedName name="__bookmark_1004">#REF!</definedName>
    <definedName name="__bookmark_1006" localSheetId="0">'Приложение (2)'!#REF!</definedName>
    <definedName name="__bookmark_1006">#REF!</definedName>
    <definedName name="__bookmark_1008" localSheetId="0">'Приложение (2)'!#REF!</definedName>
    <definedName name="__bookmark_1008">#REF!</definedName>
    <definedName name="__bookmark_1010" localSheetId="0">'Приложение (2)'!#REF!</definedName>
    <definedName name="__bookmark_1010">#REF!</definedName>
    <definedName name="__bookmark_1012" localSheetId="0">'Приложение (2)'!#REF!</definedName>
    <definedName name="__bookmark_1012">#REF!</definedName>
    <definedName name="__bookmark_1014" localSheetId="0">'Приложение (2)'!#REF!</definedName>
    <definedName name="__bookmark_1014">#REF!</definedName>
    <definedName name="__bookmark_1016" localSheetId="0">'Приложение (2)'!#REF!</definedName>
    <definedName name="__bookmark_1016">#REF!</definedName>
    <definedName name="__bookmark_1018" localSheetId="0">'Приложение (2)'!#REF!</definedName>
    <definedName name="__bookmark_1018">#REF!</definedName>
    <definedName name="__bookmark_102" localSheetId="0">'Приложение (2)'!#REF!</definedName>
    <definedName name="__bookmark_102">#REF!</definedName>
    <definedName name="__bookmark_1020" localSheetId="0">'Приложение (2)'!#REF!</definedName>
    <definedName name="__bookmark_1020">#REF!</definedName>
    <definedName name="__bookmark_1022" localSheetId="0">'Приложение (2)'!#REF!</definedName>
    <definedName name="__bookmark_1022">#REF!</definedName>
    <definedName name="__bookmark_1023" localSheetId="0">'Приложение (2)'!#REF!</definedName>
    <definedName name="__bookmark_1023">#REF!</definedName>
    <definedName name="__bookmark_1025" localSheetId="0">'Приложение (2)'!#REF!</definedName>
    <definedName name="__bookmark_1025">#REF!</definedName>
    <definedName name="__bookmark_1027" localSheetId="0">'Приложение (2)'!#REF!</definedName>
    <definedName name="__bookmark_1027">#REF!</definedName>
    <definedName name="__bookmark_1029" localSheetId="0">'Приложение (2)'!#REF!</definedName>
    <definedName name="__bookmark_1029">#REF!</definedName>
    <definedName name="__bookmark_103" localSheetId="0">'Приложение (2)'!#REF!</definedName>
    <definedName name="__bookmark_103">#REF!</definedName>
    <definedName name="__bookmark_1031" localSheetId="0">'Приложение (2)'!#REF!</definedName>
    <definedName name="__bookmark_1031">#REF!</definedName>
    <definedName name="__bookmark_1033" localSheetId="0">'Приложение (2)'!#REF!</definedName>
    <definedName name="__bookmark_1033">#REF!</definedName>
    <definedName name="__bookmark_1035" localSheetId="0">'Приложение (2)'!#REF!</definedName>
    <definedName name="__bookmark_1035">#REF!</definedName>
    <definedName name="__bookmark_1037" localSheetId="0">'Приложение (2)'!#REF!</definedName>
    <definedName name="__bookmark_1037">#REF!</definedName>
    <definedName name="__bookmark_1038" localSheetId="0">'Приложение (2)'!#REF!</definedName>
    <definedName name="__bookmark_1038">#REF!</definedName>
    <definedName name="__bookmark_1040" localSheetId="0">'Приложение (2)'!#REF!</definedName>
    <definedName name="__bookmark_1040">#REF!</definedName>
    <definedName name="__bookmark_1041" localSheetId="0">'Приложение (2)'!#REF!</definedName>
    <definedName name="__bookmark_1041">#REF!</definedName>
    <definedName name="__bookmark_1043" localSheetId="0">'Приложение (2)'!#REF!</definedName>
    <definedName name="__bookmark_1043">#REF!</definedName>
    <definedName name="__bookmark_1045" localSheetId="0">'Приложение (2)'!#REF!</definedName>
    <definedName name="__bookmark_1045">#REF!</definedName>
    <definedName name="__bookmark_1047" localSheetId="0">'Приложение (2)'!#REF!</definedName>
    <definedName name="__bookmark_1047">#REF!</definedName>
    <definedName name="__bookmark_1048" localSheetId="0">'Приложение (2)'!#REF!</definedName>
    <definedName name="__bookmark_1048">#REF!</definedName>
    <definedName name="__bookmark_1049" localSheetId="0">'Приложение (2)'!#REF!</definedName>
    <definedName name="__bookmark_1049">#REF!</definedName>
    <definedName name="__bookmark_105" localSheetId="0">'Приложение (2)'!#REF!</definedName>
    <definedName name="__bookmark_105">#REF!</definedName>
    <definedName name="__bookmark_1050" localSheetId="0">'Приложение (2)'!#REF!</definedName>
    <definedName name="__bookmark_1050">#REF!</definedName>
    <definedName name="__bookmark_1051" localSheetId="0">'Приложение (2)'!#REF!</definedName>
    <definedName name="__bookmark_1051">#REF!</definedName>
    <definedName name="__bookmark_1052" localSheetId="0">'Приложение (2)'!#REF!</definedName>
    <definedName name="__bookmark_1052">#REF!</definedName>
    <definedName name="__bookmark_1053" localSheetId="0">'Приложение (2)'!#REF!</definedName>
    <definedName name="__bookmark_1053">#REF!</definedName>
    <definedName name="__bookmark_1054" localSheetId="0">'Приложение (2)'!#REF!</definedName>
    <definedName name="__bookmark_1054">#REF!</definedName>
    <definedName name="__bookmark_1055" localSheetId="0">'Приложение (2)'!#REF!</definedName>
    <definedName name="__bookmark_1055">#REF!</definedName>
    <definedName name="__bookmark_1056" localSheetId="0">'Приложение (2)'!#REF!</definedName>
    <definedName name="__bookmark_1056">#REF!</definedName>
    <definedName name="__bookmark_1057" localSheetId="0">'Приложение (2)'!#REF!</definedName>
    <definedName name="__bookmark_1057">#REF!</definedName>
    <definedName name="__bookmark_1058" localSheetId="0">'Приложение (2)'!#REF!</definedName>
    <definedName name="__bookmark_1058">#REF!</definedName>
    <definedName name="__bookmark_106" localSheetId="0">'Приложение (2)'!#REF!</definedName>
    <definedName name="__bookmark_106">#REF!</definedName>
    <definedName name="__bookmark_1060" localSheetId="0">'Приложение (2)'!#REF!</definedName>
    <definedName name="__bookmark_1060">#REF!</definedName>
    <definedName name="__bookmark_1061" localSheetId="0">'Приложение (2)'!#REF!</definedName>
    <definedName name="__bookmark_1061">#REF!</definedName>
    <definedName name="__bookmark_1062" localSheetId="0">'Приложение (2)'!#REF!</definedName>
    <definedName name="__bookmark_1062">#REF!</definedName>
    <definedName name="__bookmark_1063" localSheetId="0">'Приложение (2)'!#REF!</definedName>
    <definedName name="__bookmark_1063">#REF!</definedName>
    <definedName name="__bookmark_1064" localSheetId="0">'Приложение (2)'!#REF!</definedName>
    <definedName name="__bookmark_1064">#REF!</definedName>
    <definedName name="__bookmark_1066" localSheetId="0">'Приложение (2)'!#REF!</definedName>
    <definedName name="__bookmark_1066">#REF!</definedName>
    <definedName name="__bookmark_1068" localSheetId="0">'Приложение (2)'!#REF!</definedName>
    <definedName name="__bookmark_1068">#REF!</definedName>
    <definedName name="__bookmark_1070" localSheetId="0">'Приложение (2)'!#REF!</definedName>
    <definedName name="__bookmark_1070">#REF!</definedName>
    <definedName name="__bookmark_1072" localSheetId="0">'Приложение (2)'!#REF!</definedName>
    <definedName name="__bookmark_1072">#REF!</definedName>
    <definedName name="__bookmark_1074" localSheetId="0">'Приложение (2)'!#REF!</definedName>
    <definedName name="__bookmark_1074">#REF!</definedName>
    <definedName name="__bookmark_1076" localSheetId="0">'Приложение (2)'!#REF!</definedName>
    <definedName name="__bookmark_1076">#REF!</definedName>
    <definedName name="__bookmark_1078" localSheetId="0">'Приложение (2)'!#REF!</definedName>
    <definedName name="__bookmark_1078">#REF!</definedName>
    <definedName name="__bookmark_108" localSheetId="0">'Приложение (2)'!#REF!</definedName>
    <definedName name="__bookmark_108">#REF!</definedName>
    <definedName name="__bookmark_1080" localSheetId="0">'Приложение (2)'!#REF!</definedName>
    <definedName name="__bookmark_1080">#REF!</definedName>
    <definedName name="__bookmark_1082" localSheetId="0">'Приложение (2)'!#REF!</definedName>
    <definedName name="__bookmark_1082">#REF!</definedName>
    <definedName name="__bookmark_1084" localSheetId="0">'Приложение (2)'!#REF!</definedName>
    <definedName name="__bookmark_1084">#REF!</definedName>
    <definedName name="__bookmark_1086" localSheetId="0">'Приложение (2)'!#REF!</definedName>
    <definedName name="__bookmark_1086">#REF!</definedName>
    <definedName name="__bookmark_1088" localSheetId="0">'Приложение (2)'!#REF!</definedName>
    <definedName name="__bookmark_1088">#REF!</definedName>
    <definedName name="__bookmark_1090" localSheetId="0">'Приложение (2)'!#REF!</definedName>
    <definedName name="__bookmark_1090">#REF!</definedName>
    <definedName name="__bookmark_1092" localSheetId="0">'Приложение (2)'!#REF!</definedName>
    <definedName name="__bookmark_1092">#REF!</definedName>
    <definedName name="__bookmark_1093" localSheetId="0">'Приложение (2)'!#REF!</definedName>
    <definedName name="__bookmark_1093">#REF!</definedName>
    <definedName name="__bookmark_1095" localSheetId="0">'Приложение (2)'!#REF!</definedName>
    <definedName name="__bookmark_1095">#REF!</definedName>
    <definedName name="__bookmark_1097" localSheetId="0">'Приложение (2)'!#REF!</definedName>
    <definedName name="__bookmark_1097">#REF!</definedName>
    <definedName name="__bookmark_1099" localSheetId="0">'Приложение (2)'!#REF!</definedName>
    <definedName name="__bookmark_1099">#REF!</definedName>
    <definedName name="__bookmark_110" localSheetId="0">'Приложение (2)'!#REF!</definedName>
    <definedName name="__bookmark_110">#REF!</definedName>
    <definedName name="__bookmark_1101" localSheetId="0">'Приложение (2)'!#REF!</definedName>
    <definedName name="__bookmark_1101">#REF!</definedName>
    <definedName name="__bookmark_1102" localSheetId="0">'Приложение (2)'!#REF!</definedName>
    <definedName name="__bookmark_1102">#REF!</definedName>
    <definedName name="__bookmark_1104" localSheetId="0">'Приложение (2)'!#REF!</definedName>
    <definedName name="__bookmark_1104">#REF!</definedName>
    <definedName name="__bookmark_1106" localSheetId="0">'Приложение (2)'!#REF!</definedName>
    <definedName name="__bookmark_1106">#REF!</definedName>
    <definedName name="__bookmark_1107" localSheetId="0">'Приложение (2)'!#REF!</definedName>
    <definedName name="__bookmark_1107">#REF!</definedName>
    <definedName name="__bookmark_1109" localSheetId="0">'Приложение (2)'!#REF!</definedName>
    <definedName name="__bookmark_1109">#REF!</definedName>
    <definedName name="__bookmark_111" localSheetId="0">'Приложение (2)'!#REF!</definedName>
    <definedName name="__bookmark_111">#REF!</definedName>
    <definedName name="__bookmark_1111" localSheetId="0">'Приложение (2)'!#REF!</definedName>
    <definedName name="__bookmark_1111">#REF!</definedName>
    <definedName name="__bookmark_1113" localSheetId="0">'Приложение (2)'!#REF!</definedName>
    <definedName name="__bookmark_1113">#REF!</definedName>
    <definedName name="__bookmark_1115" localSheetId="0">'Приложение (2)'!#REF!</definedName>
    <definedName name="__bookmark_1115">#REF!</definedName>
    <definedName name="__bookmark_1117" localSheetId="0">'Приложение (2)'!#REF!</definedName>
    <definedName name="__bookmark_1117">#REF!</definedName>
    <definedName name="__bookmark_1119" localSheetId="0">'Приложение (2)'!#REF!</definedName>
    <definedName name="__bookmark_1119">#REF!</definedName>
    <definedName name="__bookmark_112" localSheetId="0">'Приложение (2)'!#REF!</definedName>
    <definedName name="__bookmark_112">#REF!</definedName>
    <definedName name="__bookmark_1121" localSheetId="0">'Приложение (2)'!#REF!</definedName>
    <definedName name="__bookmark_1121">#REF!</definedName>
    <definedName name="__bookmark_1123" localSheetId="0">'Приложение (2)'!#REF!</definedName>
    <definedName name="__bookmark_1123">#REF!</definedName>
    <definedName name="__bookmark_1125" localSheetId="0">'Приложение (2)'!#REF!</definedName>
    <definedName name="__bookmark_1125">#REF!</definedName>
    <definedName name="__bookmark_1127" localSheetId="0">'Приложение (2)'!#REF!</definedName>
    <definedName name="__bookmark_1127">#REF!</definedName>
    <definedName name="__bookmark_1129" localSheetId="0">'Приложение (2)'!#REF!</definedName>
    <definedName name="__bookmark_1129">#REF!</definedName>
    <definedName name="__bookmark_1131" localSheetId="0">'Приложение (2)'!#REF!</definedName>
    <definedName name="__bookmark_1131">#REF!</definedName>
    <definedName name="__bookmark_1133" localSheetId="0">'Приложение (2)'!#REF!</definedName>
    <definedName name="__bookmark_1133">#REF!</definedName>
    <definedName name="__bookmark_1135" localSheetId="0">'Приложение (2)'!#REF!</definedName>
    <definedName name="__bookmark_1135">#REF!</definedName>
    <definedName name="__bookmark_1137" localSheetId="0">'Приложение (2)'!#REF!</definedName>
    <definedName name="__bookmark_1137">#REF!</definedName>
    <definedName name="__bookmark_1139" localSheetId="0">'Приложение (2)'!#REF!</definedName>
    <definedName name="__bookmark_1139">#REF!</definedName>
    <definedName name="__bookmark_114" localSheetId="0">'Приложение (2)'!#REF!</definedName>
    <definedName name="__bookmark_114">#REF!</definedName>
    <definedName name="__bookmark_1140" localSheetId="0">'Приложение (2)'!#REF!</definedName>
    <definedName name="__bookmark_1140">#REF!</definedName>
    <definedName name="__bookmark_1142" localSheetId="0">'Приложение (2)'!#REF!</definedName>
    <definedName name="__bookmark_1142">#REF!</definedName>
    <definedName name="__bookmark_1144" localSheetId="0">'Приложение (2)'!#REF!</definedName>
    <definedName name="__bookmark_1144">#REF!</definedName>
    <definedName name="__bookmark_1146" localSheetId="0">'Приложение (2)'!#REF!</definedName>
    <definedName name="__bookmark_1146">#REF!</definedName>
    <definedName name="__bookmark_1148" localSheetId="0">'Приложение (2)'!#REF!</definedName>
    <definedName name="__bookmark_1148">#REF!</definedName>
    <definedName name="__bookmark_115" localSheetId="0">'Приложение (2)'!#REF!</definedName>
    <definedName name="__bookmark_115">#REF!</definedName>
    <definedName name="__bookmark_1150" localSheetId="0">'Приложение (2)'!#REF!</definedName>
    <definedName name="__bookmark_1150">#REF!</definedName>
    <definedName name="__bookmark_1152" localSheetId="0">'Приложение (2)'!#REF!</definedName>
    <definedName name="__bookmark_1152">#REF!</definedName>
    <definedName name="__bookmark_1154" localSheetId="0">'Приложение (2)'!#REF!</definedName>
    <definedName name="__bookmark_1154">#REF!</definedName>
    <definedName name="__bookmark_1156" localSheetId="0">'Приложение (2)'!#REF!</definedName>
    <definedName name="__bookmark_1156">#REF!</definedName>
    <definedName name="__bookmark_1157" localSheetId="0">'Приложение (2)'!#REF!</definedName>
    <definedName name="__bookmark_1157">#REF!</definedName>
    <definedName name="__bookmark_1159" localSheetId="0">'Приложение (2)'!#REF!</definedName>
    <definedName name="__bookmark_1159">#REF!</definedName>
    <definedName name="__bookmark_1160" localSheetId="0">'Приложение (2)'!#REF!</definedName>
    <definedName name="__bookmark_1160">#REF!</definedName>
    <definedName name="__bookmark_1162" localSheetId="0">'Приложение (2)'!#REF!</definedName>
    <definedName name="__bookmark_1162">#REF!</definedName>
    <definedName name="__bookmark_1164" localSheetId="0">'Приложение (2)'!#REF!</definedName>
    <definedName name="__bookmark_1164">#REF!</definedName>
    <definedName name="__bookmark_1166" localSheetId="0">'Приложение (2)'!#REF!</definedName>
    <definedName name="__bookmark_1166">#REF!</definedName>
    <definedName name="__bookmark_1168" localSheetId="0">'Приложение (2)'!#REF!</definedName>
    <definedName name="__bookmark_1168">#REF!</definedName>
    <definedName name="__bookmark_117" localSheetId="0">'Приложение (2)'!#REF!</definedName>
    <definedName name="__bookmark_117">#REF!</definedName>
    <definedName name="__bookmark_1170" localSheetId="0">'Приложение (2)'!#REF!</definedName>
    <definedName name="__bookmark_1170">#REF!</definedName>
    <definedName name="__bookmark_1172" localSheetId="0">'Приложение (2)'!#REF!</definedName>
    <definedName name="__bookmark_1172">#REF!</definedName>
    <definedName name="__bookmark_1174" localSheetId="0">'Приложение (2)'!#REF!</definedName>
    <definedName name="__bookmark_1174">#REF!</definedName>
    <definedName name="__bookmark_1176" localSheetId="0">'Приложение (2)'!#REF!</definedName>
    <definedName name="__bookmark_1176">#REF!</definedName>
    <definedName name="__bookmark_1178" localSheetId="0">'Приложение (2)'!#REF!</definedName>
    <definedName name="__bookmark_1178">#REF!</definedName>
    <definedName name="__bookmark_1179" localSheetId="0">'Приложение (2)'!#REF!</definedName>
    <definedName name="__bookmark_1179">#REF!</definedName>
    <definedName name="__bookmark_1181" localSheetId="0">'Приложение (2)'!#REF!</definedName>
    <definedName name="__bookmark_1181">#REF!</definedName>
    <definedName name="__bookmark_1183" localSheetId="0">'Приложение (2)'!#REF!</definedName>
    <definedName name="__bookmark_1183">#REF!</definedName>
    <definedName name="__bookmark_1185" localSheetId="0">'Приложение (2)'!#REF!</definedName>
    <definedName name="__bookmark_1185">#REF!</definedName>
    <definedName name="__bookmark_1187" localSheetId="0">'Приложение (2)'!#REF!</definedName>
    <definedName name="__bookmark_1187">#REF!</definedName>
    <definedName name="__bookmark_1189" localSheetId="0">'Приложение (2)'!#REF!</definedName>
    <definedName name="__bookmark_1189">#REF!</definedName>
    <definedName name="__bookmark_119" localSheetId="0">'Приложение (2)'!#REF!</definedName>
    <definedName name="__bookmark_119">#REF!</definedName>
    <definedName name="__bookmark_1191" localSheetId="0">'Приложение (2)'!#REF!</definedName>
    <definedName name="__bookmark_1191">#REF!</definedName>
    <definedName name="__bookmark_1193" localSheetId="0">'Приложение (2)'!#REF!</definedName>
    <definedName name="__bookmark_1193">#REF!</definedName>
    <definedName name="__bookmark_1194" localSheetId="0">'Приложение (2)'!#REF!</definedName>
    <definedName name="__bookmark_1194">#REF!</definedName>
    <definedName name="__bookmark_1196" localSheetId="0">'Приложение (2)'!#REF!</definedName>
    <definedName name="__bookmark_1196">#REF!</definedName>
    <definedName name="__bookmark_1198" localSheetId="0">'Приложение (2)'!#REF!</definedName>
    <definedName name="__bookmark_1198">#REF!</definedName>
    <definedName name="__bookmark_12" localSheetId="0">'Приложение (2)'!#REF!</definedName>
    <definedName name="__bookmark_12">#REF!</definedName>
    <definedName name="__bookmark_1200" localSheetId="0">'Приложение (2)'!#REF!</definedName>
    <definedName name="__bookmark_1200">#REF!</definedName>
    <definedName name="__bookmark_1202" localSheetId="0">'Приложение (2)'!#REF!</definedName>
    <definedName name="__bookmark_1202">#REF!</definedName>
    <definedName name="__bookmark_1204" localSheetId="0">'Приложение (2)'!#REF!</definedName>
    <definedName name="__bookmark_1204">#REF!</definedName>
    <definedName name="__bookmark_1205" localSheetId="0">'Приложение (2)'!#REF!</definedName>
    <definedName name="__bookmark_1205">#REF!</definedName>
    <definedName name="__bookmark_1207" localSheetId="0">'Приложение (2)'!#REF!</definedName>
    <definedName name="__bookmark_1207">#REF!</definedName>
    <definedName name="__bookmark_1209" localSheetId="0">'Приложение (2)'!#REF!</definedName>
    <definedName name="__bookmark_1209">#REF!</definedName>
    <definedName name="__bookmark_121" localSheetId="0">'Приложение (2)'!#REF!</definedName>
    <definedName name="__bookmark_121">#REF!</definedName>
    <definedName name="__bookmark_1211" localSheetId="0">'Приложение (2)'!#REF!</definedName>
    <definedName name="__bookmark_1211">#REF!</definedName>
    <definedName name="__bookmark_1212" localSheetId="0">'Приложение (2)'!#REF!</definedName>
    <definedName name="__bookmark_1212">#REF!</definedName>
    <definedName name="__bookmark_1214" localSheetId="0">'Приложение (2)'!#REF!</definedName>
    <definedName name="__bookmark_1214">#REF!</definedName>
    <definedName name="__bookmark_1215" localSheetId="0">'Приложение (2)'!#REF!</definedName>
    <definedName name="__bookmark_1215">#REF!</definedName>
    <definedName name="__bookmark_1217" localSheetId="0">'Приложение (2)'!#REF!</definedName>
    <definedName name="__bookmark_1217">#REF!</definedName>
    <definedName name="__bookmark_1219" localSheetId="0">'Приложение (2)'!#REF!</definedName>
    <definedName name="__bookmark_1219">#REF!</definedName>
    <definedName name="__bookmark_1221" localSheetId="0">'Приложение (2)'!#REF!</definedName>
    <definedName name="__bookmark_1221">#REF!</definedName>
    <definedName name="__bookmark_1223" localSheetId="0">'Приложение (2)'!#REF!</definedName>
    <definedName name="__bookmark_1223">#REF!</definedName>
    <definedName name="__bookmark_1225" localSheetId="0">'Приложение (2)'!#REF!</definedName>
    <definedName name="__bookmark_1225">#REF!</definedName>
    <definedName name="__bookmark_1227" localSheetId="0">'Приложение (2)'!#REF!</definedName>
    <definedName name="__bookmark_1227">#REF!</definedName>
    <definedName name="__bookmark_1229" localSheetId="0">'Приложение (2)'!#REF!</definedName>
    <definedName name="__bookmark_1229">#REF!</definedName>
    <definedName name="__bookmark_123" localSheetId="0">'Приложение (2)'!#REF!</definedName>
    <definedName name="__bookmark_123">#REF!</definedName>
    <definedName name="__bookmark_1231" localSheetId="0">'Приложение (2)'!#REF!</definedName>
    <definedName name="__bookmark_1231">#REF!</definedName>
    <definedName name="__bookmark_1233" localSheetId="0">'Приложение (2)'!#REF!</definedName>
    <definedName name="__bookmark_1233">#REF!</definedName>
    <definedName name="__bookmark_1235" localSheetId="0">'Приложение (2)'!#REF!</definedName>
    <definedName name="__bookmark_1235">#REF!</definedName>
    <definedName name="__bookmark_1236" localSheetId="0">'Приложение (2)'!#REF!</definedName>
    <definedName name="__bookmark_1236">#REF!</definedName>
    <definedName name="__bookmark_1238" localSheetId="0">'Приложение (2)'!#REF!</definedName>
    <definedName name="__bookmark_1238">#REF!</definedName>
    <definedName name="__bookmark_1239" localSheetId="0">'Приложение (2)'!#REF!</definedName>
    <definedName name="__bookmark_1239">#REF!</definedName>
    <definedName name="__bookmark_1241" localSheetId="0">'Приложение (2)'!#REF!</definedName>
    <definedName name="__bookmark_1241">#REF!</definedName>
    <definedName name="__bookmark_1242" localSheetId="0">'Приложение (2)'!#REF!</definedName>
    <definedName name="__bookmark_1242">#REF!</definedName>
    <definedName name="__bookmark_1244" localSheetId="0">'Приложение (2)'!#REF!</definedName>
    <definedName name="__bookmark_1244">#REF!</definedName>
    <definedName name="__bookmark_1246" localSheetId="0">'Приложение (2)'!#REF!</definedName>
    <definedName name="__bookmark_1246">#REF!</definedName>
    <definedName name="__bookmark_1248" localSheetId="0">'Приложение (2)'!#REF!</definedName>
    <definedName name="__bookmark_1248">#REF!</definedName>
    <definedName name="__bookmark_125" localSheetId="0">'Приложение (2)'!#REF!</definedName>
    <definedName name="__bookmark_125">#REF!</definedName>
    <definedName name="__bookmark_1250" localSheetId="0">'Приложение (2)'!#REF!</definedName>
    <definedName name="__bookmark_1250">#REF!</definedName>
    <definedName name="__bookmark_1252" localSheetId="0">'Приложение (2)'!#REF!</definedName>
    <definedName name="__bookmark_1252">#REF!</definedName>
    <definedName name="__bookmark_1254" localSheetId="0">'Приложение (2)'!#REF!</definedName>
    <definedName name="__bookmark_1254">#REF!</definedName>
    <definedName name="__bookmark_1256" localSheetId="0">'Приложение (2)'!#REF!</definedName>
    <definedName name="__bookmark_1256">#REF!</definedName>
    <definedName name="__bookmark_1258" localSheetId="0">'Приложение (2)'!#REF!</definedName>
    <definedName name="__bookmark_1258">#REF!</definedName>
    <definedName name="__bookmark_126" localSheetId="0">'Приложение (2)'!#REF!</definedName>
    <definedName name="__bookmark_126">#REF!</definedName>
    <definedName name="__bookmark_1260" localSheetId="0">'Приложение (2)'!#REF!</definedName>
    <definedName name="__bookmark_1260">#REF!</definedName>
    <definedName name="__bookmark_1262" localSheetId="0">'Приложение (2)'!#REF!</definedName>
    <definedName name="__bookmark_1262">#REF!</definedName>
    <definedName name="__bookmark_1264" localSheetId="0">'Приложение (2)'!#REF!</definedName>
    <definedName name="__bookmark_1264">#REF!</definedName>
    <definedName name="__bookmark_1266" localSheetId="0">'Приложение (2)'!#REF!</definedName>
    <definedName name="__bookmark_1266">#REF!</definedName>
    <definedName name="__bookmark_1268" localSheetId="0">'Приложение (2)'!#REF!</definedName>
    <definedName name="__bookmark_1268">#REF!</definedName>
    <definedName name="__bookmark_1269" localSheetId="0">'Приложение (2)'!#REF!</definedName>
    <definedName name="__bookmark_1269">#REF!</definedName>
    <definedName name="__bookmark_1271" localSheetId="0">'Приложение (2)'!#REF!</definedName>
    <definedName name="__bookmark_1271">#REF!</definedName>
    <definedName name="__bookmark_1273" localSheetId="0">'Приложение (2)'!#REF!</definedName>
    <definedName name="__bookmark_1273">#REF!</definedName>
    <definedName name="__bookmark_1275" localSheetId="0">'Приложение (2)'!#REF!</definedName>
    <definedName name="__bookmark_1275">#REF!</definedName>
    <definedName name="__bookmark_1277" localSheetId="0">'Приложение (2)'!#REF!</definedName>
    <definedName name="__bookmark_1277">#REF!</definedName>
    <definedName name="__bookmark_1279" localSheetId="0">'Приложение (2)'!#REF!</definedName>
    <definedName name="__bookmark_1279">#REF!</definedName>
    <definedName name="__bookmark_128" localSheetId="0">'Приложение (2)'!#REF!</definedName>
    <definedName name="__bookmark_128">#REF!</definedName>
    <definedName name="__bookmark_1281" localSheetId="0">'Приложение (2)'!#REF!</definedName>
    <definedName name="__bookmark_1281">#REF!</definedName>
    <definedName name="__bookmark_1283" localSheetId="0">'Приложение (2)'!#REF!</definedName>
    <definedName name="__bookmark_1283">#REF!</definedName>
    <definedName name="__bookmark_1284" localSheetId="0">'Приложение (2)'!#REF!</definedName>
    <definedName name="__bookmark_1284">#REF!</definedName>
    <definedName name="__bookmark_1286" localSheetId="0">'Приложение (2)'!#REF!</definedName>
    <definedName name="__bookmark_1286">#REF!</definedName>
    <definedName name="__bookmark_1288" localSheetId="0">'Приложение (2)'!#REF!</definedName>
    <definedName name="__bookmark_1288">#REF!</definedName>
    <definedName name="__bookmark_129" localSheetId="0">'Приложение (2)'!#REF!</definedName>
    <definedName name="__bookmark_129">#REF!</definedName>
    <definedName name="__bookmark_1290" localSheetId="0">'Приложение (2)'!#REF!</definedName>
    <definedName name="__bookmark_1290">#REF!</definedName>
    <definedName name="__bookmark_1292" localSheetId="0">'Приложение (2)'!#REF!</definedName>
    <definedName name="__bookmark_1292">#REF!</definedName>
    <definedName name="__bookmark_1294" localSheetId="0">'Приложение (2)'!#REF!</definedName>
    <definedName name="__bookmark_1294">#REF!</definedName>
    <definedName name="__bookmark_1296" localSheetId="0">'Приложение (2)'!#REF!</definedName>
    <definedName name="__bookmark_1296">#REF!</definedName>
    <definedName name="__bookmark_1297" localSheetId="0">'Приложение (2)'!#REF!</definedName>
    <definedName name="__bookmark_1297">#REF!</definedName>
    <definedName name="__bookmark_1298" localSheetId="0">'Приложение (2)'!#REF!</definedName>
    <definedName name="__bookmark_1298">#REF!</definedName>
    <definedName name="__bookmark_1300" localSheetId="0">'Приложение (2)'!#REF!</definedName>
    <definedName name="__bookmark_1300">#REF!</definedName>
    <definedName name="__bookmark_1302" localSheetId="0">'Приложение (2)'!#REF!</definedName>
    <definedName name="__bookmark_1302">#REF!</definedName>
    <definedName name="__bookmark_1304" localSheetId="0">'Приложение (2)'!#REF!</definedName>
    <definedName name="__bookmark_1304">#REF!</definedName>
    <definedName name="__bookmark_1306" localSheetId="0">'Приложение (2)'!#REF!</definedName>
    <definedName name="__bookmark_1306">#REF!</definedName>
    <definedName name="__bookmark_1307" localSheetId="0">'Приложение (2)'!#REF!</definedName>
    <definedName name="__bookmark_1307">#REF!</definedName>
    <definedName name="__bookmark_1309" localSheetId="0">'Приложение (2)'!#REF!</definedName>
    <definedName name="__bookmark_1309">#REF!</definedName>
    <definedName name="__bookmark_131" localSheetId="0">'Приложение (2)'!#REF!</definedName>
    <definedName name="__bookmark_131">#REF!</definedName>
    <definedName name="__bookmark_1310" localSheetId="0">'Приложение (2)'!#REF!</definedName>
    <definedName name="__bookmark_1310">#REF!</definedName>
    <definedName name="__bookmark_1312" localSheetId="0">'Приложение (2)'!#REF!</definedName>
    <definedName name="__bookmark_1312">#REF!</definedName>
    <definedName name="__bookmark_1314" localSheetId="0">'Приложение (2)'!#REF!</definedName>
    <definedName name="__bookmark_1314">#REF!</definedName>
    <definedName name="__bookmark_1316" localSheetId="0">'Приложение (2)'!#REF!</definedName>
    <definedName name="__bookmark_1316">#REF!</definedName>
    <definedName name="__bookmark_1318" localSheetId="0">'Приложение (2)'!#REF!</definedName>
    <definedName name="__bookmark_1318">#REF!</definedName>
    <definedName name="__bookmark_132" localSheetId="0">'Приложение (2)'!#REF!</definedName>
    <definedName name="__bookmark_132">#REF!</definedName>
    <definedName name="__bookmark_1320" localSheetId="0">'Приложение (2)'!#REF!</definedName>
    <definedName name="__bookmark_1320">#REF!</definedName>
    <definedName name="__bookmark_1322" localSheetId="0">'Приложение (2)'!#REF!</definedName>
    <definedName name="__bookmark_1322">#REF!</definedName>
    <definedName name="__bookmark_1324" localSheetId="0">'Приложение (2)'!#REF!</definedName>
    <definedName name="__bookmark_1324">#REF!</definedName>
    <definedName name="__bookmark_1326" localSheetId="0">'Приложение (2)'!#REF!</definedName>
    <definedName name="__bookmark_1326">#REF!</definedName>
    <definedName name="__bookmark_1327" localSheetId="0">'Приложение (2)'!#REF!</definedName>
    <definedName name="__bookmark_1327">#REF!</definedName>
    <definedName name="__bookmark_1329" localSheetId="0">'Приложение (2)'!#REF!</definedName>
    <definedName name="__bookmark_1329">#REF!</definedName>
    <definedName name="__bookmark_1330" localSheetId="0">'Приложение (2)'!#REF!</definedName>
    <definedName name="__bookmark_1330">#REF!</definedName>
    <definedName name="__bookmark_1331" localSheetId="0">'Приложение (2)'!#REF!</definedName>
    <definedName name="__bookmark_1331">#REF!</definedName>
    <definedName name="__bookmark_1332" localSheetId="0">'Приложение (2)'!#REF!</definedName>
    <definedName name="__bookmark_1332">#REF!</definedName>
    <definedName name="__bookmark_1333" localSheetId="0">'Приложение (2)'!#REF!</definedName>
    <definedName name="__bookmark_1333">#REF!</definedName>
    <definedName name="__bookmark_1334" localSheetId="0">'Приложение (2)'!#REF!</definedName>
    <definedName name="__bookmark_1334">#REF!</definedName>
    <definedName name="__bookmark_1336" localSheetId="0">'Приложение (2)'!#REF!</definedName>
    <definedName name="__bookmark_1336">#REF!</definedName>
    <definedName name="__bookmark_1337" localSheetId="0">'Приложение (2)'!#REF!</definedName>
    <definedName name="__bookmark_1337">#REF!</definedName>
    <definedName name="__bookmark_1338" localSheetId="0">'Приложение (2)'!#REF!</definedName>
    <definedName name="__bookmark_1338">#REF!</definedName>
    <definedName name="__bookmark_1339" localSheetId="0">'Приложение (2)'!#REF!</definedName>
    <definedName name="__bookmark_1339">#REF!</definedName>
    <definedName name="__bookmark_134" localSheetId="0">'Приложение (2)'!#REF!</definedName>
    <definedName name="__bookmark_134">#REF!</definedName>
    <definedName name="__bookmark_1341" localSheetId="0">'Приложение (2)'!#REF!</definedName>
    <definedName name="__bookmark_1341">#REF!</definedName>
    <definedName name="__bookmark_1342" localSheetId="0">'Приложение (2)'!#REF!</definedName>
    <definedName name="__bookmark_1342">#REF!</definedName>
    <definedName name="__bookmark_1343" localSheetId="0">'Приложение (2)'!#REF!</definedName>
    <definedName name="__bookmark_1343">#REF!</definedName>
    <definedName name="__bookmark_1345" localSheetId="0">'Приложение (2)'!#REF!</definedName>
    <definedName name="__bookmark_1345">#REF!</definedName>
    <definedName name="__bookmark_1347" localSheetId="0">'Приложение (2)'!#REF!</definedName>
    <definedName name="__bookmark_1347">#REF!</definedName>
    <definedName name="__bookmark_1349" localSheetId="0">'Приложение (2)'!#REF!</definedName>
    <definedName name="__bookmark_1349">#REF!</definedName>
    <definedName name="__bookmark_1351" localSheetId="0">'Приложение (2)'!#REF!</definedName>
    <definedName name="__bookmark_1351">#REF!</definedName>
    <definedName name="__bookmark_1352" localSheetId="0">'Приложение (2)'!#REF!</definedName>
    <definedName name="__bookmark_1352">#REF!</definedName>
    <definedName name="__bookmark_1353" localSheetId="0">'Приложение (2)'!#REF!</definedName>
    <definedName name="__bookmark_1353">#REF!</definedName>
    <definedName name="__bookmark_1354" localSheetId="0">'Приложение (2)'!#REF!</definedName>
    <definedName name="__bookmark_1354">#REF!</definedName>
    <definedName name="__bookmark_1355" localSheetId="0">'Приложение (2)'!#REF!</definedName>
    <definedName name="__bookmark_1355">#REF!</definedName>
    <definedName name="__bookmark_1356" localSheetId="0">'Приложение (2)'!#REF!</definedName>
    <definedName name="__bookmark_1356">#REF!</definedName>
    <definedName name="__bookmark_1358" localSheetId="0">'Приложение (2)'!#REF!</definedName>
    <definedName name="__bookmark_1358">#REF!</definedName>
    <definedName name="__bookmark_136" localSheetId="0">'Приложение (2)'!#REF!</definedName>
    <definedName name="__bookmark_136">#REF!</definedName>
    <definedName name="__bookmark_1360" localSheetId="0">'Приложение (2)'!#REF!</definedName>
    <definedName name="__bookmark_1360">#REF!</definedName>
    <definedName name="__bookmark_1362" localSheetId="0">'Приложение (2)'!#REF!</definedName>
    <definedName name="__bookmark_1362">#REF!</definedName>
    <definedName name="__bookmark_1364" localSheetId="0">'Приложение (2)'!#REF!</definedName>
    <definedName name="__bookmark_1364">#REF!</definedName>
    <definedName name="__bookmark_1365" localSheetId="0">'Приложение (2)'!#REF!</definedName>
    <definedName name="__bookmark_1365">#REF!</definedName>
    <definedName name="__bookmark_1366" localSheetId="0">'Приложение (2)'!#REF!</definedName>
    <definedName name="__bookmark_1366">#REF!</definedName>
    <definedName name="__bookmark_1368" localSheetId="0">'Приложение (2)'!#REF!</definedName>
    <definedName name="__bookmark_1368">#REF!</definedName>
    <definedName name="__bookmark_1370" localSheetId="0">'Приложение (2)'!#REF!</definedName>
    <definedName name="__bookmark_1370">#REF!</definedName>
    <definedName name="__bookmark_1372" localSheetId="0">'Приложение (2)'!#REF!</definedName>
    <definedName name="__bookmark_1372">#REF!</definedName>
    <definedName name="__bookmark_1374" localSheetId="0">'Приложение (2)'!#REF!</definedName>
    <definedName name="__bookmark_1374">#REF!</definedName>
    <definedName name="__bookmark_1375" localSheetId="0">'Приложение (2)'!#REF!</definedName>
    <definedName name="__bookmark_1375">#REF!</definedName>
    <definedName name="__bookmark_1376" localSheetId="0">'Приложение (2)'!#REF!</definedName>
    <definedName name="__bookmark_1376">#REF!</definedName>
    <definedName name="__bookmark_1377" localSheetId="0">'Приложение (2)'!#REF!</definedName>
    <definedName name="__bookmark_1377">#REF!</definedName>
    <definedName name="__bookmark_1378" localSheetId="0">'Приложение (2)'!#REF!</definedName>
    <definedName name="__bookmark_1378">#REF!</definedName>
    <definedName name="__bookmark_138" localSheetId="0">'Приложение (2)'!#REF!</definedName>
    <definedName name="__bookmark_138">#REF!</definedName>
    <definedName name="__bookmark_1380" localSheetId="0">'Приложение (2)'!#REF!</definedName>
    <definedName name="__bookmark_1380">#REF!</definedName>
    <definedName name="__bookmark_1381" localSheetId="0">'Приложение (2)'!#REF!</definedName>
    <definedName name="__bookmark_1381">#REF!</definedName>
    <definedName name="__bookmark_1382" localSheetId="0">'Приложение (2)'!#REF!</definedName>
    <definedName name="__bookmark_1382">#REF!</definedName>
    <definedName name="__bookmark_1384" localSheetId="0">'Приложение (2)'!#REF!</definedName>
    <definedName name="__bookmark_1384">#REF!</definedName>
    <definedName name="__bookmark_1386" localSheetId="0">'Приложение (2)'!#REF!</definedName>
    <definedName name="__bookmark_1386">#REF!</definedName>
    <definedName name="__bookmark_1388" localSheetId="0">'Приложение (2)'!#REF!</definedName>
    <definedName name="__bookmark_1388">#REF!</definedName>
    <definedName name="__bookmark_1390" localSheetId="0">'Приложение (2)'!#REF!</definedName>
    <definedName name="__bookmark_1390">#REF!</definedName>
    <definedName name="__bookmark_1392" localSheetId="0">'Приложение (2)'!#REF!</definedName>
    <definedName name="__bookmark_1392">#REF!</definedName>
    <definedName name="__bookmark_1394" localSheetId="0">'Приложение (2)'!#REF!</definedName>
    <definedName name="__bookmark_1394">#REF!</definedName>
    <definedName name="__bookmark_1396" localSheetId="0">'Приложение (2)'!#REF!</definedName>
    <definedName name="__bookmark_1396">#REF!</definedName>
    <definedName name="__bookmark_1398" localSheetId="0">'Приложение (2)'!#REF!</definedName>
    <definedName name="__bookmark_1398">#REF!</definedName>
    <definedName name="__bookmark_14" localSheetId="0">'Приложение (2)'!#REF!</definedName>
    <definedName name="__bookmark_14">#REF!</definedName>
    <definedName name="__bookmark_140" localSheetId="0">'Приложение (2)'!#REF!</definedName>
    <definedName name="__bookmark_140">#REF!</definedName>
    <definedName name="__bookmark_1400" localSheetId="0">'Приложение (2)'!#REF!</definedName>
    <definedName name="__bookmark_1400">#REF!</definedName>
    <definedName name="__bookmark_1402" localSheetId="0">'Приложение (2)'!#REF!</definedName>
    <definedName name="__bookmark_1402">#REF!</definedName>
    <definedName name="__bookmark_1404" localSheetId="0">'Приложение (2)'!#REF!</definedName>
    <definedName name="__bookmark_1404">#REF!</definedName>
    <definedName name="__bookmark_1406" localSheetId="0">'Приложение (2)'!#REF!</definedName>
    <definedName name="__bookmark_1406">#REF!</definedName>
    <definedName name="__bookmark_1408" localSheetId="0">'Приложение (2)'!#REF!</definedName>
    <definedName name="__bookmark_1408">#REF!</definedName>
    <definedName name="__bookmark_141" localSheetId="0">'Приложение (2)'!#REF!</definedName>
    <definedName name="__bookmark_141">#REF!</definedName>
    <definedName name="__bookmark_1410" localSheetId="0">'Приложение (2)'!#REF!</definedName>
    <definedName name="__bookmark_1410">#REF!</definedName>
    <definedName name="__bookmark_1412" localSheetId="0">'Приложение (2)'!#REF!</definedName>
    <definedName name="__bookmark_1412">#REF!</definedName>
    <definedName name="__bookmark_1414" localSheetId="0">'Приложение (2)'!#REF!</definedName>
    <definedName name="__bookmark_1414">#REF!</definedName>
    <definedName name="__bookmark_1416" localSheetId="0">'Приложение (2)'!#REF!</definedName>
    <definedName name="__bookmark_1416">#REF!</definedName>
    <definedName name="__bookmark_1418" localSheetId="0">'Приложение (2)'!#REF!</definedName>
    <definedName name="__bookmark_1418">#REF!</definedName>
    <definedName name="__bookmark_1420" localSheetId="0">'Приложение (2)'!#REF!</definedName>
    <definedName name="__bookmark_1420">#REF!</definedName>
    <definedName name="__bookmark_1422" localSheetId="0">'Приложение (2)'!#REF!</definedName>
    <definedName name="__bookmark_1422">#REF!</definedName>
    <definedName name="__bookmark_1424" localSheetId="0">'Приложение (2)'!#REF!</definedName>
    <definedName name="__bookmark_1424">#REF!</definedName>
    <definedName name="__bookmark_1425" localSheetId="0">'Приложение (2)'!#REF!</definedName>
    <definedName name="__bookmark_1425">#REF!</definedName>
    <definedName name="__bookmark_1427" localSheetId="0">'Приложение (2)'!#REF!</definedName>
    <definedName name="__bookmark_1427">#REF!</definedName>
    <definedName name="__bookmark_1429" localSheetId="0">'Приложение (2)'!#REF!</definedName>
    <definedName name="__bookmark_1429">#REF!</definedName>
    <definedName name="__bookmark_143" localSheetId="0">'Приложение (2)'!#REF!</definedName>
    <definedName name="__bookmark_143">#REF!</definedName>
    <definedName name="__bookmark_1431" localSheetId="0">'Приложение (2)'!#REF!</definedName>
    <definedName name="__bookmark_1431">#REF!</definedName>
    <definedName name="__bookmark_1433" localSheetId="0">'Приложение (2)'!#REF!</definedName>
    <definedName name="__bookmark_1433">#REF!</definedName>
    <definedName name="__bookmark_1435" localSheetId="0">'Приложение (2)'!#REF!</definedName>
    <definedName name="__bookmark_1435">#REF!</definedName>
    <definedName name="__bookmark_1436" localSheetId="0">'Приложение (2)'!#REF!</definedName>
    <definedName name="__bookmark_1436">#REF!</definedName>
    <definedName name="__bookmark_1438" localSheetId="0">'Приложение (2)'!#REF!</definedName>
    <definedName name="__bookmark_1438">#REF!</definedName>
    <definedName name="__bookmark_1440" localSheetId="0">'Приложение (2)'!#REF!</definedName>
    <definedName name="__bookmark_1440">#REF!</definedName>
    <definedName name="__bookmark_1442" localSheetId="0">'Приложение (2)'!#REF!</definedName>
    <definedName name="__bookmark_1442">#REF!</definedName>
    <definedName name="__bookmark_1444" localSheetId="0">'Приложение (2)'!#REF!</definedName>
    <definedName name="__bookmark_1444">#REF!</definedName>
    <definedName name="__bookmark_1446" localSheetId="0">'Приложение (2)'!#REF!</definedName>
    <definedName name="__bookmark_1446">#REF!</definedName>
    <definedName name="__bookmark_1448" localSheetId="0">'Приложение (2)'!#REF!</definedName>
    <definedName name="__bookmark_1448">#REF!</definedName>
    <definedName name="__bookmark_1449" localSheetId="0">'Приложение (2)'!#REF!</definedName>
    <definedName name="__bookmark_1449">#REF!</definedName>
    <definedName name="__bookmark_145" localSheetId="0">'Приложение (2)'!#REF!</definedName>
    <definedName name="__bookmark_145">#REF!</definedName>
    <definedName name="__bookmark_1451" localSheetId="0">'Приложение (2)'!#REF!</definedName>
    <definedName name="__bookmark_1451">#REF!</definedName>
    <definedName name="__bookmark_1452" localSheetId="0">'Приложение (2)'!#REF!</definedName>
    <definedName name="__bookmark_1452">#REF!</definedName>
    <definedName name="__bookmark_1454" localSheetId="0">'Приложение (2)'!#REF!</definedName>
    <definedName name="__bookmark_1454">#REF!</definedName>
    <definedName name="__bookmark_1456" localSheetId="0">'Приложение (2)'!#REF!</definedName>
    <definedName name="__bookmark_1456">#REF!</definedName>
    <definedName name="__bookmark_1457" localSheetId="0">'Приложение (2)'!#REF!</definedName>
    <definedName name="__bookmark_1457">#REF!</definedName>
    <definedName name="__bookmark_1459" localSheetId="0">'Приложение (2)'!#REF!</definedName>
    <definedName name="__bookmark_1459">#REF!</definedName>
    <definedName name="__bookmark_1461" localSheetId="0">'Приложение (2)'!#REF!</definedName>
    <definedName name="__bookmark_1461">#REF!</definedName>
    <definedName name="__bookmark_1463" localSheetId="0">'Приложение (2)'!#REF!</definedName>
    <definedName name="__bookmark_1463">#REF!</definedName>
    <definedName name="__bookmark_1465" localSheetId="0">'Приложение (2)'!#REF!</definedName>
    <definedName name="__bookmark_1465">#REF!</definedName>
    <definedName name="__bookmark_1467" localSheetId="0">'Приложение (2)'!#REF!</definedName>
    <definedName name="__bookmark_1467">#REF!</definedName>
    <definedName name="__bookmark_1468" localSheetId="0">'Приложение (2)'!#REF!</definedName>
    <definedName name="__bookmark_1468">#REF!</definedName>
    <definedName name="__bookmark_147" localSheetId="0">'Приложение (2)'!#REF!</definedName>
    <definedName name="__bookmark_147">#REF!</definedName>
    <definedName name="__bookmark_1470" localSheetId="0">'Приложение (2)'!#REF!</definedName>
    <definedName name="__bookmark_1470">#REF!</definedName>
    <definedName name="__bookmark_1472" localSheetId="0">'Приложение (2)'!#REF!</definedName>
    <definedName name="__bookmark_1472">#REF!</definedName>
    <definedName name="__bookmark_1474" localSheetId="0">'Приложение (2)'!#REF!</definedName>
    <definedName name="__bookmark_1474">#REF!</definedName>
    <definedName name="__bookmark_1476" localSheetId="0">'Приложение (2)'!#REF!</definedName>
    <definedName name="__bookmark_1476">#REF!</definedName>
    <definedName name="__bookmark_1478" localSheetId="0">'Приложение (2)'!#REF!</definedName>
    <definedName name="__bookmark_1478">#REF!</definedName>
    <definedName name="__bookmark_1480" localSheetId="0">'Приложение (2)'!#REF!</definedName>
    <definedName name="__bookmark_1480">#REF!</definedName>
    <definedName name="__bookmark_1482" localSheetId="0">'Приложение (2)'!#REF!</definedName>
    <definedName name="__bookmark_1482">#REF!</definedName>
    <definedName name="__bookmark_1484" localSheetId="0">'Приложение (2)'!#REF!</definedName>
    <definedName name="__bookmark_1484">#REF!</definedName>
    <definedName name="__bookmark_1486" localSheetId="0">'Приложение (2)'!#REF!</definedName>
    <definedName name="__bookmark_1486">#REF!</definedName>
    <definedName name="__bookmark_1488" localSheetId="0">'Приложение (2)'!#REF!</definedName>
    <definedName name="__bookmark_1488">#REF!</definedName>
    <definedName name="__bookmark_149" localSheetId="0">'Приложение (2)'!#REF!</definedName>
    <definedName name="__bookmark_149">#REF!</definedName>
    <definedName name="__bookmark_1490" localSheetId="0">'Приложение (2)'!#REF!</definedName>
    <definedName name="__bookmark_1490">#REF!</definedName>
    <definedName name="__bookmark_1492" localSheetId="0">'Приложение (2)'!#REF!</definedName>
    <definedName name="__bookmark_1492">#REF!</definedName>
    <definedName name="__bookmark_1494" localSheetId="0">'Приложение (2)'!#REF!</definedName>
    <definedName name="__bookmark_1494">#REF!</definedName>
    <definedName name="__bookmark_1496" localSheetId="0">'Приложение (2)'!#REF!</definedName>
    <definedName name="__bookmark_1496">#REF!</definedName>
    <definedName name="__bookmark_1497" localSheetId="0">'Приложение (2)'!#REF!</definedName>
    <definedName name="__bookmark_1497">#REF!</definedName>
    <definedName name="__bookmark_1498" localSheetId="0">'Приложение (2)'!#REF!</definedName>
    <definedName name="__bookmark_1498">#REF!</definedName>
    <definedName name="__bookmark_1500" localSheetId="0">'Приложение (2)'!#REF!</definedName>
    <definedName name="__bookmark_1500">#REF!</definedName>
    <definedName name="__bookmark_1501" localSheetId="0">'Приложение (2)'!#REF!</definedName>
    <definedName name="__bookmark_1501">#REF!</definedName>
    <definedName name="__bookmark_1502" localSheetId="0">'Приложение (2)'!#REF!</definedName>
    <definedName name="__bookmark_1502">#REF!</definedName>
    <definedName name="__bookmark_1503" localSheetId="0">'Приложение (2)'!#REF!</definedName>
    <definedName name="__bookmark_1503">#REF!</definedName>
    <definedName name="__bookmark_1505" localSheetId="0">'Приложение (2)'!#REF!</definedName>
    <definedName name="__bookmark_1505">#REF!</definedName>
    <definedName name="__bookmark_1507" localSheetId="0">'Приложение (2)'!#REF!</definedName>
    <definedName name="__bookmark_1507">#REF!</definedName>
    <definedName name="__bookmark_1509" localSheetId="0">'Приложение (2)'!#REF!</definedName>
    <definedName name="__bookmark_1509">#REF!</definedName>
    <definedName name="__bookmark_151" localSheetId="0">'Приложение (2)'!#REF!</definedName>
    <definedName name="__bookmark_151">#REF!</definedName>
    <definedName name="__bookmark_1511" localSheetId="0">'Приложение (2)'!#REF!</definedName>
    <definedName name="__bookmark_1511">#REF!</definedName>
    <definedName name="__bookmark_1513" localSheetId="0">'Приложение (2)'!#REF!</definedName>
    <definedName name="__bookmark_1513">#REF!</definedName>
    <definedName name="__bookmark_1515" localSheetId="0">'Приложение (2)'!#REF!</definedName>
    <definedName name="__bookmark_1515">#REF!</definedName>
    <definedName name="__bookmark_1517" localSheetId="0">'Приложение (2)'!#REF!</definedName>
    <definedName name="__bookmark_1517">#REF!</definedName>
    <definedName name="__bookmark_1519" localSheetId="0">'Приложение (2)'!#REF!</definedName>
    <definedName name="__bookmark_1519">#REF!</definedName>
    <definedName name="__bookmark_1521" localSheetId="0">'Приложение (2)'!#REF!</definedName>
    <definedName name="__bookmark_1521">#REF!</definedName>
    <definedName name="__bookmark_1523" localSheetId="0">'Приложение (2)'!#REF!</definedName>
    <definedName name="__bookmark_1523">#REF!</definedName>
    <definedName name="__bookmark_1525" localSheetId="0">'Приложение (2)'!#REF!</definedName>
    <definedName name="__bookmark_1525">#REF!</definedName>
    <definedName name="__bookmark_1527" localSheetId="0">'Приложение (2)'!#REF!</definedName>
    <definedName name="__bookmark_1527">#REF!</definedName>
    <definedName name="__bookmark_1528" localSheetId="0">'Приложение (2)'!#REF!</definedName>
    <definedName name="__bookmark_1528">#REF!</definedName>
    <definedName name="__bookmark_153" localSheetId="0">'Приложение (2)'!#REF!</definedName>
    <definedName name="__bookmark_153">#REF!</definedName>
    <definedName name="__bookmark_1530" localSheetId="0">'Приложение (2)'!#REF!</definedName>
    <definedName name="__bookmark_1530">#REF!</definedName>
    <definedName name="__bookmark_1531" localSheetId="0">'Приложение (2)'!#REF!</definedName>
    <definedName name="__bookmark_1531">#REF!</definedName>
    <definedName name="__bookmark_1533" localSheetId="0">'Приложение (2)'!#REF!</definedName>
    <definedName name="__bookmark_1533">#REF!</definedName>
    <definedName name="__bookmark_1535" localSheetId="0">'Приложение (2)'!#REF!</definedName>
    <definedName name="__bookmark_1535">#REF!</definedName>
    <definedName name="__bookmark_1536" localSheetId="0">'Приложение (2)'!#REF!</definedName>
    <definedName name="__bookmark_1536">#REF!</definedName>
    <definedName name="__bookmark_1538" localSheetId="0">'Приложение (2)'!#REF!</definedName>
    <definedName name="__bookmark_1538">#REF!</definedName>
    <definedName name="__bookmark_1540" localSheetId="0">'Приложение (2)'!#REF!</definedName>
    <definedName name="__bookmark_1540">#REF!</definedName>
    <definedName name="__bookmark_1542" localSheetId="0">'Приложение (2)'!#REF!</definedName>
    <definedName name="__bookmark_1542">#REF!</definedName>
    <definedName name="__bookmark_1544" localSheetId="0">'Приложение (2)'!#REF!</definedName>
    <definedName name="__bookmark_1544">#REF!</definedName>
    <definedName name="__bookmark_1546" localSheetId="0">'Приложение (2)'!#REF!</definedName>
    <definedName name="__bookmark_1546">#REF!</definedName>
    <definedName name="__bookmark_1548" localSheetId="0">'Приложение (2)'!#REF!</definedName>
    <definedName name="__bookmark_1548">#REF!</definedName>
    <definedName name="__bookmark_155" localSheetId="0">'Приложение (2)'!#REF!</definedName>
    <definedName name="__bookmark_155">#REF!</definedName>
    <definedName name="__bookmark_1550" localSheetId="0">'Приложение (2)'!#REF!</definedName>
    <definedName name="__bookmark_1550">#REF!</definedName>
    <definedName name="__bookmark_1552" localSheetId="0">'Приложение (2)'!#REF!</definedName>
    <definedName name="__bookmark_1552">#REF!</definedName>
    <definedName name="__bookmark_1554" localSheetId="0">'Приложение (2)'!#REF!</definedName>
    <definedName name="__bookmark_1554">#REF!</definedName>
    <definedName name="__bookmark_1556" localSheetId="0">'Приложение (2)'!#REF!</definedName>
    <definedName name="__bookmark_1556">#REF!</definedName>
    <definedName name="__bookmark_1558" localSheetId="0">'Приложение (2)'!#REF!</definedName>
    <definedName name="__bookmark_1558">#REF!</definedName>
    <definedName name="__bookmark_156" localSheetId="0">'Приложение (2)'!#REF!</definedName>
    <definedName name="__bookmark_156">#REF!</definedName>
    <definedName name="__bookmark_1560" localSheetId="0">'Приложение (2)'!#REF!</definedName>
    <definedName name="__bookmark_1560">#REF!</definedName>
    <definedName name="__bookmark_1562" localSheetId="0">'Приложение (2)'!#REF!</definedName>
    <definedName name="__bookmark_1562">#REF!</definedName>
    <definedName name="__bookmark_1564" localSheetId="0">'Приложение (2)'!#REF!</definedName>
    <definedName name="__bookmark_1564">#REF!</definedName>
    <definedName name="__bookmark_1566" localSheetId="0">'Приложение (2)'!#REF!</definedName>
    <definedName name="__bookmark_1566">#REF!</definedName>
    <definedName name="__bookmark_1568" localSheetId="0">'Приложение (2)'!#REF!</definedName>
    <definedName name="__bookmark_1568">#REF!</definedName>
    <definedName name="__bookmark_157" localSheetId="0">'Приложение (2)'!#REF!</definedName>
    <definedName name="__bookmark_157">#REF!</definedName>
    <definedName name="__bookmark_1570" localSheetId="0">'Приложение (2)'!#REF!</definedName>
    <definedName name="__bookmark_1570">#REF!</definedName>
    <definedName name="__bookmark_1572" localSheetId="0">'Приложение (2)'!#REF!</definedName>
    <definedName name="__bookmark_1572">#REF!</definedName>
    <definedName name="__bookmark_1573" localSheetId="0">'Приложение (2)'!#REF!</definedName>
    <definedName name="__bookmark_1573">#REF!</definedName>
    <definedName name="__bookmark_1575" localSheetId="0">'Приложение (2)'!#REF!</definedName>
    <definedName name="__bookmark_1575">#REF!</definedName>
    <definedName name="__bookmark_1577" localSheetId="0">'Приложение (2)'!#REF!</definedName>
    <definedName name="__bookmark_1577">#REF!</definedName>
    <definedName name="__bookmark_1579" localSheetId="0">'Приложение (2)'!#REF!</definedName>
    <definedName name="__bookmark_1579">#REF!</definedName>
    <definedName name="__bookmark_1581" localSheetId="0">'Приложение (2)'!#REF!</definedName>
    <definedName name="__bookmark_1581">#REF!</definedName>
    <definedName name="__bookmark_1583" localSheetId="0">'Приложение (2)'!#REF!</definedName>
    <definedName name="__bookmark_1583">#REF!</definedName>
    <definedName name="__bookmark_1585" localSheetId="0">'Приложение (2)'!#REF!</definedName>
    <definedName name="__bookmark_1585">#REF!</definedName>
    <definedName name="__bookmark_1587" localSheetId="0">'Приложение (2)'!#REF!</definedName>
    <definedName name="__bookmark_1587">#REF!</definedName>
    <definedName name="__bookmark_1589" localSheetId="0">'Приложение (2)'!#REF!</definedName>
    <definedName name="__bookmark_1589">#REF!</definedName>
    <definedName name="__bookmark_159" localSheetId="0">'Приложение (2)'!#REF!</definedName>
    <definedName name="__bookmark_159">#REF!</definedName>
    <definedName name="__bookmark_1591" localSheetId="0">'Приложение (2)'!#REF!</definedName>
    <definedName name="__bookmark_1591">#REF!</definedName>
    <definedName name="__bookmark_1593" localSheetId="0">'Приложение (2)'!#REF!</definedName>
    <definedName name="__bookmark_1593">#REF!</definedName>
    <definedName name="__bookmark_1595" localSheetId="0">'Приложение (2)'!#REF!</definedName>
    <definedName name="__bookmark_1595">#REF!</definedName>
    <definedName name="__bookmark_1596" localSheetId="0">'Приложение (2)'!#REF!</definedName>
    <definedName name="__bookmark_1596">#REF!</definedName>
    <definedName name="__bookmark_1598" localSheetId="0">'Приложение (2)'!#REF!</definedName>
    <definedName name="__bookmark_1598">#REF!</definedName>
    <definedName name="__bookmark_16" localSheetId="0">'Приложение (2)'!#REF!</definedName>
    <definedName name="__bookmark_16">#REF!</definedName>
    <definedName name="__bookmark_1600" localSheetId="0">'Приложение (2)'!#REF!</definedName>
    <definedName name="__bookmark_1600">#REF!</definedName>
    <definedName name="__bookmark_1602" localSheetId="0">'Приложение (2)'!#REF!</definedName>
    <definedName name="__bookmark_1602">#REF!</definedName>
    <definedName name="__bookmark_161" localSheetId="0">'Приложение (2)'!#REF!</definedName>
    <definedName name="__bookmark_161">#REF!</definedName>
    <definedName name="__bookmark_163" localSheetId="0">'Приложение (2)'!#REF!</definedName>
    <definedName name="__bookmark_163">#REF!</definedName>
    <definedName name="__bookmark_165" localSheetId="0">'Приложение (2)'!#REF!</definedName>
    <definedName name="__bookmark_165">#REF!</definedName>
    <definedName name="__bookmark_166" localSheetId="0">'Приложение (2)'!#REF!</definedName>
    <definedName name="__bookmark_166">#REF!</definedName>
    <definedName name="__bookmark_168" localSheetId="0">'Приложение (2)'!#REF!</definedName>
    <definedName name="__bookmark_168">#REF!</definedName>
    <definedName name="__bookmark_170" localSheetId="0">'Приложение (2)'!#REF!</definedName>
    <definedName name="__bookmark_170">#REF!</definedName>
    <definedName name="__bookmark_171" localSheetId="0">'Приложение (2)'!#REF!</definedName>
    <definedName name="__bookmark_171">#REF!</definedName>
    <definedName name="__bookmark_173" localSheetId="0">'Приложение (2)'!#REF!</definedName>
    <definedName name="__bookmark_173">#REF!</definedName>
    <definedName name="__bookmark_175" localSheetId="0">'Приложение (2)'!#REF!</definedName>
    <definedName name="__bookmark_175">#REF!</definedName>
    <definedName name="__bookmark_177" localSheetId="0">'Приложение (2)'!#REF!</definedName>
    <definedName name="__bookmark_177">#REF!</definedName>
    <definedName name="__bookmark_178" localSheetId="0">'Приложение (2)'!#REF!</definedName>
    <definedName name="__bookmark_178">#REF!</definedName>
    <definedName name="__bookmark_18" localSheetId="0">'Приложение (2)'!#REF!</definedName>
    <definedName name="__bookmark_18">#REF!</definedName>
    <definedName name="__bookmark_180" localSheetId="0">'Приложение (2)'!#REF!</definedName>
    <definedName name="__bookmark_180">#REF!</definedName>
    <definedName name="__bookmark_182" localSheetId="0">'Приложение (2)'!#REF!</definedName>
    <definedName name="__bookmark_182">#REF!</definedName>
    <definedName name="__bookmark_184" localSheetId="0">'Приложение (2)'!#REF!</definedName>
    <definedName name="__bookmark_184">#REF!</definedName>
    <definedName name="__bookmark_186" localSheetId="0">'Приложение (2)'!#REF!</definedName>
    <definedName name="__bookmark_186">#REF!</definedName>
    <definedName name="__bookmark_187" localSheetId="0">'Приложение (2)'!#REF!</definedName>
    <definedName name="__bookmark_187">#REF!</definedName>
    <definedName name="__bookmark_189" localSheetId="0">'Приложение (2)'!#REF!</definedName>
    <definedName name="__bookmark_189">#REF!</definedName>
    <definedName name="__bookmark_191" localSheetId="0">'Приложение (2)'!#REF!</definedName>
    <definedName name="__bookmark_191">#REF!</definedName>
    <definedName name="__bookmark_192" localSheetId="0">'Приложение (2)'!#REF!</definedName>
    <definedName name="__bookmark_192">#REF!</definedName>
    <definedName name="__bookmark_194" localSheetId="0">'Приложение (2)'!#REF!</definedName>
    <definedName name="__bookmark_194">#REF!</definedName>
    <definedName name="__bookmark_196" localSheetId="0">'Приложение (2)'!#REF!</definedName>
    <definedName name="__bookmark_196">#REF!</definedName>
    <definedName name="__bookmark_197" localSheetId="0">'Приложение (2)'!#REF!</definedName>
    <definedName name="__bookmark_197">#REF!</definedName>
    <definedName name="__bookmark_198" localSheetId="0">'Приложение (2)'!#REF!</definedName>
    <definedName name="__bookmark_198">#REF!</definedName>
    <definedName name="__bookmark_20" localSheetId="0">'Приложение (2)'!#REF!</definedName>
    <definedName name="__bookmark_20">#REF!</definedName>
    <definedName name="__bookmark_200" localSheetId="0">'Приложение (2)'!#REF!</definedName>
    <definedName name="__bookmark_200">#REF!</definedName>
    <definedName name="__bookmark_201" localSheetId="0">'Приложение (2)'!#REF!</definedName>
    <definedName name="__bookmark_201">#REF!</definedName>
    <definedName name="__bookmark_202" localSheetId="0">'Приложение (2)'!#REF!</definedName>
    <definedName name="__bookmark_202">#REF!</definedName>
    <definedName name="__bookmark_203" localSheetId="0">'Приложение (2)'!#REF!</definedName>
    <definedName name="__bookmark_203">#REF!</definedName>
    <definedName name="__bookmark_205" localSheetId="0">'Приложение (2)'!#REF!</definedName>
    <definedName name="__bookmark_205">#REF!</definedName>
    <definedName name="__bookmark_206" localSheetId="0">'Приложение (2)'!#REF!</definedName>
    <definedName name="__bookmark_206">#REF!</definedName>
    <definedName name="__bookmark_207" localSheetId="0">'Приложение (2)'!#REF!</definedName>
    <definedName name="__bookmark_207">#REF!</definedName>
    <definedName name="__bookmark_209" localSheetId="0">'Приложение (2)'!#REF!</definedName>
    <definedName name="__bookmark_209">#REF!</definedName>
    <definedName name="__bookmark_21" localSheetId="0">'Приложение (2)'!#REF!</definedName>
    <definedName name="__bookmark_21">#REF!</definedName>
    <definedName name="__bookmark_210" localSheetId="0">'Приложение (2)'!#REF!</definedName>
    <definedName name="__bookmark_210">#REF!</definedName>
    <definedName name="__bookmark_211" localSheetId="0">'Приложение (2)'!#REF!</definedName>
    <definedName name="__bookmark_211">#REF!</definedName>
    <definedName name="__bookmark_212" localSheetId="0">'Приложение (2)'!#REF!</definedName>
    <definedName name="__bookmark_212">#REF!</definedName>
    <definedName name="__bookmark_214" localSheetId="0">'Приложение (2)'!#REF!</definedName>
    <definedName name="__bookmark_214">#REF!</definedName>
    <definedName name="__bookmark_215" localSheetId="0">'Приложение (2)'!#REF!</definedName>
    <definedName name="__bookmark_215">#REF!</definedName>
    <definedName name="__bookmark_217" localSheetId="0">'Приложение (2)'!#REF!</definedName>
    <definedName name="__bookmark_217">#REF!</definedName>
    <definedName name="__bookmark_218" localSheetId="0">'Приложение (2)'!#REF!</definedName>
    <definedName name="__bookmark_218">#REF!</definedName>
    <definedName name="__bookmark_220" localSheetId="0">'Приложение (2)'!#REF!</definedName>
    <definedName name="__bookmark_220">#REF!</definedName>
    <definedName name="__bookmark_221" localSheetId="0">'Приложение (2)'!#REF!</definedName>
    <definedName name="__bookmark_221">#REF!</definedName>
    <definedName name="__bookmark_222" localSheetId="0">'Приложение (2)'!#REF!</definedName>
    <definedName name="__bookmark_222">#REF!</definedName>
    <definedName name="__bookmark_223" localSheetId="0">'Приложение (2)'!#REF!</definedName>
    <definedName name="__bookmark_223">#REF!</definedName>
    <definedName name="__bookmark_225" localSheetId="0">'Приложение (2)'!#REF!</definedName>
    <definedName name="__bookmark_225">#REF!</definedName>
    <definedName name="__bookmark_227" localSheetId="0">'Приложение (2)'!#REF!</definedName>
    <definedName name="__bookmark_227">#REF!</definedName>
    <definedName name="__bookmark_229" localSheetId="0">'Приложение (2)'!#REF!</definedName>
    <definedName name="__bookmark_229">#REF!</definedName>
    <definedName name="__bookmark_23" localSheetId="0">'Приложение (2)'!#REF!</definedName>
    <definedName name="__bookmark_23">#REF!</definedName>
    <definedName name="__bookmark_230" localSheetId="0">'Приложение (2)'!#REF!</definedName>
    <definedName name="__bookmark_230">#REF!</definedName>
    <definedName name="__bookmark_231" localSheetId="0">'Приложение (2)'!#REF!</definedName>
    <definedName name="__bookmark_231">#REF!</definedName>
    <definedName name="__bookmark_233" localSheetId="0">'Приложение (2)'!#REF!</definedName>
    <definedName name="__bookmark_233">#REF!</definedName>
    <definedName name="__bookmark_235" localSheetId="0">'Приложение (2)'!#REF!</definedName>
    <definedName name="__bookmark_235">#REF!</definedName>
    <definedName name="__bookmark_237" localSheetId="0">'Приложение (2)'!#REF!</definedName>
    <definedName name="__bookmark_237">#REF!</definedName>
    <definedName name="__bookmark_239" localSheetId="0">'Приложение (2)'!#REF!</definedName>
    <definedName name="__bookmark_239">#REF!</definedName>
    <definedName name="__bookmark_241" localSheetId="0">'Приложение (2)'!#REF!</definedName>
    <definedName name="__bookmark_241">#REF!</definedName>
    <definedName name="__bookmark_243" localSheetId="0">'Приложение (2)'!#REF!</definedName>
    <definedName name="__bookmark_243">#REF!</definedName>
    <definedName name="__bookmark_245" localSheetId="0">'Приложение (2)'!#REF!</definedName>
    <definedName name="__bookmark_245">#REF!</definedName>
    <definedName name="__bookmark_247" localSheetId="0">'Приложение (2)'!#REF!</definedName>
    <definedName name="__bookmark_247">#REF!</definedName>
    <definedName name="__bookmark_248" localSheetId="0">'Приложение (2)'!#REF!</definedName>
    <definedName name="__bookmark_248">#REF!</definedName>
    <definedName name="__bookmark_25" localSheetId="0">'Приложение (2)'!#REF!</definedName>
    <definedName name="__bookmark_25">#REF!</definedName>
    <definedName name="__bookmark_250" localSheetId="0">'Приложение (2)'!#REF!</definedName>
    <definedName name="__bookmark_250">#REF!</definedName>
    <definedName name="__bookmark_252" localSheetId="0">'Приложение (2)'!#REF!</definedName>
    <definedName name="__bookmark_252">#REF!</definedName>
    <definedName name="__bookmark_254" localSheetId="0">'Приложение (2)'!#REF!</definedName>
    <definedName name="__bookmark_254">#REF!</definedName>
    <definedName name="__bookmark_256" localSheetId="0">'Приложение (2)'!#REF!</definedName>
    <definedName name="__bookmark_256">#REF!</definedName>
    <definedName name="__bookmark_258" localSheetId="0">'Приложение (2)'!#REF!</definedName>
    <definedName name="__bookmark_258">#REF!</definedName>
    <definedName name="__bookmark_260" localSheetId="0">'Приложение (2)'!#REF!</definedName>
    <definedName name="__bookmark_260">#REF!</definedName>
    <definedName name="__bookmark_262" localSheetId="0">'Приложение (2)'!#REF!</definedName>
    <definedName name="__bookmark_262">#REF!</definedName>
    <definedName name="__bookmark_264" localSheetId="0">'Приложение (2)'!#REF!</definedName>
    <definedName name="__bookmark_264">#REF!</definedName>
    <definedName name="__bookmark_266" localSheetId="0">'Приложение (2)'!#REF!</definedName>
    <definedName name="__bookmark_266">#REF!</definedName>
    <definedName name="__bookmark_268" localSheetId="0">'Приложение (2)'!#REF!</definedName>
    <definedName name="__bookmark_268">#REF!</definedName>
    <definedName name="__bookmark_27" localSheetId="0">'Приложение (2)'!#REF!</definedName>
    <definedName name="__bookmark_27">#REF!</definedName>
    <definedName name="__bookmark_270" localSheetId="0">'Приложение (2)'!#REF!</definedName>
    <definedName name="__bookmark_270">#REF!</definedName>
    <definedName name="__bookmark_272" localSheetId="0">'Приложение (2)'!#REF!</definedName>
    <definedName name="__bookmark_272">#REF!</definedName>
    <definedName name="__bookmark_274" localSheetId="0">'Приложение (2)'!#REF!</definedName>
    <definedName name="__bookmark_274">#REF!</definedName>
    <definedName name="__bookmark_275" localSheetId="0">'Приложение (2)'!#REF!</definedName>
    <definedName name="__bookmark_275">#REF!</definedName>
    <definedName name="__bookmark_277" localSheetId="0">'Приложение (2)'!#REF!</definedName>
    <definedName name="__bookmark_277">#REF!</definedName>
    <definedName name="__bookmark_279" localSheetId="0">'Приложение (2)'!#REF!</definedName>
    <definedName name="__bookmark_279">#REF!</definedName>
    <definedName name="__bookmark_28" localSheetId="0">'Приложение (2)'!#REF!</definedName>
    <definedName name="__bookmark_28">#REF!</definedName>
    <definedName name="__bookmark_280" localSheetId="0">'Приложение (2)'!#REF!</definedName>
    <definedName name="__bookmark_280">#REF!</definedName>
    <definedName name="__bookmark_282" localSheetId="0">'Приложение (2)'!#REF!</definedName>
    <definedName name="__bookmark_282">#REF!</definedName>
    <definedName name="__bookmark_284" localSheetId="0">'Приложение (2)'!#REF!</definedName>
    <definedName name="__bookmark_284">#REF!</definedName>
    <definedName name="__bookmark_285" localSheetId="0">'Приложение (2)'!#REF!</definedName>
    <definedName name="__bookmark_285">#REF!</definedName>
    <definedName name="__bookmark_286" localSheetId="0">'Приложение (2)'!#REF!</definedName>
    <definedName name="__bookmark_286">#REF!</definedName>
    <definedName name="__bookmark_288" localSheetId="0">'Приложение (2)'!#REF!</definedName>
    <definedName name="__bookmark_288">#REF!</definedName>
    <definedName name="__bookmark_289" localSheetId="0">'Приложение (2)'!#REF!</definedName>
    <definedName name="__bookmark_289">#REF!</definedName>
    <definedName name="__bookmark_291" localSheetId="0">'Приложение (2)'!#REF!</definedName>
    <definedName name="__bookmark_291">#REF!</definedName>
    <definedName name="__bookmark_293" localSheetId="0">'Приложение (2)'!#REF!</definedName>
    <definedName name="__bookmark_293">#REF!</definedName>
    <definedName name="__bookmark_295" localSheetId="0">'Приложение (2)'!#REF!</definedName>
    <definedName name="__bookmark_295">#REF!</definedName>
    <definedName name="__bookmark_296" localSheetId="0">'Приложение (2)'!#REF!</definedName>
    <definedName name="__bookmark_296">#REF!</definedName>
    <definedName name="__bookmark_298" localSheetId="0">'Приложение (2)'!#REF!</definedName>
    <definedName name="__bookmark_298">#REF!</definedName>
    <definedName name="__bookmark_3" localSheetId="0">'Приложение (2)'!#REF!</definedName>
    <definedName name="__bookmark_3">#REF!</definedName>
    <definedName name="__bookmark_30" localSheetId="0">'Приложение (2)'!#REF!</definedName>
    <definedName name="__bookmark_30">#REF!</definedName>
    <definedName name="__bookmark_300" localSheetId="0">'Приложение (2)'!#REF!</definedName>
    <definedName name="__bookmark_300">#REF!</definedName>
    <definedName name="__bookmark_302" localSheetId="0">'Приложение (2)'!#REF!</definedName>
    <definedName name="__bookmark_302">#REF!</definedName>
    <definedName name="__bookmark_304" localSheetId="0">'Приложение (2)'!#REF!</definedName>
    <definedName name="__bookmark_304">#REF!</definedName>
    <definedName name="__bookmark_306" localSheetId="0">'Приложение (2)'!#REF!</definedName>
    <definedName name="__bookmark_306">#REF!</definedName>
    <definedName name="__bookmark_308" localSheetId="0">'Приложение (2)'!#REF!</definedName>
    <definedName name="__bookmark_308">#REF!</definedName>
    <definedName name="__bookmark_310" localSheetId="0">'Приложение (2)'!#REF!</definedName>
    <definedName name="__bookmark_310">#REF!</definedName>
    <definedName name="__bookmark_312" localSheetId="0">'Приложение (2)'!#REF!</definedName>
    <definedName name="__bookmark_312">#REF!</definedName>
    <definedName name="__bookmark_313" localSheetId="0">'Приложение (2)'!#REF!</definedName>
    <definedName name="__bookmark_313">#REF!</definedName>
    <definedName name="__bookmark_315" localSheetId="0">'Приложение (2)'!#REF!</definedName>
    <definedName name="__bookmark_315">#REF!</definedName>
    <definedName name="__bookmark_317" localSheetId="0">'Приложение (2)'!#REF!</definedName>
    <definedName name="__bookmark_317">#REF!</definedName>
    <definedName name="__bookmark_319" localSheetId="0">'Приложение (2)'!#REF!</definedName>
    <definedName name="__bookmark_319">#REF!</definedName>
    <definedName name="__bookmark_32" localSheetId="0">'Приложение (2)'!#REF!</definedName>
    <definedName name="__bookmark_32">#REF!</definedName>
    <definedName name="__bookmark_321" localSheetId="0">'Приложение (2)'!#REF!</definedName>
    <definedName name="__bookmark_321">#REF!</definedName>
    <definedName name="__bookmark_323" localSheetId="0">'Приложение (2)'!#REF!</definedName>
    <definedName name="__bookmark_323">#REF!</definedName>
    <definedName name="__bookmark_324" localSheetId="0">'Приложение (2)'!#REF!</definedName>
    <definedName name="__bookmark_324">#REF!</definedName>
    <definedName name="__bookmark_326" localSheetId="0">'Приложение (2)'!#REF!</definedName>
    <definedName name="__bookmark_326">#REF!</definedName>
    <definedName name="__bookmark_328" localSheetId="0">'Приложение (2)'!#REF!</definedName>
    <definedName name="__bookmark_328">#REF!</definedName>
    <definedName name="__bookmark_329" localSheetId="0">'Приложение (2)'!#REF!</definedName>
    <definedName name="__bookmark_329">#REF!</definedName>
    <definedName name="__bookmark_331" localSheetId="0">'Приложение (2)'!#REF!</definedName>
    <definedName name="__bookmark_331">#REF!</definedName>
    <definedName name="__bookmark_332" localSheetId="0">'Приложение (2)'!#REF!</definedName>
    <definedName name="__bookmark_332">#REF!</definedName>
    <definedName name="__bookmark_334" localSheetId="0">'Приложение (2)'!#REF!</definedName>
    <definedName name="__bookmark_334">#REF!</definedName>
    <definedName name="__bookmark_335" localSheetId="0">'Приложение (2)'!#REF!</definedName>
    <definedName name="__bookmark_335">#REF!</definedName>
    <definedName name="__bookmark_337" localSheetId="0">'Приложение (2)'!#REF!</definedName>
    <definedName name="__bookmark_337">#REF!</definedName>
    <definedName name="__bookmark_338" localSheetId="0">'Приложение (2)'!#REF!</definedName>
    <definedName name="__bookmark_338">#REF!</definedName>
    <definedName name="__bookmark_34" localSheetId="0">'Приложение (2)'!#REF!</definedName>
    <definedName name="__bookmark_34">#REF!</definedName>
    <definedName name="__bookmark_340" localSheetId="0">'Приложение (2)'!#REF!</definedName>
    <definedName name="__bookmark_340">#REF!</definedName>
    <definedName name="__bookmark_342" localSheetId="0">'Приложение (2)'!#REF!</definedName>
    <definedName name="__bookmark_342">#REF!</definedName>
    <definedName name="__bookmark_344" localSheetId="0">'Приложение (2)'!#REF!</definedName>
    <definedName name="__bookmark_344">#REF!</definedName>
    <definedName name="__bookmark_346" localSheetId="0">'Приложение (2)'!#REF!</definedName>
    <definedName name="__bookmark_346">#REF!</definedName>
    <definedName name="__bookmark_348" localSheetId="0">'Приложение (2)'!#REF!</definedName>
    <definedName name="__bookmark_348">#REF!</definedName>
    <definedName name="__bookmark_350" localSheetId="0">'Приложение (2)'!#REF!</definedName>
    <definedName name="__bookmark_350">#REF!</definedName>
    <definedName name="__bookmark_352" localSheetId="0">'Приложение (2)'!#REF!</definedName>
    <definedName name="__bookmark_352">#REF!</definedName>
    <definedName name="__bookmark_354" localSheetId="0">'Приложение (2)'!#REF!</definedName>
    <definedName name="__bookmark_354">#REF!</definedName>
    <definedName name="__bookmark_356" localSheetId="0">'Приложение (2)'!#REF!</definedName>
    <definedName name="__bookmark_356">#REF!</definedName>
    <definedName name="__bookmark_358" localSheetId="0">'Приложение (2)'!#REF!</definedName>
    <definedName name="__bookmark_358">#REF!</definedName>
    <definedName name="__bookmark_36" localSheetId="0">'Приложение (2)'!#REF!</definedName>
    <definedName name="__bookmark_36">#REF!</definedName>
    <definedName name="__bookmark_360" localSheetId="0">'Приложение (2)'!#REF!</definedName>
    <definedName name="__bookmark_360">#REF!</definedName>
    <definedName name="__bookmark_362" localSheetId="0">'Приложение (2)'!#REF!</definedName>
    <definedName name="__bookmark_362">#REF!</definedName>
    <definedName name="__bookmark_364" localSheetId="0">'Приложение (2)'!#REF!</definedName>
    <definedName name="__bookmark_364">#REF!</definedName>
    <definedName name="__bookmark_366" localSheetId="0">'Приложение (2)'!#REF!</definedName>
    <definedName name="__bookmark_366">#REF!</definedName>
    <definedName name="__bookmark_368" localSheetId="0">'Приложение (2)'!#REF!</definedName>
    <definedName name="__bookmark_368">#REF!</definedName>
    <definedName name="__bookmark_370" localSheetId="0">'Приложение (2)'!#REF!</definedName>
    <definedName name="__bookmark_370">#REF!</definedName>
    <definedName name="__bookmark_372" localSheetId="0">'Приложение (2)'!#REF!</definedName>
    <definedName name="__bookmark_372">#REF!</definedName>
    <definedName name="__bookmark_374" localSheetId="0">'Приложение (2)'!#REF!</definedName>
    <definedName name="__bookmark_374">#REF!</definedName>
    <definedName name="__bookmark_376" localSheetId="0">'Приложение (2)'!#REF!</definedName>
    <definedName name="__bookmark_376">#REF!</definedName>
    <definedName name="__bookmark_378" localSheetId="0">'Приложение (2)'!#REF!</definedName>
    <definedName name="__bookmark_378">#REF!</definedName>
    <definedName name="__bookmark_38" localSheetId="0">'Приложение (2)'!#REF!</definedName>
    <definedName name="__bookmark_38">#REF!</definedName>
    <definedName name="__bookmark_380" localSheetId="0">'Приложение (2)'!#REF!</definedName>
    <definedName name="__bookmark_380">#REF!</definedName>
    <definedName name="__bookmark_382" localSheetId="0">'Приложение (2)'!#REF!</definedName>
    <definedName name="__bookmark_382">#REF!</definedName>
    <definedName name="__bookmark_384" localSheetId="0">'Приложение (2)'!#REF!</definedName>
    <definedName name="__bookmark_384">#REF!</definedName>
    <definedName name="__bookmark_386" localSheetId="0">'Приложение (2)'!#REF!</definedName>
    <definedName name="__bookmark_386">#REF!</definedName>
    <definedName name="__bookmark_388" localSheetId="0">'Приложение (2)'!#REF!</definedName>
    <definedName name="__bookmark_388">#REF!</definedName>
    <definedName name="__bookmark_39" localSheetId="0">'Приложение (2)'!#REF!</definedName>
    <definedName name="__bookmark_39">#REF!</definedName>
    <definedName name="__bookmark_390" localSheetId="0">'Приложение (2)'!#REF!</definedName>
    <definedName name="__bookmark_390">#REF!</definedName>
    <definedName name="__bookmark_392" localSheetId="0">'Приложение (2)'!#REF!</definedName>
    <definedName name="__bookmark_392">#REF!</definedName>
    <definedName name="__bookmark_394" localSheetId="0">'Приложение (2)'!#REF!</definedName>
    <definedName name="__bookmark_394">#REF!</definedName>
    <definedName name="__bookmark_396" localSheetId="0">'Приложение (2)'!#REF!</definedName>
    <definedName name="__bookmark_396">#REF!</definedName>
    <definedName name="__bookmark_398" localSheetId="0">'Приложение (2)'!#REF!</definedName>
    <definedName name="__bookmark_398">#REF!</definedName>
    <definedName name="__bookmark_400" localSheetId="0">'Приложение (2)'!#REF!</definedName>
    <definedName name="__bookmark_400">#REF!</definedName>
    <definedName name="__bookmark_402" localSheetId="0">'Приложение (2)'!#REF!</definedName>
    <definedName name="__bookmark_402">#REF!</definedName>
    <definedName name="__bookmark_403" localSheetId="0">'Приложение (2)'!#REF!</definedName>
    <definedName name="__bookmark_403">#REF!</definedName>
    <definedName name="__bookmark_405" localSheetId="0">'Приложение (2)'!#REF!</definedName>
    <definedName name="__bookmark_405">#REF!</definedName>
    <definedName name="__bookmark_407" localSheetId="0">'Приложение (2)'!#REF!</definedName>
    <definedName name="__bookmark_407">#REF!</definedName>
    <definedName name="__bookmark_408" localSheetId="0">'Приложение (2)'!#REF!</definedName>
    <definedName name="__bookmark_408">#REF!</definedName>
    <definedName name="__bookmark_41" localSheetId="0">'Приложение (2)'!#REF!</definedName>
    <definedName name="__bookmark_41">#REF!</definedName>
    <definedName name="__bookmark_410" localSheetId="0">'Приложение (2)'!#REF!</definedName>
    <definedName name="__bookmark_410">#REF!</definedName>
    <definedName name="__bookmark_411" localSheetId="0">'Приложение (2)'!#REF!</definedName>
    <definedName name="__bookmark_411">#REF!</definedName>
    <definedName name="__bookmark_413" localSheetId="0">'Приложение (2)'!#REF!</definedName>
    <definedName name="__bookmark_413">#REF!</definedName>
    <definedName name="__bookmark_414" localSheetId="0">'Приложение (2)'!#REF!</definedName>
    <definedName name="__bookmark_414">#REF!</definedName>
    <definedName name="__bookmark_416" localSheetId="0">'Приложение (2)'!#REF!</definedName>
    <definedName name="__bookmark_416">#REF!</definedName>
    <definedName name="__bookmark_418" localSheetId="0">'Приложение (2)'!#REF!</definedName>
    <definedName name="__bookmark_418">#REF!</definedName>
    <definedName name="__bookmark_420" localSheetId="0">'Приложение (2)'!#REF!</definedName>
    <definedName name="__bookmark_420">#REF!</definedName>
    <definedName name="__bookmark_422" localSheetId="0">'Приложение (2)'!#REF!</definedName>
    <definedName name="__bookmark_422">#REF!</definedName>
    <definedName name="__bookmark_423" localSheetId="0">'Приложение (2)'!#REF!</definedName>
    <definedName name="__bookmark_423">#REF!</definedName>
    <definedName name="__bookmark_425" localSheetId="0">'Приложение (2)'!#REF!</definedName>
    <definedName name="__bookmark_425">#REF!</definedName>
    <definedName name="__bookmark_427" localSheetId="0">'Приложение (2)'!#REF!</definedName>
    <definedName name="__bookmark_427">#REF!</definedName>
    <definedName name="__bookmark_429" localSheetId="0">'Приложение (2)'!#REF!</definedName>
    <definedName name="__bookmark_429">#REF!</definedName>
    <definedName name="__bookmark_43" localSheetId="0">'Приложение (2)'!#REF!</definedName>
    <definedName name="__bookmark_43">#REF!</definedName>
    <definedName name="__bookmark_431" localSheetId="0">'Приложение (2)'!#REF!</definedName>
    <definedName name="__bookmark_431">#REF!</definedName>
    <definedName name="__bookmark_433" localSheetId="0">'Приложение (2)'!#REF!</definedName>
    <definedName name="__bookmark_433">#REF!</definedName>
    <definedName name="__bookmark_435" localSheetId="0">'Приложение (2)'!#REF!</definedName>
    <definedName name="__bookmark_435">#REF!</definedName>
    <definedName name="__bookmark_437" localSheetId="0">'Приложение (2)'!#REF!</definedName>
    <definedName name="__bookmark_437">#REF!</definedName>
    <definedName name="__bookmark_438" localSheetId="0">'Приложение (2)'!#REF!</definedName>
    <definedName name="__bookmark_438">#REF!</definedName>
    <definedName name="__bookmark_440" localSheetId="0">'Приложение (2)'!#REF!</definedName>
    <definedName name="__bookmark_440">#REF!</definedName>
    <definedName name="__bookmark_442" localSheetId="0">'Приложение (2)'!#REF!</definedName>
    <definedName name="__bookmark_442">#REF!</definedName>
    <definedName name="__bookmark_444" localSheetId="0">'Приложение (2)'!#REF!</definedName>
    <definedName name="__bookmark_444">#REF!</definedName>
    <definedName name="__bookmark_446" localSheetId="0">'Приложение (2)'!#REF!</definedName>
    <definedName name="__bookmark_446">#REF!</definedName>
    <definedName name="__bookmark_448" localSheetId="0">'Приложение (2)'!#REF!</definedName>
    <definedName name="__bookmark_448">#REF!</definedName>
    <definedName name="__bookmark_45" localSheetId="0">'Приложение (2)'!#REF!</definedName>
    <definedName name="__bookmark_45">#REF!</definedName>
    <definedName name="__bookmark_450" localSheetId="0">'Приложение (2)'!#REF!</definedName>
    <definedName name="__bookmark_450">#REF!</definedName>
    <definedName name="__bookmark_452" localSheetId="0">'Приложение (2)'!#REF!</definedName>
    <definedName name="__bookmark_452">#REF!</definedName>
    <definedName name="__bookmark_454" localSheetId="0">'Приложение (2)'!#REF!</definedName>
    <definedName name="__bookmark_454">#REF!</definedName>
    <definedName name="__bookmark_456" localSheetId="0">'Приложение (2)'!#REF!</definedName>
    <definedName name="__bookmark_456">#REF!</definedName>
    <definedName name="__bookmark_458" localSheetId="0">'Приложение (2)'!#REF!</definedName>
    <definedName name="__bookmark_458">#REF!</definedName>
    <definedName name="__bookmark_459" localSheetId="0">'Приложение (2)'!#REF!</definedName>
    <definedName name="__bookmark_459">#REF!</definedName>
    <definedName name="__bookmark_461" localSheetId="0">'Приложение (2)'!#REF!</definedName>
    <definedName name="__bookmark_461">#REF!</definedName>
    <definedName name="__bookmark_463" localSheetId="0">'Приложение (2)'!#REF!</definedName>
    <definedName name="__bookmark_463">#REF!</definedName>
    <definedName name="__bookmark_465" localSheetId="0">'Приложение (2)'!#REF!</definedName>
    <definedName name="__bookmark_465">#REF!</definedName>
    <definedName name="__bookmark_466" localSheetId="0">'Приложение (2)'!#REF!</definedName>
    <definedName name="__bookmark_466">#REF!</definedName>
    <definedName name="__bookmark_467" localSheetId="0">'Приложение (2)'!#REF!</definedName>
    <definedName name="__bookmark_467">#REF!</definedName>
    <definedName name="__bookmark_469" localSheetId="0">'Приложение (2)'!#REF!</definedName>
    <definedName name="__bookmark_469">#REF!</definedName>
    <definedName name="__bookmark_47" localSheetId="0">'Приложение (2)'!#REF!</definedName>
    <definedName name="__bookmark_47">#REF!</definedName>
    <definedName name="__bookmark_471" localSheetId="0">'Приложение (2)'!#REF!</definedName>
    <definedName name="__bookmark_471">#REF!</definedName>
    <definedName name="__bookmark_472" localSheetId="0">'Приложение (2)'!#REF!</definedName>
    <definedName name="__bookmark_472">#REF!</definedName>
    <definedName name="__bookmark_474" localSheetId="0">'Приложение (2)'!#REF!</definedName>
    <definedName name="__bookmark_474">#REF!</definedName>
    <definedName name="__bookmark_476" localSheetId="0">'Приложение (2)'!#REF!</definedName>
    <definedName name="__bookmark_476">#REF!</definedName>
    <definedName name="__bookmark_478" localSheetId="0">'Приложение (2)'!#REF!</definedName>
    <definedName name="__bookmark_478">#REF!</definedName>
    <definedName name="__bookmark_479" localSheetId="0">'Приложение (2)'!#REF!</definedName>
    <definedName name="__bookmark_479">#REF!</definedName>
    <definedName name="__bookmark_481" localSheetId="0">'Приложение (2)'!#REF!</definedName>
    <definedName name="__bookmark_481">#REF!</definedName>
    <definedName name="__bookmark_483" localSheetId="0">'Приложение (2)'!#REF!</definedName>
    <definedName name="__bookmark_483">#REF!</definedName>
    <definedName name="__bookmark_485" localSheetId="0">'Приложение (2)'!#REF!</definedName>
    <definedName name="__bookmark_485">#REF!</definedName>
    <definedName name="__bookmark_487" localSheetId="0">'Приложение (2)'!#REF!</definedName>
    <definedName name="__bookmark_487">#REF!</definedName>
    <definedName name="__bookmark_489" localSheetId="0">'Приложение (2)'!#REF!</definedName>
    <definedName name="__bookmark_489">#REF!</definedName>
    <definedName name="__bookmark_49" localSheetId="0">'Приложение (2)'!#REF!</definedName>
    <definedName name="__bookmark_49">#REF!</definedName>
    <definedName name="__bookmark_491" localSheetId="0">'Приложение (2)'!#REF!</definedName>
    <definedName name="__bookmark_491">#REF!</definedName>
    <definedName name="__bookmark_493" localSheetId="0">'Приложение (2)'!#REF!</definedName>
    <definedName name="__bookmark_493">#REF!</definedName>
    <definedName name="__bookmark_494" localSheetId="0">'Приложение (2)'!#REF!</definedName>
    <definedName name="__bookmark_494">#REF!</definedName>
    <definedName name="__bookmark_496" localSheetId="0">'Приложение (2)'!#REF!</definedName>
    <definedName name="__bookmark_496">#REF!</definedName>
    <definedName name="__bookmark_497" localSheetId="0">'Приложение (2)'!#REF!</definedName>
    <definedName name="__bookmark_497">#REF!</definedName>
    <definedName name="__bookmark_498" localSheetId="0">'Приложение (2)'!#REF!</definedName>
    <definedName name="__bookmark_498">#REF!</definedName>
    <definedName name="__bookmark_5" localSheetId="0">'Приложение (2)'!#REF!</definedName>
    <definedName name="__bookmark_5">#REF!</definedName>
    <definedName name="__bookmark_500" localSheetId="0">'Приложение (2)'!#REF!</definedName>
    <definedName name="__bookmark_500">#REF!</definedName>
    <definedName name="__bookmark_502" localSheetId="0">'Приложение (2)'!#REF!</definedName>
    <definedName name="__bookmark_502">#REF!</definedName>
    <definedName name="__bookmark_504" localSheetId="0">'Приложение (2)'!#REF!</definedName>
    <definedName name="__bookmark_504">#REF!</definedName>
    <definedName name="__bookmark_506" localSheetId="0">'Приложение (2)'!#REF!</definedName>
    <definedName name="__bookmark_506">#REF!</definedName>
    <definedName name="__bookmark_508" localSheetId="0">'Приложение (2)'!#REF!</definedName>
    <definedName name="__bookmark_508">#REF!</definedName>
    <definedName name="__bookmark_509" localSheetId="0">'Приложение (2)'!#REF!</definedName>
    <definedName name="__bookmark_509">#REF!</definedName>
    <definedName name="__bookmark_51" localSheetId="0">'Приложение (2)'!#REF!</definedName>
    <definedName name="__bookmark_51">#REF!</definedName>
    <definedName name="__bookmark_511" localSheetId="0">'Приложение (2)'!#REF!</definedName>
    <definedName name="__bookmark_511">#REF!</definedName>
    <definedName name="__bookmark_513" localSheetId="0">'Приложение (2)'!#REF!</definedName>
    <definedName name="__bookmark_513">#REF!</definedName>
    <definedName name="__bookmark_515" localSheetId="0">'Приложение (2)'!#REF!</definedName>
    <definedName name="__bookmark_515">#REF!</definedName>
    <definedName name="__bookmark_517" localSheetId="0">'Приложение (2)'!#REF!</definedName>
    <definedName name="__bookmark_517">#REF!</definedName>
    <definedName name="__bookmark_519" localSheetId="0">'Приложение (2)'!#REF!</definedName>
    <definedName name="__bookmark_519">#REF!</definedName>
    <definedName name="__bookmark_52" localSheetId="0">'Приложение (2)'!#REF!</definedName>
    <definedName name="__bookmark_52">#REF!</definedName>
    <definedName name="__bookmark_521" localSheetId="0">'Приложение (2)'!#REF!</definedName>
    <definedName name="__bookmark_521">#REF!</definedName>
    <definedName name="__bookmark_523" localSheetId="0">'Приложение (2)'!#REF!</definedName>
    <definedName name="__bookmark_523">#REF!</definedName>
    <definedName name="__bookmark_525" localSheetId="0">'Приложение (2)'!#REF!</definedName>
    <definedName name="__bookmark_525">#REF!</definedName>
    <definedName name="__bookmark_526" localSheetId="0">'Приложение (2)'!#REF!</definedName>
    <definedName name="__bookmark_526">#REF!</definedName>
    <definedName name="__bookmark_528" localSheetId="0">'Приложение (2)'!#REF!</definedName>
    <definedName name="__bookmark_528">#REF!</definedName>
    <definedName name="__bookmark_530" localSheetId="0">'Приложение (2)'!#REF!</definedName>
    <definedName name="__bookmark_530">#REF!</definedName>
    <definedName name="__bookmark_532" localSheetId="0">'Приложение (2)'!#REF!</definedName>
    <definedName name="__bookmark_532">#REF!</definedName>
    <definedName name="__bookmark_534" localSheetId="0">'Приложение (2)'!#REF!</definedName>
    <definedName name="__bookmark_534">#REF!</definedName>
    <definedName name="__bookmark_536" localSheetId="0">'Приложение (2)'!#REF!</definedName>
    <definedName name="__bookmark_536">#REF!</definedName>
    <definedName name="__bookmark_538" localSheetId="0">'Приложение (2)'!#REF!</definedName>
    <definedName name="__bookmark_538">#REF!</definedName>
    <definedName name="__bookmark_54" localSheetId="0">'Приложение (2)'!#REF!</definedName>
    <definedName name="__bookmark_54">#REF!</definedName>
    <definedName name="__bookmark_540" localSheetId="0">'Приложение (2)'!#REF!</definedName>
    <definedName name="__bookmark_540">#REF!</definedName>
    <definedName name="__bookmark_542" localSheetId="0">'Приложение (2)'!#REF!</definedName>
    <definedName name="__bookmark_542">#REF!</definedName>
    <definedName name="__bookmark_543" localSheetId="0">'Приложение (2)'!#REF!</definedName>
    <definedName name="__bookmark_543">#REF!</definedName>
    <definedName name="__bookmark_545" localSheetId="0">'Приложение (2)'!#REF!</definedName>
    <definedName name="__bookmark_545">#REF!</definedName>
    <definedName name="__bookmark_547" localSheetId="0">'Приложение (2)'!#REF!</definedName>
    <definedName name="__bookmark_547">#REF!</definedName>
    <definedName name="__bookmark_549" localSheetId="0">'Приложение (2)'!#REF!</definedName>
    <definedName name="__bookmark_549">#REF!</definedName>
    <definedName name="__bookmark_551" localSheetId="0">'Приложение (2)'!#REF!</definedName>
    <definedName name="__bookmark_551">#REF!</definedName>
    <definedName name="__bookmark_553" localSheetId="0">'Приложение (2)'!#REF!</definedName>
    <definedName name="__bookmark_553">#REF!</definedName>
    <definedName name="__bookmark_555" localSheetId="0">'Приложение (2)'!#REF!</definedName>
    <definedName name="__bookmark_555">#REF!</definedName>
    <definedName name="__bookmark_557" localSheetId="0">'Приложение (2)'!#REF!</definedName>
    <definedName name="__bookmark_557">#REF!</definedName>
    <definedName name="__bookmark_559" localSheetId="0">'Приложение (2)'!#REF!</definedName>
    <definedName name="__bookmark_559">#REF!</definedName>
    <definedName name="__bookmark_56" localSheetId="0">'Приложение (2)'!#REF!</definedName>
    <definedName name="__bookmark_56">#REF!</definedName>
    <definedName name="__bookmark_561" localSheetId="0">'Приложение (2)'!#REF!</definedName>
    <definedName name="__bookmark_561">#REF!</definedName>
    <definedName name="__bookmark_563" localSheetId="0">'Приложение (2)'!#REF!</definedName>
    <definedName name="__bookmark_563">#REF!</definedName>
    <definedName name="__bookmark_565" localSheetId="0">'Приложение (2)'!#REF!</definedName>
    <definedName name="__bookmark_565">#REF!</definedName>
    <definedName name="__bookmark_567" localSheetId="0">'Приложение (2)'!#REF!</definedName>
    <definedName name="__bookmark_567">#REF!</definedName>
    <definedName name="__bookmark_569" localSheetId="0">'Приложение (2)'!#REF!</definedName>
    <definedName name="__bookmark_569">#REF!</definedName>
    <definedName name="__bookmark_571" localSheetId="0">'Приложение (2)'!#REF!</definedName>
    <definedName name="__bookmark_571">#REF!</definedName>
    <definedName name="__bookmark_573" localSheetId="0">'Приложение (2)'!#REF!</definedName>
    <definedName name="__bookmark_573">#REF!</definedName>
    <definedName name="__bookmark_575" localSheetId="0">'Приложение (2)'!#REF!</definedName>
    <definedName name="__bookmark_575">#REF!</definedName>
    <definedName name="__bookmark_577" localSheetId="0">'Приложение (2)'!#REF!</definedName>
    <definedName name="__bookmark_577">#REF!</definedName>
    <definedName name="__bookmark_58" localSheetId="0">'Приложение (2)'!#REF!</definedName>
    <definedName name="__bookmark_58">#REF!</definedName>
    <definedName name="__bookmark_581" localSheetId="0">'Приложение (2)'!#REF!</definedName>
    <definedName name="__bookmark_581">#REF!</definedName>
    <definedName name="__bookmark_583" localSheetId="0">'Приложение (2)'!#REF!</definedName>
    <definedName name="__bookmark_583">#REF!</definedName>
    <definedName name="__bookmark_585" localSheetId="0">'Приложение (2)'!#REF!</definedName>
    <definedName name="__bookmark_585">#REF!</definedName>
    <definedName name="__bookmark_587" localSheetId="0">'Приложение (2)'!#REF!</definedName>
    <definedName name="__bookmark_587">#REF!</definedName>
    <definedName name="__bookmark_589" localSheetId="0">'Приложение (2)'!#REF!</definedName>
    <definedName name="__bookmark_589">#REF!</definedName>
    <definedName name="__bookmark_591" localSheetId="0">'Приложение (2)'!#REF!</definedName>
    <definedName name="__bookmark_591">#REF!</definedName>
    <definedName name="__bookmark_593" localSheetId="0">'Приложение (2)'!#REF!</definedName>
    <definedName name="__bookmark_593">#REF!</definedName>
    <definedName name="__bookmark_594" localSheetId="0">'Приложение (2)'!#REF!</definedName>
    <definedName name="__bookmark_594">#REF!</definedName>
    <definedName name="__bookmark_596" localSheetId="0">'Приложение (2)'!#REF!</definedName>
    <definedName name="__bookmark_596">#REF!</definedName>
    <definedName name="__bookmark_598" localSheetId="0">'Приложение (2)'!#REF!</definedName>
    <definedName name="__bookmark_598">#REF!</definedName>
    <definedName name="__bookmark_60" localSheetId="0">'Приложение (2)'!#REF!</definedName>
    <definedName name="__bookmark_60">#REF!</definedName>
    <definedName name="__bookmark_600" localSheetId="0">'Приложение (2)'!#REF!</definedName>
    <definedName name="__bookmark_600">#REF!</definedName>
    <definedName name="__bookmark_602" localSheetId="0">'Приложение (2)'!#REF!</definedName>
    <definedName name="__bookmark_602">#REF!</definedName>
    <definedName name="__bookmark_604" localSheetId="0">'Приложение (2)'!#REF!</definedName>
    <definedName name="__bookmark_604">#REF!</definedName>
    <definedName name="__bookmark_606" localSheetId="0">'Приложение (2)'!#REF!</definedName>
    <definedName name="__bookmark_606">#REF!</definedName>
    <definedName name="__bookmark_608" localSheetId="0">'Приложение (2)'!#REF!</definedName>
    <definedName name="__bookmark_608">#REF!</definedName>
    <definedName name="__bookmark_610" localSheetId="0">'Приложение (2)'!#REF!</definedName>
    <definedName name="__bookmark_610">#REF!</definedName>
    <definedName name="__bookmark_612" localSheetId="0">'Приложение (2)'!#REF!</definedName>
    <definedName name="__bookmark_612">#REF!</definedName>
    <definedName name="__bookmark_614" localSheetId="0">'Приложение (2)'!#REF!</definedName>
    <definedName name="__bookmark_614">#REF!</definedName>
    <definedName name="__bookmark_616" localSheetId="0">'Приложение (2)'!#REF!</definedName>
    <definedName name="__bookmark_616">#REF!</definedName>
    <definedName name="__bookmark_618" localSheetId="0">'Приложение (2)'!#REF!</definedName>
    <definedName name="__bookmark_618">#REF!</definedName>
    <definedName name="__bookmark_62" localSheetId="0">'Приложение (2)'!#REF!</definedName>
    <definedName name="__bookmark_62">#REF!</definedName>
    <definedName name="__bookmark_620" localSheetId="0">'Приложение (2)'!#REF!</definedName>
    <definedName name="__bookmark_620">#REF!</definedName>
    <definedName name="__bookmark_622" localSheetId="0">'Приложение (2)'!#REF!</definedName>
    <definedName name="__bookmark_622">#REF!</definedName>
    <definedName name="__bookmark_624" localSheetId="0">'Приложение (2)'!#REF!</definedName>
    <definedName name="__bookmark_624">#REF!</definedName>
    <definedName name="__bookmark_626" localSheetId="0">'Приложение (2)'!#REF!</definedName>
    <definedName name="__bookmark_626">#REF!</definedName>
    <definedName name="__bookmark_628" localSheetId="0">'Приложение (2)'!#REF!</definedName>
    <definedName name="__bookmark_628">#REF!</definedName>
    <definedName name="__bookmark_63" localSheetId="0">'Приложение (2)'!#REF!</definedName>
    <definedName name="__bookmark_63">#REF!</definedName>
    <definedName name="__bookmark_630" localSheetId="0">'Приложение (2)'!#REF!</definedName>
    <definedName name="__bookmark_630">#REF!</definedName>
    <definedName name="__bookmark_632" localSheetId="0">'Приложение (2)'!#REF!</definedName>
    <definedName name="__bookmark_632">#REF!</definedName>
    <definedName name="__bookmark_634" localSheetId="0">'Приложение (2)'!#REF!</definedName>
    <definedName name="__bookmark_634">#REF!</definedName>
    <definedName name="__bookmark_636" localSheetId="0">'Приложение (2)'!#REF!</definedName>
    <definedName name="__bookmark_636">#REF!</definedName>
    <definedName name="__bookmark_638" localSheetId="0">'Приложение (2)'!#REF!</definedName>
    <definedName name="__bookmark_638">#REF!</definedName>
    <definedName name="__bookmark_64" localSheetId="0">'Приложение (2)'!#REF!</definedName>
    <definedName name="__bookmark_64">#REF!</definedName>
    <definedName name="__bookmark_640" localSheetId="0">'Приложение (2)'!#REF!</definedName>
    <definedName name="__bookmark_640">#REF!</definedName>
    <definedName name="__bookmark_642" localSheetId="0">'Приложение (2)'!#REF!</definedName>
    <definedName name="__bookmark_642">#REF!</definedName>
    <definedName name="__bookmark_644" localSheetId="0">'Приложение (2)'!#REF!</definedName>
    <definedName name="__bookmark_644">#REF!</definedName>
    <definedName name="__bookmark_646" localSheetId="0">'Приложение (2)'!#REF!</definedName>
    <definedName name="__bookmark_646">#REF!</definedName>
    <definedName name="__bookmark_648" localSheetId="0">'Приложение (2)'!#REF!</definedName>
    <definedName name="__bookmark_648">#REF!</definedName>
    <definedName name="__bookmark_650" localSheetId="0">'Приложение (2)'!#REF!</definedName>
    <definedName name="__bookmark_650">#REF!</definedName>
    <definedName name="__bookmark_652" localSheetId="0">'Приложение (2)'!#REF!</definedName>
    <definedName name="__bookmark_652">#REF!</definedName>
    <definedName name="__bookmark_654" localSheetId="0">'Приложение (2)'!#REF!</definedName>
    <definedName name="__bookmark_654">#REF!</definedName>
    <definedName name="__bookmark_656" localSheetId="0">'Приложение (2)'!#REF!</definedName>
    <definedName name="__bookmark_656">#REF!</definedName>
    <definedName name="__bookmark_658" localSheetId="0">'Приложение (2)'!#REF!</definedName>
    <definedName name="__bookmark_658">#REF!</definedName>
    <definedName name="__bookmark_66" localSheetId="0">'Приложение (2)'!#REF!</definedName>
    <definedName name="__bookmark_66">#REF!</definedName>
    <definedName name="__bookmark_660" localSheetId="0">'Приложение (2)'!#REF!</definedName>
    <definedName name="__bookmark_660">#REF!</definedName>
    <definedName name="__bookmark_662" localSheetId="0">'Приложение (2)'!#REF!</definedName>
    <definedName name="__bookmark_662">#REF!</definedName>
    <definedName name="__bookmark_664" localSheetId="0">'Приложение (2)'!#REF!</definedName>
    <definedName name="__bookmark_664">#REF!</definedName>
    <definedName name="__bookmark_666" localSheetId="0">'Приложение (2)'!#REF!</definedName>
    <definedName name="__bookmark_666">#REF!</definedName>
    <definedName name="__bookmark_668" localSheetId="0">'Приложение (2)'!#REF!</definedName>
    <definedName name="__bookmark_668">#REF!</definedName>
    <definedName name="__bookmark_670" localSheetId="0">'Приложение (2)'!#REF!</definedName>
    <definedName name="__bookmark_670">#REF!</definedName>
    <definedName name="__bookmark_672" localSheetId="0">'Приложение (2)'!#REF!</definedName>
    <definedName name="__bookmark_672">#REF!</definedName>
    <definedName name="__bookmark_673" localSheetId="0">'Приложение (2)'!#REF!</definedName>
    <definedName name="__bookmark_673">#REF!</definedName>
    <definedName name="__bookmark_675" localSheetId="0">'Приложение (2)'!#REF!</definedName>
    <definedName name="__bookmark_675">#REF!</definedName>
    <definedName name="__bookmark_677" localSheetId="0">'Приложение (2)'!#REF!</definedName>
    <definedName name="__bookmark_677">#REF!</definedName>
    <definedName name="__bookmark_679" localSheetId="0">'Приложение (2)'!#REF!</definedName>
    <definedName name="__bookmark_679">#REF!</definedName>
    <definedName name="__bookmark_68" localSheetId="0">'Приложение (2)'!#REF!</definedName>
    <definedName name="__bookmark_68">#REF!</definedName>
    <definedName name="__bookmark_680" localSheetId="0">'Приложение (2)'!#REF!</definedName>
    <definedName name="__bookmark_680">#REF!</definedName>
    <definedName name="__bookmark_682" localSheetId="0">'Приложение (2)'!#REF!</definedName>
    <definedName name="__bookmark_682">#REF!</definedName>
    <definedName name="__bookmark_684" localSheetId="0">'Приложение (2)'!#REF!</definedName>
    <definedName name="__bookmark_684">#REF!</definedName>
    <definedName name="__bookmark_685" localSheetId="0">'Приложение (2)'!#REF!</definedName>
    <definedName name="__bookmark_685">#REF!</definedName>
    <definedName name="__bookmark_687" localSheetId="0">'Приложение (2)'!#REF!</definedName>
    <definedName name="__bookmark_687">#REF!</definedName>
    <definedName name="__bookmark_689" localSheetId="0">'Приложение (2)'!#REF!</definedName>
    <definedName name="__bookmark_689">#REF!</definedName>
    <definedName name="__bookmark_691" localSheetId="0">'Приложение (2)'!#REF!</definedName>
    <definedName name="__bookmark_691">#REF!</definedName>
    <definedName name="__bookmark_693" localSheetId="0">'Приложение (2)'!#REF!</definedName>
    <definedName name="__bookmark_693">#REF!</definedName>
    <definedName name="__bookmark_695" localSheetId="0">'Приложение (2)'!#REF!</definedName>
    <definedName name="__bookmark_695">#REF!</definedName>
    <definedName name="__bookmark_697" localSheetId="0">'Приложение (2)'!#REF!</definedName>
    <definedName name="__bookmark_697">#REF!</definedName>
    <definedName name="__bookmark_698" localSheetId="0">'Приложение (2)'!#REF!</definedName>
    <definedName name="__bookmark_698">#REF!</definedName>
    <definedName name="__bookmark_699" localSheetId="0">'Приложение (2)'!#REF!</definedName>
    <definedName name="__bookmark_699">#REF!</definedName>
    <definedName name="__bookmark_7" localSheetId="0">'Приложение (2)'!#REF!</definedName>
    <definedName name="__bookmark_7">#REF!</definedName>
    <definedName name="__bookmark_70" localSheetId="0">'Приложение (2)'!#REF!</definedName>
    <definedName name="__bookmark_70">#REF!</definedName>
    <definedName name="__bookmark_701" localSheetId="0">'Приложение (2)'!#REF!</definedName>
    <definedName name="__bookmark_701">#REF!</definedName>
    <definedName name="__bookmark_703" localSheetId="0">'Приложение (2)'!#REF!</definedName>
    <definedName name="__bookmark_703">#REF!</definedName>
    <definedName name="__bookmark_705" localSheetId="0">'Приложение (2)'!#REF!</definedName>
    <definedName name="__bookmark_705">#REF!</definedName>
    <definedName name="__bookmark_707" localSheetId="0">'Приложение (2)'!#REF!</definedName>
    <definedName name="__bookmark_707">#REF!</definedName>
    <definedName name="__bookmark_709" localSheetId="0">'Приложение (2)'!#REF!</definedName>
    <definedName name="__bookmark_709">#REF!</definedName>
    <definedName name="__bookmark_711" localSheetId="0">'Приложение (2)'!#REF!</definedName>
    <definedName name="__bookmark_711">#REF!</definedName>
    <definedName name="__bookmark_713" localSheetId="0">'Приложение (2)'!#REF!</definedName>
    <definedName name="__bookmark_713">#REF!</definedName>
    <definedName name="__bookmark_715" localSheetId="0">'Приложение (2)'!#REF!</definedName>
    <definedName name="__bookmark_715">#REF!</definedName>
    <definedName name="__bookmark_716" localSheetId="0">'Приложение (2)'!#REF!</definedName>
    <definedName name="__bookmark_716">#REF!</definedName>
    <definedName name="__bookmark_718" localSheetId="0">'Приложение (2)'!#REF!</definedName>
    <definedName name="__bookmark_718">#REF!</definedName>
    <definedName name="__bookmark_72" localSheetId="0">'Приложение (2)'!#REF!</definedName>
    <definedName name="__bookmark_72">#REF!</definedName>
    <definedName name="__bookmark_720" localSheetId="0">'Приложение (2)'!#REF!</definedName>
    <definedName name="__bookmark_720">#REF!</definedName>
    <definedName name="__bookmark_722" localSheetId="0">'Приложение (2)'!#REF!</definedName>
    <definedName name="__bookmark_722">#REF!</definedName>
    <definedName name="__bookmark_724" localSheetId="0">'Приложение (2)'!#REF!</definedName>
    <definedName name="__bookmark_724">#REF!</definedName>
    <definedName name="__bookmark_726" localSheetId="0">'Приложение (2)'!#REF!</definedName>
    <definedName name="__bookmark_726">#REF!</definedName>
    <definedName name="__bookmark_728" localSheetId="0">'Приложение (2)'!#REF!</definedName>
    <definedName name="__bookmark_728">#REF!</definedName>
    <definedName name="__bookmark_730" localSheetId="0">'Приложение (2)'!#REF!</definedName>
    <definedName name="__bookmark_730">#REF!</definedName>
    <definedName name="__bookmark_731" localSheetId="0">'Приложение (2)'!#REF!</definedName>
    <definedName name="__bookmark_731">#REF!</definedName>
    <definedName name="__bookmark_733" localSheetId="0">'Приложение (2)'!#REF!</definedName>
    <definedName name="__bookmark_733">#REF!</definedName>
    <definedName name="__bookmark_735" localSheetId="0">'Приложение (2)'!#REF!</definedName>
    <definedName name="__bookmark_735">#REF!</definedName>
    <definedName name="__bookmark_737" localSheetId="0">'Приложение (2)'!#REF!</definedName>
    <definedName name="__bookmark_737">#REF!</definedName>
    <definedName name="__bookmark_739" localSheetId="0">'Приложение (2)'!#REF!</definedName>
    <definedName name="__bookmark_739">#REF!</definedName>
    <definedName name="__bookmark_74" localSheetId="0">'Приложение (2)'!#REF!</definedName>
    <definedName name="__bookmark_74">#REF!</definedName>
    <definedName name="__bookmark_741" localSheetId="0">'Приложение (2)'!#REF!</definedName>
    <definedName name="__bookmark_741">#REF!</definedName>
    <definedName name="__bookmark_743" localSheetId="0">'Приложение (2)'!#REF!</definedName>
    <definedName name="__bookmark_743">#REF!</definedName>
    <definedName name="__bookmark_745" localSheetId="0">'Приложение (2)'!#REF!</definedName>
    <definedName name="__bookmark_745">#REF!</definedName>
    <definedName name="__bookmark_747" localSheetId="0">'Приложение (2)'!#REF!</definedName>
    <definedName name="__bookmark_747">#REF!</definedName>
    <definedName name="__bookmark_749" localSheetId="0">'Приложение (2)'!#REF!</definedName>
    <definedName name="__bookmark_749">#REF!</definedName>
    <definedName name="__bookmark_750" localSheetId="0">'Приложение (2)'!#REF!</definedName>
    <definedName name="__bookmark_750">#REF!</definedName>
    <definedName name="__bookmark_752" localSheetId="0">'Приложение (2)'!#REF!</definedName>
    <definedName name="__bookmark_752">#REF!</definedName>
    <definedName name="__bookmark_754" localSheetId="0">'Приложение (2)'!#REF!</definedName>
    <definedName name="__bookmark_754">#REF!</definedName>
    <definedName name="__bookmark_756" localSheetId="0">'Приложение (2)'!#REF!</definedName>
    <definedName name="__bookmark_756">#REF!</definedName>
    <definedName name="__bookmark_758" localSheetId="0">'Приложение (2)'!#REF!</definedName>
    <definedName name="__bookmark_758">#REF!</definedName>
    <definedName name="__bookmark_76" localSheetId="0">'Приложение (2)'!#REF!</definedName>
    <definedName name="__bookmark_76">#REF!</definedName>
    <definedName name="__bookmark_760" localSheetId="0">'Приложение (2)'!#REF!</definedName>
    <definedName name="__bookmark_760">#REF!</definedName>
    <definedName name="__bookmark_761" localSheetId="0">'Приложение (2)'!#REF!</definedName>
    <definedName name="__bookmark_761">#REF!</definedName>
    <definedName name="__bookmark_763" localSheetId="0">'Приложение (2)'!#REF!</definedName>
    <definedName name="__bookmark_763">#REF!</definedName>
    <definedName name="__bookmark_765" localSheetId="0">'Приложение (2)'!#REF!</definedName>
    <definedName name="__bookmark_765">#REF!</definedName>
    <definedName name="__bookmark_767" localSheetId="0">'Приложение (2)'!#REF!</definedName>
    <definedName name="__bookmark_767">#REF!</definedName>
    <definedName name="__bookmark_769" localSheetId="0">'Приложение (2)'!#REF!</definedName>
    <definedName name="__bookmark_769">#REF!</definedName>
    <definedName name="__bookmark_771" localSheetId="0">'Приложение (2)'!#REF!</definedName>
    <definedName name="__bookmark_771">#REF!</definedName>
    <definedName name="__bookmark_772" localSheetId="0">'Приложение (2)'!#REF!</definedName>
    <definedName name="__bookmark_772">#REF!</definedName>
    <definedName name="__bookmark_774" localSheetId="0">'Приложение (2)'!#REF!</definedName>
    <definedName name="__bookmark_774">#REF!</definedName>
    <definedName name="__bookmark_776" localSheetId="0">'Приложение (2)'!#REF!</definedName>
    <definedName name="__bookmark_776">#REF!</definedName>
    <definedName name="__bookmark_778" localSheetId="0">'Приложение (2)'!#REF!</definedName>
    <definedName name="__bookmark_778">#REF!</definedName>
    <definedName name="__bookmark_78" localSheetId="0">'Приложение (2)'!#REF!</definedName>
    <definedName name="__bookmark_78">#REF!</definedName>
    <definedName name="__bookmark_780" localSheetId="0">'Приложение (2)'!#REF!</definedName>
    <definedName name="__bookmark_780">#REF!</definedName>
    <definedName name="__bookmark_782" localSheetId="0">'Приложение (2)'!#REF!</definedName>
    <definedName name="__bookmark_782">#REF!</definedName>
    <definedName name="__bookmark_784" localSheetId="0">'Приложение (2)'!#REF!</definedName>
    <definedName name="__bookmark_784">#REF!</definedName>
    <definedName name="__bookmark_786" localSheetId="0">'Приложение (2)'!#REF!</definedName>
    <definedName name="__bookmark_786">#REF!</definedName>
    <definedName name="__bookmark_788" localSheetId="0">'Приложение (2)'!#REF!</definedName>
    <definedName name="__bookmark_788">#REF!</definedName>
    <definedName name="__bookmark_790" localSheetId="0">'Приложение (2)'!#REF!</definedName>
    <definedName name="__bookmark_790">#REF!</definedName>
    <definedName name="__bookmark_792" localSheetId="0">'Приложение (2)'!#REF!</definedName>
    <definedName name="__bookmark_792">#REF!</definedName>
    <definedName name="__bookmark_794" localSheetId="0">'Приложение (2)'!#REF!</definedName>
    <definedName name="__bookmark_794">#REF!</definedName>
    <definedName name="__bookmark_796" localSheetId="0">'Приложение (2)'!#REF!</definedName>
    <definedName name="__bookmark_796">#REF!</definedName>
    <definedName name="__bookmark_798" localSheetId="0">'Приложение (2)'!#REF!</definedName>
    <definedName name="__bookmark_798">#REF!</definedName>
    <definedName name="__bookmark_8" localSheetId="0">'Приложение (2)'!#REF!</definedName>
    <definedName name="__bookmark_8">#REF!</definedName>
    <definedName name="__bookmark_80" localSheetId="0">'Приложение (2)'!#REF!</definedName>
    <definedName name="__bookmark_80">#REF!</definedName>
    <definedName name="__bookmark_800" localSheetId="0">'Приложение (2)'!#REF!</definedName>
    <definedName name="__bookmark_800">#REF!</definedName>
    <definedName name="__bookmark_801" localSheetId="0">'Приложение (2)'!#REF!</definedName>
    <definedName name="__bookmark_801">#REF!</definedName>
    <definedName name="__bookmark_803" localSheetId="0">'Приложение (2)'!#REF!</definedName>
    <definedName name="__bookmark_803">#REF!</definedName>
    <definedName name="__bookmark_805" localSheetId="0">'Приложение (2)'!#REF!</definedName>
    <definedName name="__bookmark_805">#REF!</definedName>
    <definedName name="__bookmark_807" localSheetId="0">'Приложение (2)'!#REF!</definedName>
    <definedName name="__bookmark_807">#REF!</definedName>
    <definedName name="__bookmark_808" localSheetId="0">'Приложение (2)'!#REF!</definedName>
    <definedName name="__bookmark_808">#REF!</definedName>
    <definedName name="__bookmark_810" localSheetId="0">'Приложение (2)'!#REF!</definedName>
    <definedName name="__bookmark_810">#REF!</definedName>
    <definedName name="__bookmark_812" localSheetId="0">'Приложение (2)'!#REF!</definedName>
    <definedName name="__bookmark_812">#REF!</definedName>
    <definedName name="__bookmark_814" localSheetId="0">'Приложение (2)'!#REF!</definedName>
    <definedName name="__bookmark_814">#REF!</definedName>
    <definedName name="__bookmark_816" localSheetId="0">'Приложение (2)'!#REF!</definedName>
    <definedName name="__bookmark_816">#REF!</definedName>
    <definedName name="__bookmark_818" localSheetId="0">'Приложение (2)'!#REF!</definedName>
    <definedName name="__bookmark_818">#REF!</definedName>
    <definedName name="__bookmark_82" localSheetId="0">'Приложение (2)'!#REF!</definedName>
    <definedName name="__bookmark_82">#REF!</definedName>
    <definedName name="__bookmark_820" localSheetId="0">'Приложение (2)'!#REF!</definedName>
    <definedName name="__bookmark_820">#REF!</definedName>
    <definedName name="__bookmark_822" localSheetId="0">'Приложение (2)'!#REF!</definedName>
    <definedName name="__bookmark_822">#REF!</definedName>
    <definedName name="__bookmark_823" localSheetId="0">'Приложение (2)'!#REF!</definedName>
    <definedName name="__bookmark_823">#REF!</definedName>
    <definedName name="__bookmark_825" localSheetId="0">'Приложение (2)'!#REF!</definedName>
    <definedName name="__bookmark_825">#REF!</definedName>
    <definedName name="__bookmark_827" localSheetId="0">'Приложение (2)'!#REF!</definedName>
    <definedName name="__bookmark_827">#REF!</definedName>
    <definedName name="__bookmark_829" localSheetId="0">'Приложение (2)'!#REF!</definedName>
    <definedName name="__bookmark_829">#REF!</definedName>
    <definedName name="__bookmark_831" localSheetId="0">'Приложение (2)'!#REF!</definedName>
    <definedName name="__bookmark_831">#REF!</definedName>
    <definedName name="__bookmark_832" localSheetId="0">'Приложение (2)'!#REF!</definedName>
    <definedName name="__bookmark_832">#REF!</definedName>
    <definedName name="__bookmark_834" localSheetId="0">'Приложение (2)'!#REF!</definedName>
    <definedName name="__bookmark_834">#REF!</definedName>
    <definedName name="__bookmark_836" localSheetId="0">'Приложение (2)'!#REF!</definedName>
    <definedName name="__bookmark_836">#REF!</definedName>
    <definedName name="__bookmark_838" localSheetId="0">'Приложение (2)'!#REF!</definedName>
    <definedName name="__bookmark_838">#REF!</definedName>
    <definedName name="__bookmark_84" localSheetId="0">'Приложение (2)'!#REF!</definedName>
    <definedName name="__bookmark_84">#REF!</definedName>
    <definedName name="__bookmark_840" localSheetId="0">'Приложение (2)'!#REF!</definedName>
    <definedName name="__bookmark_840">#REF!</definedName>
    <definedName name="__bookmark_842" localSheetId="0">'Приложение (2)'!#REF!</definedName>
    <definedName name="__bookmark_842">#REF!</definedName>
    <definedName name="__bookmark_844" localSheetId="0">'Приложение (2)'!#REF!</definedName>
    <definedName name="__bookmark_844">#REF!</definedName>
    <definedName name="__bookmark_846" localSheetId="0">'Приложение (2)'!#REF!</definedName>
    <definedName name="__bookmark_846">#REF!</definedName>
    <definedName name="__bookmark_848" localSheetId="0">'Приложение (2)'!#REF!</definedName>
    <definedName name="__bookmark_848">#REF!</definedName>
    <definedName name="__bookmark_850" localSheetId="0">'Приложение (2)'!#REF!</definedName>
    <definedName name="__bookmark_850">#REF!</definedName>
    <definedName name="__bookmark_852" localSheetId="0">'Приложение (2)'!#REF!</definedName>
    <definedName name="__bookmark_852">#REF!</definedName>
    <definedName name="__bookmark_854" localSheetId="0">'Приложение (2)'!#REF!</definedName>
    <definedName name="__bookmark_854">#REF!</definedName>
    <definedName name="__bookmark_856" localSheetId="0">'Приложение (2)'!#REF!</definedName>
    <definedName name="__bookmark_856">#REF!</definedName>
    <definedName name="__bookmark_858" localSheetId="0">'Приложение (2)'!#REF!</definedName>
    <definedName name="__bookmark_858">#REF!</definedName>
    <definedName name="__bookmark_86" localSheetId="0">'Приложение (2)'!#REF!</definedName>
    <definedName name="__bookmark_86">#REF!</definedName>
    <definedName name="__bookmark_860" localSheetId="0">'Приложение (2)'!#REF!</definedName>
    <definedName name="__bookmark_860">#REF!</definedName>
    <definedName name="__bookmark_862" localSheetId="0">'Приложение (2)'!#REF!</definedName>
    <definedName name="__bookmark_862">#REF!</definedName>
    <definedName name="__bookmark_864" localSheetId="0">'Приложение (2)'!#REF!</definedName>
    <definedName name="__bookmark_864">#REF!</definedName>
    <definedName name="__bookmark_866" localSheetId="0">'Приложение (2)'!#REF!</definedName>
    <definedName name="__bookmark_866">#REF!</definedName>
    <definedName name="__bookmark_868" localSheetId="0">'Приложение (2)'!#REF!</definedName>
    <definedName name="__bookmark_868">#REF!</definedName>
    <definedName name="__bookmark_870" localSheetId="0">'Приложение (2)'!#REF!</definedName>
    <definedName name="__bookmark_870">#REF!</definedName>
    <definedName name="__bookmark_872" localSheetId="0">'Приложение (2)'!#REF!</definedName>
    <definedName name="__bookmark_872">#REF!</definedName>
    <definedName name="__bookmark_874" localSheetId="0">'Приложение (2)'!#REF!</definedName>
    <definedName name="__bookmark_874">#REF!</definedName>
    <definedName name="__bookmark_876" localSheetId="0">'Приложение (2)'!#REF!</definedName>
    <definedName name="__bookmark_876">#REF!</definedName>
    <definedName name="__bookmark_878" localSheetId="0">'Приложение (2)'!#REF!</definedName>
    <definedName name="__bookmark_878">#REF!</definedName>
    <definedName name="__bookmark_88" localSheetId="0">'Приложение (2)'!#REF!</definedName>
    <definedName name="__bookmark_88">#REF!</definedName>
    <definedName name="__bookmark_880" localSheetId="0">'Приложение (2)'!#REF!</definedName>
    <definedName name="__bookmark_880">#REF!</definedName>
    <definedName name="__bookmark_882" localSheetId="0">'Приложение (2)'!#REF!</definedName>
    <definedName name="__bookmark_882">#REF!</definedName>
    <definedName name="__bookmark_883" localSheetId="0">'Приложение (2)'!#REF!</definedName>
    <definedName name="__bookmark_883">#REF!</definedName>
    <definedName name="__bookmark_885" localSheetId="0">'Приложение (2)'!#REF!</definedName>
    <definedName name="__bookmark_885">#REF!</definedName>
    <definedName name="__bookmark_887" localSheetId="0">'Приложение (2)'!#REF!</definedName>
    <definedName name="__bookmark_887">#REF!</definedName>
    <definedName name="__bookmark_888" localSheetId="0">'Приложение (2)'!#REF!</definedName>
    <definedName name="__bookmark_888">#REF!</definedName>
    <definedName name="__bookmark_889" localSheetId="0">'Приложение (2)'!#REF!</definedName>
    <definedName name="__bookmark_889">#REF!</definedName>
    <definedName name="__bookmark_891" localSheetId="0">'Приложение (2)'!#REF!</definedName>
    <definedName name="__bookmark_891">#REF!</definedName>
    <definedName name="__bookmark_893" localSheetId="0">'Приложение (2)'!#REF!</definedName>
    <definedName name="__bookmark_893">#REF!</definedName>
    <definedName name="__bookmark_895" localSheetId="0">'Приложение (2)'!#REF!</definedName>
    <definedName name="__bookmark_895">#REF!</definedName>
    <definedName name="__bookmark_897" localSheetId="0">'Приложение (2)'!#REF!</definedName>
    <definedName name="__bookmark_897">#REF!</definedName>
    <definedName name="__bookmark_899" localSheetId="0">'Приложение (2)'!#REF!</definedName>
    <definedName name="__bookmark_899">#REF!</definedName>
    <definedName name="__bookmark_90" localSheetId="0">'Приложение (2)'!#REF!</definedName>
    <definedName name="__bookmark_90">#REF!</definedName>
    <definedName name="__bookmark_901" localSheetId="0">'Приложение (2)'!#REF!</definedName>
    <definedName name="__bookmark_901">#REF!</definedName>
    <definedName name="__bookmark_903" localSheetId="0">'Приложение (2)'!#REF!</definedName>
    <definedName name="__bookmark_903">#REF!</definedName>
    <definedName name="__bookmark_905" localSheetId="0">'Приложение (2)'!#REF!</definedName>
    <definedName name="__bookmark_905">#REF!</definedName>
    <definedName name="__bookmark_907" localSheetId="0">'Приложение (2)'!#REF!</definedName>
    <definedName name="__bookmark_907">#REF!</definedName>
    <definedName name="__bookmark_908" localSheetId="0">'Приложение (2)'!#REF!</definedName>
    <definedName name="__bookmark_908">#REF!</definedName>
    <definedName name="__bookmark_909" localSheetId="0">'Приложение (2)'!#REF!</definedName>
    <definedName name="__bookmark_909">#REF!</definedName>
    <definedName name="__bookmark_911" localSheetId="0">'Приложение (2)'!#REF!</definedName>
    <definedName name="__bookmark_911">#REF!</definedName>
    <definedName name="__bookmark_912" localSheetId="0">'Приложение (2)'!#REF!</definedName>
    <definedName name="__bookmark_912">#REF!</definedName>
    <definedName name="__bookmark_914" localSheetId="0">'Приложение (2)'!#REF!</definedName>
    <definedName name="__bookmark_914">#REF!</definedName>
    <definedName name="__bookmark_916" localSheetId="0">'Приложение (2)'!#REF!</definedName>
    <definedName name="__bookmark_916">#REF!</definedName>
    <definedName name="__bookmark_918" localSheetId="0">'Приложение (2)'!#REF!</definedName>
    <definedName name="__bookmark_918">#REF!</definedName>
    <definedName name="__bookmark_92" localSheetId="0">'Приложение (2)'!#REF!</definedName>
    <definedName name="__bookmark_92">#REF!</definedName>
    <definedName name="__bookmark_920" localSheetId="0">'Приложение (2)'!#REF!</definedName>
    <definedName name="__bookmark_920">#REF!</definedName>
    <definedName name="__bookmark_922" localSheetId="0">'Приложение (2)'!#REF!</definedName>
    <definedName name="__bookmark_922">#REF!</definedName>
    <definedName name="__bookmark_924" localSheetId="0">'Приложение (2)'!#REF!</definedName>
    <definedName name="__bookmark_924">#REF!</definedName>
    <definedName name="__bookmark_926" localSheetId="0">'Приложение (2)'!#REF!</definedName>
    <definedName name="__bookmark_926">#REF!</definedName>
    <definedName name="__bookmark_928" localSheetId="0">'Приложение (2)'!#REF!</definedName>
    <definedName name="__bookmark_928">#REF!</definedName>
    <definedName name="__bookmark_929" localSheetId="0">'Приложение (2)'!#REF!</definedName>
    <definedName name="__bookmark_929">#REF!</definedName>
    <definedName name="__bookmark_931" localSheetId="0">'Приложение (2)'!#REF!</definedName>
    <definedName name="__bookmark_931">#REF!</definedName>
    <definedName name="__bookmark_933" localSheetId="0">'Приложение (2)'!#REF!</definedName>
    <definedName name="__bookmark_933">#REF!</definedName>
    <definedName name="__bookmark_935" localSheetId="0">'Приложение (2)'!#REF!</definedName>
    <definedName name="__bookmark_935">#REF!</definedName>
    <definedName name="__bookmark_937" localSheetId="0">'Приложение (2)'!#REF!</definedName>
    <definedName name="__bookmark_937">#REF!</definedName>
    <definedName name="__bookmark_939" localSheetId="0">'Приложение (2)'!#REF!</definedName>
    <definedName name="__bookmark_939">#REF!</definedName>
    <definedName name="__bookmark_94" localSheetId="0">'Приложение (2)'!#REF!</definedName>
    <definedName name="__bookmark_94">#REF!</definedName>
    <definedName name="__bookmark_941" localSheetId="0">'Приложение (2)'!#REF!</definedName>
    <definedName name="__bookmark_941">#REF!</definedName>
    <definedName name="__bookmark_942" localSheetId="0">'Приложение (2)'!#REF!</definedName>
    <definedName name="__bookmark_942">#REF!</definedName>
    <definedName name="__bookmark_944" localSheetId="0">'Приложение (2)'!#REF!</definedName>
    <definedName name="__bookmark_944">#REF!</definedName>
    <definedName name="__bookmark_946" localSheetId="0">'Приложение (2)'!#REF!</definedName>
    <definedName name="__bookmark_946">#REF!</definedName>
    <definedName name="__bookmark_948" localSheetId="0">'Приложение (2)'!#REF!</definedName>
    <definedName name="__bookmark_948">#REF!</definedName>
    <definedName name="__bookmark_950" localSheetId="0">'Приложение (2)'!#REF!</definedName>
    <definedName name="__bookmark_950">#REF!</definedName>
    <definedName name="__bookmark_952" localSheetId="0">'Приложение (2)'!#REF!</definedName>
    <definedName name="__bookmark_952">#REF!</definedName>
    <definedName name="__bookmark_954" localSheetId="0">'Приложение (2)'!#REF!</definedName>
    <definedName name="__bookmark_954">#REF!</definedName>
    <definedName name="__bookmark_956" localSheetId="0">'Приложение (2)'!#REF!</definedName>
    <definedName name="__bookmark_956">#REF!</definedName>
    <definedName name="__bookmark_958" localSheetId="0">'Приложение (2)'!#REF!</definedName>
    <definedName name="__bookmark_958">#REF!</definedName>
    <definedName name="__bookmark_96" localSheetId="0">'Приложение (2)'!#REF!</definedName>
    <definedName name="__bookmark_96">#REF!</definedName>
    <definedName name="__bookmark_960" localSheetId="0">'Приложение (2)'!#REF!</definedName>
    <definedName name="__bookmark_960">#REF!</definedName>
    <definedName name="__bookmark_962" localSheetId="0">'Приложение (2)'!#REF!</definedName>
    <definedName name="__bookmark_962">#REF!</definedName>
    <definedName name="__bookmark_964" localSheetId="0">'Приложение (2)'!#REF!</definedName>
    <definedName name="__bookmark_964">#REF!</definedName>
    <definedName name="__bookmark_966" localSheetId="0">'Приложение (2)'!#REF!</definedName>
    <definedName name="__bookmark_966">#REF!</definedName>
    <definedName name="__bookmark_968" localSheetId="0">'Приложение (2)'!#REF!</definedName>
    <definedName name="__bookmark_968">#REF!</definedName>
    <definedName name="__bookmark_970" localSheetId="0">'Приложение (2)'!#REF!</definedName>
    <definedName name="__bookmark_970">#REF!</definedName>
    <definedName name="__bookmark_972" localSheetId="0">'Приложение (2)'!#REF!</definedName>
    <definedName name="__bookmark_972">#REF!</definedName>
    <definedName name="__bookmark_974" localSheetId="0">'Приложение (2)'!#REF!</definedName>
    <definedName name="__bookmark_974">#REF!</definedName>
    <definedName name="__bookmark_976" localSheetId="0">'Приложение (2)'!#REF!</definedName>
    <definedName name="__bookmark_976">#REF!</definedName>
    <definedName name="__bookmark_977" localSheetId="0">'Приложение (2)'!#REF!</definedName>
    <definedName name="__bookmark_977">#REF!</definedName>
    <definedName name="__bookmark_979" localSheetId="0">'Приложение (2)'!#REF!</definedName>
    <definedName name="__bookmark_979">#REF!</definedName>
    <definedName name="__bookmark_98" localSheetId="0">'Приложение (2)'!#REF!</definedName>
    <definedName name="__bookmark_98">#REF!</definedName>
    <definedName name="__bookmark_981" localSheetId="0">'Приложение (2)'!#REF!</definedName>
    <definedName name="__bookmark_981">#REF!</definedName>
    <definedName name="__bookmark_983" localSheetId="0">'Приложение (2)'!#REF!</definedName>
    <definedName name="__bookmark_983">#REF!</definedName>
    <definedName name="__bookmark_985" localSheetId="0">'Приложение (2)'!#REF!</definedName>
    <definedName name="__bookmark_985">#REF!</definedName>
    <definedName name="__bookmark_987" localSheetId="0">'Приложение (2)'!#REF!</definedName>
    <definedName name="__bookmark_987">#REF!</definedName>
    <definedName name="__bookmark_988" localSheetId="0">'Приложение (2)'!#REF!</definedName>
    <definedName name="__bookmark_988">#REF!</definedName>
    <definedName name="__bookmark_990" localSheetId="0">'Приложение (2)'!#REF!</definedName>
    <definedName name="__bookmark_990">#REF!</definedName>
    <definedName name="__bookmark_992" localSheetId="0">'Приложение (2)'!#REF!</definedName>
    <definedName name="__bookmark_992">#REF!</definedName>
    <definedName name="__bookmark_994" localSheetId="0">'Приложение (2)'!#REF!</definedName>
    <definedName name="__bookmark_994">#REF!</definedName>
    <definedName name="__bookmark_996" localSheetId="0">'Приложение (2)'!#REF!</definedName>
    <definedName name="__bookmark_996">#REF!</definedName>
    <definedName name="__bookmark_998" localSheetId="0">'Приложение (2)'!#REF!</definedName>
    <definedName name="__bookmark_998">#REF!</definedName>
    <definedName name="_xlnm._FilterDatabase" localSheetId="0" hidden="1">'Приложение (2)'!$A$7:$M$243</definedName>
    <definedName name="_xlnm.Print_Titles" localSheetId="0">'Приложение (2)'!$4:$7</definedName>
  </definedNames>
  <calcPr fullCalcOnLoad="1"/>
</workbook>
</file>

<file path=xl/sharedStrings.xml><?xml version="1.0" encoding="utf-8"?>
<sst xmlns="http://schemas.openxmlformats.org/spreadsheetml/2006/main" count="1263" uniqueCount="414">
  <si>
    <t xml:space="preserve"> </t>
  </si>
  <si>
    <t>Наименование расходного обязательства</t>
  </si>
  <si>
    <t>Коды бюджетной классификации</t>
  </si>
  <si>
    <t>Нормативный правовой акт, договор, соглашение</t>
  </si>
  <si>
    <t>Р</t>
  </si>
  <si>
    <t>Пр</t>
  </si>
  <si>
    <t>Наименование и реквизиты</t>
  </si>
  <si>
    <t>Номер раздела, главы, статьи, части, пункта, подпункта, абзаца</t>
  </si>
  <si>
    <t>Дата
вступления
в силу и срок действия</t>
  </si>
  <si>
    <t>2018 год</t>
  </si>
  <si>
    <t>2019 год</t>
  </si>
  <si>
    <t>2020 год</t>
  </si>
  <si>
    <t>2021 год</t>
  </si>
  <si>
    <t>Факт</t>
  </si>
  <si>
    <t>План</t>
  </si>
  <si>
    <t>Прогноз</t>
  </si>
  <si>
    <t>Объем ассигнований на исполнение расходного обязательства, руб.</t>
  </si>
  <si>
    <t>Код и наименование ГРБС</t>
  </si>
  <si>
    <t>Приложение</t>
  </si>
  <si>
    <t>011</t>
  </si>
  <si>
    <t>04-2601</t>
  </si>
  <si>
    <t>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</si>
  <si>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01</t>
  </si>
  <si>
    <t>03</t>
  </si>
  <si>
    <t>1.Федеральный закон от 06.10.2003 N 131-ФЗ (ред. от 27.12.2018) "Об общих принципах организации местного самоуправления в Российской Федерации";                                                                                                                                                                                                                             2.Федеральный закон от 02.03.2007 N 25-ФЗ (ред. от 27.12.2018) "О муниципальной службе в Российской Федерации";                                                                     3.Закон ХМАО - Югры от 20.07.2007 N 113-оз (ред. от 29.06.2018) "Об отдельных вопросах муниципальной службы в Ханты-Мансийском автономном округе - Югре";                                                                                                                                                                                                                                                             4.Федеральный закон от 05.08.2000 N 117-ФЗ "Налоговый кодекс Российской Федерации (часть вторая)"  (ред. от 25.12.2018);                                                                                                                                                                                               5.Закон ХМАО - Югры от 29.11.2010 N 190-оз (ред. от 17.10.2018) "О налоге на имущество организаций"                                                                                          6.Закон ХМАО - Югры от 28.12.2007 N 201-оз (ред. от 20.02.2015) "О гарантиях осуществления полномочий депутата, члена выборного органа местного самоуправления, выборного должностного лица местного самоуправления в Ханты-Мансийском автономном округе - Югре"                                                                                                                                                                                     7. Приказ Минздравсоцразвития РФ от 14.12.2009 N 984н "Об утверждении Порядка прохождения диспансеризации государственными гражданскими служащими Российской Федерации и муниципальными служащими, перечня заболеваний, препятствующих поступлению на государственную гражданскую службу Российской Федерации и муниципальную службу или ее прохождению, а также формы заключения медицинского учреждения"                                                                                                                                                                                                                  8. Решение Думы города Нефтеюганска от 30.05.2005 № 475 "Об утверждении Устава города Нефтеюганска" (в ред.от 31.10.2018 № 470- VI)                                                                                                                                                                                               9.Решение Думы города Нефтеюганска от 25.04.2008  № 404-IV "Об утверждении Положения о порядке и условиях предоставления гарантий при осуществлении полномочий депутата и выборного должностного лица местного самоуправления в городе Нефтеюганске" (ред.от 26.12.2018)                                                                                                                                                                                                                                        10.Решение Думы города Нефтеюганска от 21.11.2006 № 108-IV "Об утверждении Положения о порядке и размерах выплат по страхованию лиц, замещающих муниципальные должности в городе Нефтеюганске" (в ред.от 30.10.15 №1140)                                                                                                                                      11.Решение Думы города Нефтеюганска от 28.03.2013 № 530-V "Об утверждении Положения о порядке, размерах и условиях предоставления дополнительных гарантий муниципальным служащим города Нефтеюганска"                                                                                                                                                                          12.Решение Думы города Нефтеюганска от 31.10.2016 № 30-VI "Об утверждении Положения о наградах и почётном звании муниципального образования город Нефтеюганск» (в ред.от 29.09.2017 №225-VI)                                                                                                                                                                                                 13.Решение Думы города Нефтеюганска от28.09.2009 № 654-IV  "Об утверждении Положения о порядке и размерах выплат по обязательному государственному страхованию лиц, замещающих должности муниципальной службы в органах местного самоуправления города Нефтеюганска» (в ред. от 03.03.2014 №771)                                                                                                                                                                                                                                         14.Распоряжение Думы города от 30.12.2016 № 67-од " Об обеспечении, выдаче и списании подарков, ценных подарков, цветов и сувенирной продукции"                                                                                                                                                                                                                                  15.Постановление Председателя Думы от 31.05.2017 № 34-П "Об утверждении Положения о командировании лиц, замещающих должности муниципальной службы в Думе города и Счетной палате города Нефтеюганска" (в ред.от 25.12.2018 № 59-П)                                                                                                                                                                          16.Постановление Председателя Думы от 23.08.2018 № 32-П "Об утверждении нормативных затрат на обеспечение функций Думы города Нефтеюганска, Счетной палаты города Нефтеюганска"</t>
  </si>
  <si>
    <t>с п.1 по п.13 срок действия не ограничен;  дата вступления в силу: п.1 с 16.10.2003;        п.2 с 02.03.2007;        п.3 с 20.07.2007;     п.4 05.08.2000;        п.5 29.11.2010;         п.6 28.12.2007;        п.7 14.12.2009;        п.8 30.05.2005;        п.9 24.05.2008;      п.10 21.11.2006;     п.11 06.04.2013;     п.12 05.11.2016;     п.13 28.09.2009;     п.14 30.12.2016;      п.15 03.06.2017;      п.16 23.08.2018.</t>
  </si>
  <si>
    <t>06</t>
  </si>
  <si>
    <t>13</t>
  </si>
  <si>
    <t>04</t>
  </si>
  <si>
    <t>10</t>
  </si>
  <si>
    <t>04-2602</t>
  </si>
  <si>
    <t>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</si>
  <si>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 xml:space="preserve">1.Решение Думы города Нефтеюганска от 26.09.2018  № 440-VI  "О денежном содержании лица, замещающего муниципальную должность и лица, замещающего должность муниципальной службы в органах местного самоуправления города Нефтеюганска" 2. Решение Думы города Нефтеюганска от 26.12.2018  № 516-VI " Об утверждении правил исчисления денежного содержания лиц, замещающих муниципальные должности и лиц, замещающих должности муниципальной службы в органах местного самоуправления города Нефтеюганска"                                                                                                                                                                  </t>
  </si>
  <si>
    <t>срок действия не ограничен;  дата вступления в силу: п.1 06.10.2018; п.2 29.12.2018</t>
  </si>
  <si>
    <t>04-2621</t>
  </si>
  <si>
    <t>предоставление гарантий и компенсаций расходов, связанных с переездом, проездом и провозом багажа к месту использования отпуска и обратно лицами, заключившими трудовые договоры о работе в организациях, финансируемых из бюджетов муниципальных образований, расположенных в районах Крайнего Севера и приравненных к ним местностях – часть 5 статьи 35 Закона Российской Федерации от 19 февраля 1993 года № 4520-1 «О государственных гарантиях и компенсациях для лиц, работающих и проживающих в районах Крайнего Севера и приравненных к ним местностях» (Ведомости Съезда народных депутатов Российской Федерации и Верховного Совета Российской Федерации, 1993, № 16, ст 551, Собрание законодательства Российской Федерации, 2004, № 35, ст 3607; 2014, № 30, ст 4232, статья 325 Трудового кодекса Российской Федерации («Российская газета», 2001, № 256, «Парламентская газета», 2002, № 2-5, «Собрание законодательства Российской Федерации», 2002, № 1 (ч 1), ст 3)</t>
  </si>
  <si>
    <t>Решение Думы города Нефтеюганска от 27.09.2012  № 373-V "Об утверждении Положения о гарантиях и компенсациях для лиц, проживающих в муниципальном образовании город Нефтеюганск, работающих в организациях, финансируемых из бюджета муниципального образования город Нефтеюганск" (с изменениями на 29.06.2018 № 410-VI)</t>
  </si>
  <si>
    <t>срок действия не ограничен;  дата вступления в силу: с 06.10.2012 г.</t>
  </si>
  <si>
    <t>040</t>
  </si>
  <si>
    <t>02</t>
  </si>
  <si>
    <t xml:space="preserve">1. Федеральный закон «Об общих принципах организации местного самоуправления в Российской Федерации» от 06.10.2003 № 131-ФЗ;
2. «Налоговый кодекс Российской Федерации (часть вторая)» от 05.08.2000 № 117-ФЗ; 
3. Решение Думы города Нефтеюганска «Об утверждении Положения о порядке, размерах и условиях предоставления дополнительных гарантий муниципальным служащим города Нефтеюганска» от 28.03.2013 № 530-V;  
4. Федеральный закон «О муниципальной службе в Российской Федерации» от 02.03.2007 № 25-ФЗ;
5. Закон ХМАО - Югры «Об отдельных вопросах муниципальной службы в Ханты-Мансийском автономном округе – Югре» от 20.07.2007 № 113-оз;
6. Решение Думы города Нефтеюганска «О денежном содержании лица, замещающего муниципальную должность и лица, замещающего должность муниципальной службы в органах местного самоуправления города Нефтеюганска» от 26.09.2018 № 440-VI; 
7. Решение Думы города Нефтеюганска «Устав города» от 30.05.2005 № 475;    
8.Распоряжение администрации города Нефтеюганска «Об утверждении Положение о департаменте по делам администрации города Нефтеюганска» от 23.03.2017 №118-р;  
9. Постановление администрации города Нефтеюганска «О модельной муниципальной программе города Нефтеюганска, порядке принятия решения о разработке муниципальных программ города Нефтеюганска, их формирования, утверждения и реализации» от 28.08.2018 № 135-нп;  
10. Постановление администрации города Нефтеюганска «Об утверждении муниципальной программы города Нефтеюганска «Социально-экономическое развитие города Нефтеюганска» от 15.11.2018 № 603-п;
11. «Бюджетный кодекс Российской Федерации» от 31.07.1998 № 145-ФЗ;
12. Постановление Правительства РФ «О предельной величине базы для исчисления страховых взносов на обязательное социальное страхование на случай временной нетрудоспособности и в связи с материнством и на обязательное пенсионное страхование с 1 января 2019 г. » от 28.11.2018 № 1426;
13. Решение Думы города Нефтеюганска «Об утверждении Положения о гарантиях и компенсациях для лиц, проживающих в муниципальном образовании город Нефтеюганск, работающих в организациях, финансируемых из бюджета муниципального образования город Нефтеюганск» от 26.07.2012 № 373-V;
14. Распоряжение администрации города Нефтеюганска «О порядке и размерах возмещения расходов, связанных со служебными командировками лиц, замещающих должности муниципальной службы в администрации города Нефтеюганска, органах администрации города Нефтеюганска» от 20.12.2018 № 402-р; 
15. Федеральный закон «Об информации, информационных технологиях и о защите информации» от 27.07.2006 № 149-ФЗ; 
16. Федеральный закон «О персональных данных» от 27.07.2006 № 152-ФЗ;
17. Федеральный закон «Об организации предоставления государственных и муниципальных услуг» от 27.07.2010 № 210-ФЗ;
18. Постановление Правительства ХМАО - Югры «О модельной государственной программе Ханты-Мансийского автономного округа - Югры, порядке принятия решения о разработке государственных программ Ханты-Мансийского автономного округа - Югры, их формирования, утверждения и реализации и плане мероприятий по обеспечению разработки, утверждению государственных программ Ханты-Мансийского автономного округа - Югры в соответствии с национальными целями развития» от 27.07.2018 № 226-п; 
19. Постановление администрации города Нефтеюганска «Об утверждении перечня муниципальных программ города Нефтеюганска» от 27.09.2018 № 483-п.
</t>
  </si>
  <si>
    <t>1. Гл.3, ст.16,17, Глава 6 ст.37;            2. Глава 23 ст.207;  3,4,5,6,7,8,9,10,11,12,13,14,15,16,17,18,19 действуют в целом</t>
  </si>
  <si>
    <t xml:space="preserve">1. от 06.10.2003 
2. от 05.08.2000 
3. от 28.03.2013 
4. от 02.03.2007 
5. от 20.07.2007 
6. от 26.09.2018 
7. от 30.05.2005 
8. от 23.03.2017 
9. от 28.08.2018 
10. от 15.11.2018
11.от 31.07.1998 
12. от 28.11.2018 
13. от 26.07.2012 
14. от 20.12.2018 
15. от 27.07.2006 
16. от 27.07.2006 
17. от 27.07.2010 
18. от 27.07.2018 
19. от 27.09.2018 
</t>
  </si>
  <si>
    <t>07</t>
  </si>
  <si>
    <t>12</t>
  </si>
  <si>
    <t>05</t>
  </si>
  <si>
    <t xml:space="preserve">Предоставление доплаты за выслугу лет к трудовой пенсии муниципальным служащим за счет средств местного бюджета
</t>
  </si>
  <si>
    <t>оказание поддержки социально ориентированным некоммерческим организациям, благотворительной деятельности и добровольчеству</t>
  </si>
  <si>
    <t xml:space="preserve">1. Федеральный закон «Об общих принципах организации местного самоуправления в Российской Федерации» от 06.10.2003 № 131-ФЗ;
2.Постановление администрация города Нефтеюганска «Об утверждении муниципальной программы города Нефтеюганска «Поддержка социально ориентированных некоммерческих организаций, осуществляющих деятельность в городе Нефтеюганске» от 15.11.2018 № 594-п. 
</t>
  </si>
  <si>
    <t>. Глава 3, ст.16,17, Глава 6 ст.37;                  2. действует в целом</t>
  </si>
  <si>
    <t xml:space="preserve">1. от 06.10.2003 
2. от 15.11.2018  
</t>
  </si>
  <si>
    <t>создание муниципальных предприятий</t>
  </si>
  <si>
    <t xml:space="preserve">1. Федеральный закон «Об общих принципах организации местного самоуправления в Российской Федерации»;
 2. Постановление администрации города  Нефтеюганска  «О создании муниципального казенного учреждения "Управление по обеспечению деятельности органов местного самоуправления города Нефтеюганска»;   
3. Постановление администрации города Нефтеюганска «Об утверждении муниципальной программы города Нефтеюганска «Социально-экономическое развитие города Нефтеюганска»;
4. Распоряжение администрации города Нефтеюганска «Об утверждении Устава муниципального казенного учреждения "Управление по обеспечению органов местного самоуправления города Нефтеюганска";  
5. Постановление администрации города Нефтеюганска «Об утверждении положения о размерах и условиях оплаты труда работников  муниципального казённого учреждения «Управление по обеспечению деятельности органов местного самоуправления города Нефтеюганска»
6. Приказ Минздравсоцразвития России «Об утверждении перечней вредных и (или) опасных производственных факторов и работ, при выполнении которых проводятся обязательные предварительные и периодические медицинские осмотры (обследования), и Порядка проведения обязательных предварительных и периодических медицинских осмотров (обследований) работников, занятых на тяжелых работах и на работах с вредными и (или) опасными условиями труда»;  
7. Постановление «О предельных нормах возмещения расходов, связанных со служебными командировками, работникам организаций, финансируемых за счёт средств бюджета муниципального образования г. Нефтеюганск»
</t>
  </si>
  <si>
    <t xml:space="preserve">1.Глава 3, ст.16,17, Глава 6 ст.37;  
2,3,4,5,6,7 действуют в целом                
</t>
  </si>
  <si>
    <t xml:space="preserve">1. от 06.10.2003 
2. от 18.10.2012 
3. от 15.11.2018 
4. от 30.10.2012 
5. от 10.10.2018 
6. от 12.04.2011 
7. от 09.08.2011
</t>
  </si>
  <si>
    <t>04-2617</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</si>
  <si>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</si>
  <si>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 xml:space="preserve">.Федеральный закон «Об общих принципах организации местного самоуправления в Российской Федерации»;
2.Налоговый кодекс Российской Федерации (часть вторая);
3. Федеральный закон «О рекламе»;
4. Закон РФ «О средствах массовой информации»;
5. Федеральный закон «Об автономных учреждениях»;
6. Закон ХМАО - Югры «О деятельности органов государственной власти Ханты-Мансийского автономного округа - Югры в сфере распространения массовой информации»;
7. Постановление администрации города Нефтеюганска «О создании муниципального автономного учреждения «Здравствуйте, нефтеюганцы»; 
8. Постановление администрации города Нефтеюганска «Об утверждении порядка определения нормативных затрат на выполнение муниципальной работы «Осуществление издательской деятельности» муниципальным автономным учреждением «Редакция газеты «Здравствуйте, нефтеюганцы!»;  
9.Постановление администрации города Нефтеюганска «О порядке осуществления функций и полномочий учредителя муниципальных учреждений города Нефтеюганска»; 
10.Постановление администрации города Нефтеюганска «О порядке формирования, финансового обеспечения выполнения муниципального задания муниципальными учреждениями города Нефтеюганска и предоставления субсидий муниципальным бюджетным и автономным учреждениям города Нефтеюганска на финансовое обеспечение выполнения муниципального задания»
</t>
  </si>
  <si>
    <t>в целом</t>
  </si>
  <si>
    <t xml:space="preserve">1. от 06.10.2003 
2. от 05.08.2000 
3. от 13.03.2006 
4. от 27.12.1991 
5. от 03.11.2006 
6. от 06.05.2005 
7. от 18.03.2010 
8. от 18.05.2016 
9. от 03.08.2017 
10. от 14.02.2018 
</t>
  </si>
  <si>
    <t>1. Решение Думы города Нефтеюганска " Об утверждении Положения о гарантиях и компенсациях для лиц, проживающих в муниципальном образовании город Нефтеюганск, работающих  организациях, финансируемых из бюджета муниципального образования город Нефтеюганск" от 27.09.2012 № 373-V; 2. Трудовой кодекс Российской Федерации от 30.12.2001 № 197-ФЗ; 3. Закон Российской Федерации "О государственных гарантиях и компенсациях для лиц, работающих и проживающих в районах Крайнего Севера и приравненных к ним местностях" от 19.02.1993 № 4520-1.</t>
  </si>
  <si>
    <t>. от 05.10.2012                2. от 01.02.2002                   3. от 19.02.1993</t>
  </si>
  <si>
    <t>14</t>
  </si>
  <si>
    <t xml:space="preserve">Постановление администрации города Нефтеюганска «О модельной муниципальной программе города Нефтеюганска, порядке принятия решения о разработке муниципальных программ города Нефтеюганска, их формирования, утверждения и реализации» от 28.08.2018 № 135-нп;  
2.Постановление администрации города Нефтеюганска «Об утверждении перечня муниципальных программ города Нефтеюганска» от 27.09.2018 № 483-п;
3. Бюджетный кодекс Российской Федерации от 31.07.1989 от 145-ФЗ;
4.Постановление администрации города Нефтеюганска «Об утверждении муниципальной программы «Укрепление межнационального и межконфессионального согласия, профилактика экстремизма в городе Нефтеюганске» от 15.11.2018 № 597-п;
5. Федеральный закон «Об общих принципах организации местного самоуправления в Российской Федерации» от 06.10.2003 № 131-ФЗ
</t>
  </si>
  <si>
    <t xml:space="preserve">1. от 28.08.2018 
2. от 27.09.2018 
3. от 31.07.1998
4. от 15.11.2018 
5. от 06.10.2003 
</t>
  </si>
  <si>
    <t>оказание поддержки гражданам и их объединениям, участвующим в охране общественного порядка, создание условий для деятельности народных дружин</t>
  </si>
  <si>
    <t xml:space="preserve">1.Постановление администрации города Нефтеюганска «О модельной муниципальной программе города Нефтеюганска, порядке принятия решения о разработке муниципальных программ города Нефтеюганска, их формирования, утверждения и реализации» от 28.08.2018 № 135-нп;  
2.Постановление администрации города Нефтеюганска «Об утверждении перечня муниципальных программ города Нефтеюганска» от 27.09.2018 № 483-п;
3.Постановление Правительства ХМАО - Югры «О государственной программе Ханты-Мансийского автономного округа - Югры «Профилактика правонарушений и обеспечение отдельных прав граждан» от 05.10.2018 № 348-п;
4.Постановление администрации города Нефтеюганска «Об утверждении муниципальной программы города Нефтеюганска «Профилактика правонарушений в сфере общественного порядка, пропаганда здорового образа жизни (профилактика наркомании, токсикомании и алкоголизма) в городе Нефтеюганске» от 15.11.2018 № 596-п; 
5.Федеральный закон «Об общих принципах организации местного самоуправления в Российской Федерации» от 06.10.2003 № 131-ФЗ;
6.Бюджетный кодекс Российской Федерации;
7. Федеральный закон «Об участии граждан в охране общественного порядка»;
8. Закон ХМАО - Югры «О регулировании отдельных вопросов участия граждан в охране общественного порядка в Ханты-Мансийском автономном округе – Югре»;
9.Постановление Администрации города Нефтеюганска "Об утверждении Порядка выплаты материального стимулирования и материально-технического обеспечения граждан, участвующих в охране общественного порядка, пресечении преступлений и правонарушений в городе Нефтеюганске"".
</t>
  </si>
  <si>
    <t xml:space="preserve">1. от 28.08.2018 
2. от 27.09.2018 
3. от 05.10.2018 
4. от 15.11.2018 
5. от 06.10.2003 
6. от 31.07.1998 
7. от 02.04.2014 
8. от 19.11.2014 
9. от 18.05.2015 
</t>
  </si>
  <si>
    <t xml:space="preserve">1.Федеральный закон «Об общих принципах организации местного самоуправления в Российской Федерации» от 06.10.2003 № 131- ФЗ;
2.Постановление администрации города Нефтеюганска «Об утверждении муниципальной программы города Нефтеюганска «Защита населения и территории от чрезвычайных ситуаций, обеспечение первичных мер пожарной безопасности в городе Нефтеюганске» от 15.11.2018 № 592-п; 
3.Постановление администрации города Нефтеюганска «О модельной муниципальной программе города Нефтеюганска, порядке принятия решения о разработке муниципальных программ города Нефтеюганска, их формирования, утверждения и реализации» от 28.08.2018 № 135-нп;  
4. Бюджетный кодекс Российской Федерации от 31.07.1998 № 145-ФЗ;
5.Постановление администрации города Нефтеюганска «Об утверждении перечня муниципальных программ города Нефтеюганска» от 27.09.2018 № 483-п.
</t>
  </si>
  <si>
    <t>1.Гл.3 ст.16 ;    2,3,4 - в целом;          5-раздел VI ,глава 20, ст.179.</t>
  </si>
  <si>
    <t xml:space="preserve">1. от 06.10.2003 
2. от 15.11.2018 
3. от 28.08.2018 
4. от 31.07.1998 
5. от 27.09.2018 
</t>
  </si>
  <si>
    <t>Организация и осуществление мероприятий по территориальной обороне и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</si>
  <si>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09</t>
  </si>
  <si>
    <t xml:space="preserve">1.Федеральный закон «Об общих принципах организации местного самоуправления в Российской Федерации» от 06.10.2003 № 131-ФЗ;
2. Федеральный закон «О защите населения и территорий от чрезвычайных ситуаций природного и техногенного характера» от 21.12.1994 № 68-ФЗ;
3. Постановление Правительства РФ «Об утверждении Положения о подготовке населения в области гражданской обороны» от 02.11.2000 № 841;
4.Постановление администрации города Нефтеюганска «Об утверждении муниципальной программы города Нефтеюганска «Защита населения и территории от чрезвычайных ситуаций, обеспечение первичных мер пожарной безопасности в городе Нефтеюганске» от 15.11.2018 № 592-п.
</t>
  </si>
  <si>
    <t>Гл. 3 ст.16 п.1 п/п.28, гл. 2, ст. 11, пункт 2;  2,3,4, - в целом</t>
  </si>
  <si>
    <t xml:space="preserve">. от 06.10.2003 
2. от 21.12.1994 
3. от 02.11.2000 
4. от 15.11.2018 
</t>
  </si>
  <si>
    <t>Поддержка сельскохозяйственного производства (за исключением мероприятий, предусмотренных федеральными целевыми программами), разработки и реализации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 (в части поддержки сельскохозяйственного производства в сфере животноводства с учетом рыбоводства и рыболовства)</t>
  </si>
  <si>
    <t xml:space="preserve">1. Федеральный закон «О развитии малого и среднего предпринимательства в Российской Федерации» от 24.07.2007 № 209-ФЗ;
2.Постановление администрации города Нефтеюганска «Об утверждении муниципальной программы города Нефтеюганска «Социально-экономическое развитие города Нефтеюганска» от 15.11.2018 № 603-п".
</t>
  </si>
  <si>
    <t xml:space="preserve">1.от 24.07.2007 
2. от 15.11.2018 
</t>
  </si>
  <si>
    <t>содействие развитию малого и среднего предпринимательства</t>
  </si>
  <si>
    <t xml:space="preserve">1. Федеральный закон «О развитии малого и среднего предпринимательства в Российской Федерации» от 24.07.2007 № 209-ФЗ;
2.Постановление администрации города Нефтеюганска «Об утверждении муниципальной программы города Нефтеюганска «Социально-экономическое развитие города Нефтеюганска» 
</t>
  </si>
  <si>
    <t>1.2. в целом</t>
  </si>
  <si>
    <t xml:space="preserve">1. от 24.07.2007 
2. от 15.11.2018 
</t>
  </si>
  <si>
    <t>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</si>
  <si>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 xml:space="preserve">1. Постановление администрации города Нефтеюганска «О модельной муниципальной программе города Нефтеюганска, порядке принятия решения о разработке муниципальных программ города Нефтеюганска, их формирования, утверждения и реализации» от 28.08.2018 № 135-нп;  
2.Постановление администрации города Нефтеюганска «Об утверждении перечня муниципальных программ города Нефтеюганска» от 27.09.2018 № 483-п;
3.Постановление администрации города Нефтеюганска «Об утверждении муниципальной программы города Нефтеюганска «Развитие жилищной сферы города Нефтеюганска» от 15.11.2018 № 602-п.
</t>
  </si>
  <si>
    <t>1.2.3 в целом</t>
  </si>
  <si>
    <t xml:space="preserve">1. от 28.08.2018 
2. от 27.09.2018 
3. от 15.11.2018 
</t>
  </si>
  <si>
    <t>по составлению списков кандидатов в присяжные заседатели</t>
  </si>
  <si>
    <t xml:space="preserve">1.Федеральный закон «О присяжных заседателях федеральных судов общей юрисдикции в Российской Федерации» от 20.08.2004 № 113-ФЗ
2.Закон ХМАО - Югры «О методике расчета размера и распределения субвенций между бюджетами муниципальных образований Ханты-Мансийского автономного округа - Югры на осуществление государственных полномочий по составлению, изменению и дополнению списков кандидатов в присяжные заседатели федеральных судов общей юрисдикции в Российской Федерации» от 19.07.2007 № 94-оз.
</t>
  </si>
  <si>
    <t>1.2 в целом</t>
  </si>
  <si>
    <t xml:space="preserve">1. от 20.08.2004 
2. от 19.07.2007 
</t>
  </si>
  <si>
    <t xml:space="preserve">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
</t>
  </si>
  <si>
    <t xml:space="preserve">1.Федеральный закон «Об общих принципах организации местного самоуправления в Российской Федерации» от 06.10.2003 № 131-ФЗ;
2.Закон ХМАО - Югры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по организации сбора и обработки информации о состоянии условий и охраны труда у работодателей и по обеспечению методического руководства работой служб охраны труда в организациях» от 27.05.2011 № 57-оз.
</t>
  </si>
  <si>
    <t>1 .Глава 3, ст.16,17, Глава 6 ст.37;                2. в целом</t>
  </si>
  <si>
    <t xml:space="preserve">1. от 06.10.2003 
2. от 27.05.2011 
</t>
  </si>
  <si>
    <t>1.Федеральный закон «Об общих принципах организации местного самоуправления в Российской Федерации» от 06.10.2003 № 131-ФЗ;
2.. Закон ХМАО - Югры «Об административных комиссиях в Ханты-Мансийском автономном округе – Югре» от 02.03.2009 № 5-оз.</t>
  </si>
  <si>
    <t>1. от 06.10.2003 
2. от 02.03.2009</t>
  </si>
  <si>
    <t xml:space="preserve">1.Федеральный закон «Об общих принципах организации местного самоуправления в Российской Федерации» от 06.10.2003 № 131-ФЗ;
2.Закон ХМАО - Югры «О комиссиях по делам несовершеннолетних и защите их прав в Ханты-Мансийском автономном округе - Югре и наделении органов местного самоуправления отдельными государственными полномочиями по созданию и осуществлению деятельности комиссий по делам несовершеннолетних и защите их прав» от 12.10.2005 № 74-оз.
</t>
  </si>
  <si>
    <t>1. от 06.10.2003 
2. от 12.10.2005</t>
  </si>
  <si>
    <t>08</t>
  </si>
  <si>
    <t xml:space="preserve">1. Федеральный закон «Об общих принципах организации местного самоуправления в Российской Федерации» от 06.10.2003 № 131-ФЗ ;
2. Закон ХМАО - Югры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по хранению, комплектованию, учету и использованию архивных документов, относящихся к государственной собственности Ханты-Мансийского автономного округа – Югры» от 18.10.2010 № 146-оз.
</t>
  </si>
  <si>
    <t>1. от 06.10.2003 
2. от 18.10.2010</t>
  </si>
  <si>
    <t>Поддержка сельскохозяйственного производства (за исключением мероприятий, предусмотренных федеральными целевыми программами), разработки и реализации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 (в части поддержки сельскохозяйственного производства в сфере растениеводства)</t>
  </si>
  <si>
    <t xml:space="preserve">Постановление Правительства ХМАО - Югры «О внесении изменений в приложение к постановлению Правительства Ханты-Мансийского автономного округа - Югры от 9 октября 2013 года № 420-п «О государственной программе Ханты-Мансийского автономного округа - Югры "Развитие агропромышленного комплекса и рынков сельскохозяйственной продукции, сырья и продовольствия в Ханты-Мансийском автономном округе - Югре на 2018 - 2025 годы и на период до 2030 года» от 14.09.2018 № 296-п;
 2. Постановление Правительства РФ «Об утверждении Правил предоставления и распределения субсидий из федерального бюджета бюджетам субъектов Российской Федерации на возмещение части затрат сельскохозяйственных товаропроизводителей на закупку кормов для содержания маточного поголовья крупного рогатого скота» от 21.03.2011 № 179.
</t>
  </si>
  <si>
    <t xml:space="preserve">1. от 14.09.2018 
2. от 21.03.2011 
</t>
  </si>
  <si>
    <t>1. от 05.10.2012                2. от 01.02.2002                   3. от 19.02.1993</t>
  </si>
  <si>
    <t xml:space="preserve">1. Федеральный закон «Об общих принципах организации местного самоуправления в Российской Федерации» от 06.10.2003 № 131-ФЗ;
2. Закон ХМАО - Югры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в сфере государственной регистрации актов гражданского состояния» от 30.09.2008 № 91-оз.
</t>
  </si>
  <si>
    <t xml:space="preserve">1. от 06.10.2003 
2. от 30.09.2008 
</t>
  </si>
  <si>
    <t>на государственную регистрацию актов гражданского состояния</t>
  </si>
  <si>
    <t xml:space="preserve">04-2602  </t>
  </si>
  <si>
    <t xml:space="preserve">04-2901  </t>
  </si>
  <si>
    <t xml:space="preserve">04-2554 </t>
  </si>
  <si>
    <t xml:space="preserve">04-2605 </t>
  </si>
  <si>
    <t>04-2515</t>
  </si>
  <si>
    <t>04-2557</t>
  </si>
  <si>
    <t>04-2520</t>
  </si>
  <si>
    <t>04-2547</t>
  </si>
  <si>
    <t xml:space="preserve">04-3205 </t>
  </si>
  <si>
    <t xml:space="preserve">04-2553 </t>
  </si>
  <si>
    <t xml:space="preserve">04-2620 </t>
  </si>
  <si>
    <t xml:space="preserve">04-3103 </t>
  </si>
  <si>
    <t xml:space="preserve">04-3201 </t>
  </si>
  <si>
    <t xml:space="preserve">04-3202 </t>
  </si>
  <si>
    <t>04-3201</t>
  </si>
  <si>
    <t xml:space="preserve">04-3206 </t>
  </si>
  <si>
    <t xml:space="preserve">04-3289 </t>
  </si>
  <si>
    <t>04-3102</t>
  </si>
  <si>
    <t>050</t>
  </si>
  <si>
    <t>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 (04-2601)</t>
  </si>
  <si>
    <t>Предоставление гарантий и компенсаций расходов, связанных с переездом, проездом и провозом багажа к месту использования отпуска и обратно лицами, заключившими трудовые договоры о работе в организациях, финансируемых из бюджетов муниципальных образований, расположенных в районах Крайнего Севера и приравненных к ним местностях (04-2621)</t>
  </si>
  <si>
    <t>Составление и рассмотрение проекта бюджета городского округа, утверждение и исполнение бюджета городского округа, осуществление контроля за его исполнением, составление и утверждение отчета об исполнении бюджета городского округа (04-2502)</t>
  </si>
  <si>
    <t>11</t>
  </si>
  <si>
    <t>16,17,37</t>
  </si>
  <si>
    <t>04-2502</t>
  </si>
  <si>
    <t>04-2504</t>
  </si>
  <si>
    <t>владение, пользование и распоряжение имуществом, находящимся в муниципальной собственности городского округа</t>
  </si>
  <si>
    <t>с 01.01.2019 года</t>
  </si>
  <si>
    <t>04-2508</t>
  </si>
  <si>
    <t>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</si>
  <si>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04-2902</t>
  </si>
  <si>
    <t>Иные дополнительные меры социальной поддержки и социальной помощи для отдельных категорий граждан</t>
  </si>
  <si>
    <t>04-3228</t>
  </si>
  <si>
    <t>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</si>
  <si>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070</t>
  </si>
  <si>
    <t>231</t>
  </si>
  <si>
    <t>1. - срок действия не ограничен</t>
  </si>
  <si>
    <t>1.131-фз от 06.10.2003 (ред. от 22.10.2013  №284-ФЗ);
2.№ 245-п от 09.10.2010 (ред. от 17.07.2013  №270-п);                                     3.№52, от 18.01.2011 (изм. от 22.10.2013 №1167-п);                      4.№1167-п от 22.10.2013</t>
  </si>
  <si>
    <t>1.Гл. 3 ст.16 п.1 п/п.7; 2.2,3,4 - в целом</t>
  </si>
  <si>
    <t>1. - срок действия не ограничен; 2.действует с 01.01.2011 по 01.01.2015;   3.действует с 01.01.2011 по 01.01.2013; 4.действует с 01.01.2014 по 01.01.2020</t>
  </si>
  <si>
    <t>организация и осуществление мероприятий по работе с детьми и молодежью в городском округе</t>
  </si>
  <si>
    <t>1.Гл. 3 ст.16 п.1 п/п.34; 2,3,4,5 - в целом</t>
  </si>
  <si>
    <t>04-2540</t>
  </si>
  <si>
    <t>1,2. - в целом</t>
  </si>
  <si>
    <t>1,. - срок действия не ограничен; 2. - срок действия с 10.03.2007</t>
  </si>
  <si>
    <t xml:space="preserve">1.131-фз от 06.10.2003 (ред. от 22.10.2013  №284-ФЗ);   2.  №2-оз от 21.02.2007 (ред. от 01.07.2013  N 64-оз)      </t>
  </si>
  <si>
    <t>04-2524</t>
  </si>
  <si>
    <t>на финансовое обеспечение получения дошкольного образования в частных дошкольных образовательных организациях,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указанными в подпункте 13 пункта 2 статьи 26.3 Федерального закона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</si>
  <si>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</si>
  <si>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04-2506</t>
  </si>
  <si>
    <t>на предупреждение чрезвычайных ситуаций межмуниципального и регионального характера, стихийных бедствий, эпидемий и ликвидации их последствий, реализации мероприятий, направленных на спасение жизни и сохранение здоровья людей при чрезвычайных ситуациях</t>
  </si>
  <si>
    <t>1. 131-ФЗ от 06.10.2003 (с изм.и доп.  от 03.07.2018 №189-ФЗ) 2. 188-ФЗ от 29.12.2004 (с изм. и доп.от 29.07.2018 N 272-ФЗ,с изм., внесенными Постановлением Конституционного Суда РФ от 10.07.2018 N 30 П) 3. 62-оз от 08.07.2005 (с изм.и доп.от 29.10.2017 №71-оз)</t>
  </si>
  <si>
    <t>1. Гл3 ст.16.17; 2. в целом; 3. в целом</t>
  </si>
  <si>
    <t>1. - срок действия не ограничен;</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</si>
  <si>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округа</t>
  </si>
  <si>
    <t>1.1311. 131-ФЗ от 06.10.2003 (с изм.и доп.  от 03.07.2018 №189-ФЗ) 2. 153-ФЗ от 27.07.2006 (с изм.и доп.на 06.07.2016 N 375-ФЗ) 3. 62-оз от 08.07.2005 (с изм.и доп.от 29.10.2017 №71-оз)</t>
  </si>
  <si>
    <t>срок действия не ограничен</t>
  </si>
  <si>
    <t xml:space="preserve">1. 131-ФЗ от 06.10.2003 (с изм.и доп.  от 03.07.2018 №189-ФЗ) 2. 62-оз от 08.07.2005 (с изм.и доп.от 29.10.2017 №71-оз) </t>
  </si>
  <si>
    <t xml:space="preserve"> срок действия не ограничен</t>
  </si>
  <si>
    <t>1. 131-ФЗ от 06.10.2003 (с изм.и доп.  от 03.07.2018 №189-ФЗ) 2. 273-ФЗ от 29.12.2012 (с изм.и доп. от 27.06.2018 №170-ФЗ) 3. 83-ФЗ от 08.05.2010 (с изм.и доп. от 27.11.2017 N 347-ФЗ) 4. 7-ФЗ от 12.01.1996 (с изм.и доп. от 27.06.2018 №164-ФЗ)</t>
  </si>
  <si>
    <t>1. Гл3 ст.16.17; 2. в целом; 3. в целом; 4. в целом</t>
  </si>
  <si>
    <t>04-2523</t>
  </si>
  <si>
    <t>04-2525</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</si>
  <si>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городской местности</t>
  </si>
  <si>
    <t>1. 68 - оз от 01.07.2013 (с изм.и доп. от  29.03.2018 №19-оз) 2. 62-оз от 08.07.2005 (с изм.и доп.от 29.10.2017 №71-оз) 3. 131-ФЗ от 06.10.2003 (с изм.и доп.  от 03.07.2018 №189-ФЗ) 4. 273-ФЗ от 29.12.2012 (с изм.и доп. от 27.06.2018 №170-ФЗ) 5. 83-ФЗ от 08.05.2010 (с изм.и доп. от 27.11.2017 N 347-ФЗ) 6. 7-ФЗ от 12.01.1996 (с изм.и доп. от 27.06.2018 №164-ФЗ) 7. 68 - оз от 01.07.2013 (с изм.и доп. от  29.03.2018 №19-оз) 8. 62-оз от 08.07.2005 (с изм.и доп.от 29.10.2017 №71-оз)</t>
  </si>
  <si>
    <t>1. в целом; 2. в целом; 3. Гл3 ст.16.17; 4. в целом; 5. в целом; 6. в целом; 7. в целом; 8. в целом</t>
  </si>
  <si>
    <t xml:space="preserve"> 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</si>
  <si>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1. 131-ФЗ от 06.10.2003 (с изм.и доп.  от 03.07.2018 №189-ФЗ) 2. 273-ФЗ от 29.12.2012 (с изм.и доп. от 27.06.2018 №170-ФЗ) 3. 83-ФЗ от 08.05.2010 (с изм.и доп. от 27.11.2017 N 347-ФЗ) 4. 7-ФЗ от 12.01.1996 (с изм.и доп. от 27.06.2018 №164-ФЗ) 5. 68 - оз от 01.07.2013 (с изм.и доп. от  29.03.2018 №19-оз) 6. 62-оз от 08.07.2005 (с изм.и доп.от 29.10.2017 №71-оз)</t>
  </si>
  <si>
    <t>1. Гл3 ст.16.17; 2. в целом; 3. в целом; 4. в целом; 5. в целом; 6. в целом</t>
  </si>
  <si>
    <t>04-2534</t>
  </si>
  <si>
    <t>обеспечение условий для развития на территории городского округа физической культуры, школьного спорта и массового спорта</t>
  </si>
  <si>
    <t>1. 131-ФЗ от 06.10.2003 (с изм.и доп.  от 03.07.2018 №189-ФЗ) 2. 62-оз от 08.07.2005 (с изм.и доп.от 29.10.2017 №71-оз)</t>
  </si>
  <si>
    <t>1. Гл3 ст.16.17; 2. в целом</t>
  </si>
  <si>
    <t xml:space="preserve"> срок действия не ограничен;</t>
  </si>
  <si>
    <t>1. 131-ФЗ от 06.10.2003 (с изм.и доп.  от 03.07.2018 №189-ФЗ) 2. 83-ФЗ от 08.05.2010 (с изм.и доп. от 27.11.2017 N 347-ФЗ) 3. 62-оз от 08.07.2005 (с изм.и доп.от 29.10.2017 №71-оз)</t>
  </si>
  <si>
    <t>04-2535</t>
  </si>
  <si>
    <t>организация проведения официальных физкультурно-оздоровительных и спортивных мероприятий городского округа</t>
  </si>
  <si>
    <t>1. 131-ФЗ от 06.10.2003 (с изм.и доп.  от 03.07.2018 №189-ФЗ) 2. 273-ФЗ от 29.12.2012 (с изм.и доп. от 27.06.2018 №170-ФЗ) 3. 83-ФЗ от 08.05.2010 (с изм.и доп. от 27.11.2017 N 347-ФЗ) 4. 62-оз от 08.07.2005 (с изм.и доп.от 29.10.2017 №71-оз)</t>
  </si>
  <si>
    <t>04-2555</t>
  </si>
  <si>
    <t>04-2605</t>
  </si>
  <si>
    <t>1. 131-ФЗ от 06.10.2003 (с изм.и доп.  от 03.07.2018 №189-ФЗ) 2. 83-ФЗ от 08.05.2010 (с изм.и доп. от 27.11.2017 N 347-ФЗ)</t>
  </si>
  <si>
    <t>04-2620</t>
  </si>
  <si>
    <t>1. 131-ФЗ от 06.10.2003 (с изм.и доп.  от 03.07.2018 №189-ФЗ) 2. 62-оз от 08.07.2005 (с изм.и доп.от 29.10.2017 №71-оз) 3. 67-оз от 07.07.2011   (с изм.и доп. на 11.03.2015 №28-оз)</t>
  </si>
  <si>
    <t>04-3222</t>
  </si>
  <si>
    <t>финансовое обеспечение получения дошкольного образования в частных дошкольных образовательных организациях, дошкольного, начального общего, основного общего,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указанными в подпункте 13 пункта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(в части начального общего, основного общего, общего образования в частных общеобразовательных организациях в городской местности)</t>
  </si>
  <si>
    <t>04-3224</t>
  </si>
  <si>
    <t>финансовое обеспечение получения дошкольного образования в частных дошкольных образовательных организациях, дошкольного, начального общего, основного общего,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указанными в подпункте 13 пункта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(в части дошкольного образования в частных дошкольных образовательных организациях, в частных общеобразовательных организациях)</t>
  </si>
  <si>
    <t>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гражданам по установленным критериям нуждаемости (за исключением поддержки льготных категорий граждан)</t>
  </si>
  <si>
    <t>1. 131-ФЗ от 06.10.2003 (с изм.и доп.  от 03.07.2018 №189-ФЗ) 2. 273-ФЗ от 29.12.2012 (с изм.и доп. от 27.06.2018 №170-ФЗ) 3. 83-ФЗ от 08.05.2010 (с изм.и доп. от 27.11.2017 N 347-ФЗ) 4. 68 - оз от 01.07.2013 (с изм.и доп. от  29.03.2018 №19-оз) 5. 62-оз от 08.07.2005 (с изм.и доп.от 29.10.2017 №71-оз)</t>
  </si>
  <si>
    <t>1. в целом; 2. в целом; 3. Гл3 ст.16.17; 4. в целом; 5. в целом</t>
  </si>
  <si>
    <t>04-3241</t>
  </si>
  <si>
    <t>организации и обеспечения отдыха и оздоровления детей (за исключением организации отдыха детей в каникулярное время), осуществления мероприятий по обеспечению безопасности жизни и здоровья детей в период их пребывания в организациях отдыха детей и их оздоровления, осуществления регионального контроля за соблюдением требований законодательства Российской Федерации в сфере организации отдыха и оздоровления детей, осуществления иных полномочий, предусмотренных Федеральным законом от 24 июля 1998 г. № 124-ФЗ «Об основных гарантиях прав ребенка в Российской Федерации»</t>
  </si>
  <si>
    <t>1. 131-ФЗ от 06.10.2003 (с изм.и доп.  от 03.07.2018 №189-ФЗ) 2. 273-ФЗ от 29.12.2012 (с изм.и доп. от 27.06.2018 №170-ФЗ) 3. 83-ФЗ от 08.05.2010 (с изм.и доп. от 27.11.2017 N 347-ФЗ) 4. 68 - оз от 01.07.2013 (с изм.и доп. от  29.03.2018 №19-оз) 5. 250-оз от 30.12.2009 (с изм.и доп. от 29.06.2018 №59-оз) 6. 62-оз от 08.07.2005 (с изм.и доп.от 29.10.2017 №71-оз)</t>
  </si>
  <si>
    <t>1. Гл3 ст.16.17; 2. в целом; 3. в целом; 4. в целом; 5. в целом; 6. в целом; 7. в целом</t>
  </si>
  <si>
    <t>1.131-ФЗ от 06.10.2003 (с изм.и доп.  от 03.07.2018 №189-ФЗ) 2.273-ФЗ от 29.12.2012 (с изм.и доп. от 27.06.2018 №170-ФЗ) 3.145-ФЗ от 31.07.1998 (с изм. и доп. от  04.06.2018   №142-ФЗ) 4.25-ФЗ от 02.03.2007 ( с изм. и доп. от 18.04.2018 N 83-ФЗ) 5.113-оз от 20.07.2007 (с изм. и доп. от  08.12.2017 №87-оз) 6.62-оз от 08.07.2005 (с изм.и доп.от 29.10.2017 №71-оз) 7.801-V от 29.04.2014(с изм. и доп. на 20.02.2016 №1205-V)</t>
  </si>
  <si>
    <t>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</si>
  <si>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1. 131-ФЗ от 06.10.2003 (с изм.и доп.  от 03.07.2018 №189-ФЗ) 2. 273-ФЗ от 29.12.2012 (с изм.и доп. от 27.06.2018 №170-ФЗ) 3. 145-ФЗ от 31.07.1998 (с изм. и доп. от  04.06.2018   №142-ФЗ) 4. 25-ФЗ от 02.03.2007 ( с изм. и доп. от 18.04.2018 N 83-ФЗ) 5. 68 - оз от 01.07.2013 (с изм.и доп. от  29.03.2018 №19-оз) 6. 113-оз от 20.07.2007  (с изм. и доп. от  08.12.2017 №87-оз) 7. 316-V от 02.07.2012  (с изм. и доп. от 30.05.2018 №402-VI) 8. 801-V от 29.04.2014(с изм. и доп. на 20.02.2016 №1205-V)</t>
  </si>
  <si>
    <t>1. Гл3 ст.16.17; 2. в целом; 3. в целом; 4. в целом; 5. в целом; 6. в целом; 7. в целом; 8. в целом</t>
  </si>
  <si>
    <t>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</si>
  <si>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 131-ФЗ от 06.10.2003 (с изм.и доп.  от 03.07.2018 №189-ФЗ) 2. 62-оз от 08.07.2005 (с изм.и доп.от 29.10.2017 №71-оз) 3. 8-ОЗ от 28.02.2019 4. 59-п от 04.03.2016 5. 83-п от 14.03.2019</t>
  </si>
  <si>
    <t>04-3202</t>
  </si>
  <si>
    <t xml:space="preserve">1. 131-ФЗ от 06.10.2003 (с изм.и доп.  от 03.07.2018 №189-ФЗ) 2. 62-оз от 08.07.2005 (с изм.и доп.от 29.10.2017 №71-оз) 3. 373-V от 27.09.2012 (с изм. и доп. от 27.06.2018 №410-VI)
</t>
  </si>
  <si>
    <t xml:space="preserve">1.Федеральный закон  "Об общих принципах организации местного самоуправления в Российской Федерации" от 06.10.2003 N 131-ФЗ "
</t>
  </si>
  <si>
    <t xml:space="preserve">1. гл.3, ст.16.1, п.2              
</t>
  </si>
  <si>
    <t>1.срок действия не ограничен</t>
  </si>
  <si>
    <t>1.Федеральный закон  "Об общих принципах организации местного самоуправления в Российской Федерации" от 06.10.2003 N 131-ФЗ "</t>
  </si>
  <si>
    <t xml:space="preserve">1. гл.3, ст.16.1, п.2              </t>
  </si>
  <si>
    <t>242</t>
  </si>
  <si>
    <t>1.Федеральный закон № 131-фз от 06.10.2003 "Об общих принципах организации местного самоуправления в РФ";  
2.Постановление  администрации города Нефтеюганска №599-п от 15.11.2018 "Об утверждении муниципальной программы города Нефтеюганска «Развитие культуры и туризма в городе Нефтеюганске»</t>
  </si>
  <si>
    <t>1.гл.3 ст.17 п.1 п/п3
2. - в целом</t>
  </si>
  <si>
    <t>1.-срок действия не ограничен
2.-действует с 01.01.2019-31.12.2030г.</t>
  </si>
  <si>
    <t>00</t>
  </si>
  <si>
    <t>1.Подпрограмма 6 "Повышение энергоэффективности в отраслях экономики"
2. - в целом</t>
  </si>
  <si>
    <t xml:space="preserve">1.-срок действия не ограничен
2.01.01.2019-31.12.2030
3.01.01.2019-31.12.2030
</t>
  </si>
  <si>
    <t>1.Федеральный закон  №131-фз от 06.10.2003 "Об общих принципах организации местного самоуправления в РФ"; 
2. Федеральный закон №153-фз от 27.07.2006 "О внесении изменений в отдельные законодательные акты РФ в связи с принятием федерального закона "О ратификации конвенции совета европы о предупреждении терроризма" и федерального закона "О противодействии терроризму"
3.Постановление администрации города Нефтеюганска № 597-п от 15.11.2018 "Об утверждении Муниципальной программы "Профилактика экстремизма, гармонизация межэтнических и межкультурных отношений в городе Нефтеюганске "</t>
  </si>
  <si>
    <t>1. гл.3 ст.16 п.1 п/п 7.1
2,3-в целом</t>
  </si>
  <si>
    <t>1,2 - срок действия не ограничен
3.01.01.2019-31.12.2030</t>
  </si>
  <si>
    <t>1.гл.3 ст.16 п.1 п/п17
2. - в целом</t>
  </si>
  <si>
    <t>1.Федеральный закон №131-фз от 06.10.2003 "Об общих принципах организации местного самоуправления в РФ"; 
2.Постановление администрации города Нефтеюганска №592-п от 15.11.2018  Об утверждении муниципальной программы города Нефтеюганска "Защита населения и территории от чрезвычайных ситуаций, обеспечение первичных мер пожарной безопасности в городе Нефтеюганске"
2.Постановление администрации города Нефтеюганска №592-п от 15.11.2018  Об утверждении муниципальной программы города Нефтеюганска "Защита населения и территории от чрезвычайных ситуаций, обеспечение первичных мер пожарной безопасности в городе Нефтеюганске"</t>
  </si>
  <si>
    <t>1. гл.3 ст.16 п.1 п/п 10
2,3-в целом
2. - в целом</t>
  </si>
  <si>
    <t>1 - срок действия не ограничен 2.01.01.2019-31.12.2030
2.-действует с 01.01.2019-31.12.2030г.</t>
  </si>
  <si>
    <t xml:space="preserve">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городской местности</t>
  </si>
  <si>
    <t>1.гл.3 ст.16 п.1 п/п 13
2. - в целом</t>
  </si>
  <si>
    <t>04-2526</t>
  </si>
  <si>
    <t>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</si>
  <si>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1.гл.3 ст.16 п.1 п/п13
2. - в целом</t>
  </si>
  <si>
    <t>04-2530</t>
  </si>
  <si>
    <t>организация библиотечного обслуживания населения, комплектование и обеспечение сохранности библиотечных фондов библиотек городского округа</t>
  </si>
  <si>
    <t>1.Федеральный закон № 131-фз от 06.10.2003 "Об общих принципах организации местного самоуправления в РФ";  
2.Постановление  администрации города Нефтеюганска №599-п от 15.11.2018"Об утверждении муниципальной программы города Нефтеюганска «Развитие культуры и туризма в городе Нефтеюганске»</t>
  </si>
  <si>
    <t>1.гл.3 ст.16 п.1 п/п 16
2. - в целом</t>
  </si>
  <si>
    <t>1.-срок действия не ограничен
2.-действует с 01.01.2019-31.12.2030г</t>
  </si>
  <si>
    <t>04-2531</t>
  </si>
  <si>
    <t>создание условий для организации досуга и обеспечения жителей городского округа услугами организаций культуры</t>
  </si>
  <si>
    <t>04-2532</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</si>
  <si>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городском округе</t>
  </si>
  <si>
    <t>1.Федеральный закон № 131-фз от 06.10.2003"Об общих принципах организации местного самоуправления в РФ";  
2.Постановление Правительства Ханты-Мансийского автономного округа-Югры №341-п от 05.10.2018 "О государственной программе Ханты-Мансийского автономного округа "Культурное пространство"
3.Постановление  администрации города Нефтеюганска  №599-п от 15.11.2018 "Об утверждении муниципальной программы города Нефтеюганска «Развитие культуры и туризма в городе Нефтеюганске»</t>
  </si>
  <si>
    <t>1.-срок действия не ограничен
2.-действует с 01.01.2019-31.12.2030г.
3.действует с 01.01.2019-31.12.2030г.</t>
  </si>
  <si>
    <t>04-2533</t>
  </si>
  <si>
    <t>сохранение, использование и популяризация объектов культурного наследия (памятников истории и культуры), находящихся в собственности городского округа, охрана объектов культурного наследия (памятников истории и культуры) местного (муниципального) значения, расположенных на территории городского округа</t>
  </si>
  <si>
    <t>1.гл.3 ст.16 п.1 п/п 18
2. - в целом</t>
  </si>
  <si>
    <t>272</t>
  </si>
  <si>
    <t xml:space="preserve">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t>
  </si>
  <si>
    <t>1.Федеральный закон "Об общих принципах организации местного самоуправления в Российской Федерации" от 06.10.2003 N 131-ФЗ ;
2.Постановление  администрации города Нефтеюганска "Об утверждении муниципальной программы города Нефтеюганска "Защита населения и территории от чрезвычайных ситуаций, обеспечение первичных мер пожарной безопасности в городе Нефтеюганске" от 15.11.2018 №592-п</t>
  </si>
  <si>
    <t>1.гл.3 ст.16 п.1 п/п. 10;
 2.в целом</t>
  </si>
  <si>
    <t>1. - срок действия не ограничен; 2.действует с 01.01.2019-31.12.2030.</t>
  </si>
  <si>
    <t>1.Федеральный закон  "Об общих принципах организации местного самоуправления в Российской Федерации" от 06.10.2003 N 131-ФЗ ";
2.Постановление администрации города Нефтеюганска "Об утверждении муниципальной программы города Нефтеюганска "Развитие физической культуры и спорта в городе Нефтеюганске" от 15.11.2018 №600-п;
3.Постановление администрации города Нефтеюганска "Об организации отдыха детей в каникулярное время в лагерях, организованных муниципальными учреждениями города Нефтеюганска" от 15.09.2017 №155-нп</t>
  </si>
  <si>
    <t>1.гл.3 ст.16 п.1 п/п. 13;             
2,3 - в целом</t>
  </si>
  <si>
    <t xml:space="preserve">1. срок действия не ограничен;
2. действует с 01.01.2019 по 31.12.2030;
3. срок действия не ограничен;       </t>
  </si>
  <si>
    <t>1.Федеральный закон  "Об общих принципах организации местного самоуправления в Российской Федерации" от 06.10.2003 N 131-ФЗ ";
2.Постановление администрации города Нефтеюганска "Об утверждении муниципальной программы города Нефтеюганска "Развитие физической культуры и спорта в городе Нефтеюганске" от 15.11.2018 №600-п</t>
  </si>
  <si>
    <t>1.гл.3 ст.16 п.1 п/п. 19;
 2.в целом</t>
  </si>
  <si>
    <t xml:space="preserve">1. - срок действия не ограничен; 
2.действует с 01.01.2019 - 31.12.2030 </t>
  </si>
  <si>
    <t>1.Федеральный закон  "Об общих принципах организации местного самоуправления в Российской Федерации" от 06.10.2003 N 131-ФЗ ";
2.Постановление администрации города Нефтеюганска "Об утверждении муниципальной программы города Нефтеюганска "Развитие физической культуры и спорта в городе Нефтеюганске" от 15.11.2018 №600-п;
3.Распоряжение комитета физической культуры и спорта администрации города Нефтеюганска "Об утверждении Единого календарного плана спортивно-массовых мероприятий города Нефтеюганска на 2019 год" от 27.12.2018 №170-р</t>
  </si>
  <si>
    <t>1.гл.3 ст.16 п.1 п/п. 19;
 2,3 -в целом</t>
  </si>
  <si>
    <t>1. срок действия не ограничен; 
2. действует с 01.01.2019 - 31.12.2030;
3. действует с 01.01.2019 - 31.12.2019</t>
  </si>
  <si>
    <t>1.гл.3 ст.16 п.1 п/п. 3;
 2 -в целом</t>
  </si>
  <si>
    <t>1.Федеральный закон  "Об общих принципах организации местного самоуправления в Российской Федерации" от 06.10.2003 N 131-ФЗ ";
2.Постановление администрации города Нефтеюганска "Об утверждении муниципальной программы города Нефтеюганска "Развитие физической культуры и спорта в городе Нефтеюганске" от 15.11.2018 №600-п;
3.Решение Думы города Нефтеюганска "О денежном содержании лица, замещающего  муниципальную должность и лица, замещающего должность муниципальной службы в органах местного самоуправления  города Нефтеюганска" от 26.09.2018 №440-VI</t>
  </si>
  <si>
    <t>1.гл.3 ст.16 п.1 п/п. 3;
 2,3 -в целом</t>
  </si>
  <si>
    <t>1.срок действия не ограничен; 
2.действует с 01.01.2019 - 31.12.2030;
3.срок действия не ограничен</t>
  </si>
  <si>
    <t>1.Федеральный закон  "Об общих принципах организации местного самоуправления в Российской Федерации" от 06.10.2003 N 131-ФЗ ";
2.Постановление администрации города Нефтеюганска "Об утверждении муниципальной программы города Нефтеюганска «Развитие жилищно-коммунального комплекса и повышение энергетической эффективности в городе Нефтеюганске" от 15.11.2018 №605-п</t>
  </si>
  <si>
    <t>1.гл.3, ст.17, п.1, п/п 8.2               
2. - в целом</t>
  </si>
  <si>
    <t>1.Федеральный закон  "Об общих принципах организации местного самоуправления в Российской Федерации" от 06.10.2003 N 131-ФЗ ";
2.Постановление администрации города Нефтеюганска "Об утверждении муниципальной программы города Нефтеюганска "Развитие физической культуры и спорта в городе Нефтеюганске" от 15.11.2018 №600-п;
3.Решение Думы города Нефтеюганска "Об утверждении Положения о гарантиях и компенсациях для лиц, проживающих в муниципальном образовании город Нефтеюганск, работающих в организациях, финансируемых из бюджета муниципального образования город Нефтеюганск" от 12.09.2012 №373</t>
  </si>
  <si>
    <t>1. гл.3, ст.16.1, п.2;               
2. в целом;
3. гл. 4</t>
  </si>
  <si>
    <t>1.Федеральный закон  "Об общих принципах организации местного самоуправления в Российской Федерации" от 06.10.2003 N 131-ФЗ ";
2.Постановление администрации города Нефтеюганска "Об утверждении муниципальной программы города Нефтеюганска "Развитие физической культуры и спорта в городе Нефтеюганске" от 15.11.2018 №600-п;
3.Постановление администрации города Нефтеюганска "Об утверждении муниципальной программы города Нефтеюганска «Доступная среда в городе Нефтеюганске" от 15.11.2018 №595-п</t>
  </si>
  <si>
    <t xml:space="preserve">1. гл.3, ст.16.1, п.2;               
2,3 в целом;
</t>
  </si>
  <si>
    <t>1.срок действия не ограничен; 
2.действует с 01.01.2019 - 31.12.2030;
3.действует с 01.01.2019 - 31.12.2030</t>
  </si>
  <si>
    <t>291</t>
  </si>
  <si>
    <t xml:space="preserve">1. Федеральный закон "Об общих принципах организации местного самоуправления в Российской Федерации" от 06.10.2003г.         №131-ф                                                                                                                                                                                         2. Закон Ханты-Мансийского АО - Югры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по осуществлению деятельности по опеке и попечительству" от 20 июля 2007г. N114-оз                                                     3. Устав города Нефтеюганска Решение Думы города от 30.05.2005 г № 475.                                                                                                                                       4. Положение о порядке, размерах и условиях предоставления дополнительных гарантий муниципальным служащим города Нефтеюганска Решение Думы города от 28.03.2013 № 530-V.              </t>
  </si>
  <si>
    <t>1. Глава 4  2. в целом     3. 46.4       4. в целом</t>
  </si>
  <si>
    <t>1. с 06.10.2003г. не ограничен          2. с 01.01.2008г. не ограничен            3. с 01.07.2005г. не ограничен       4. с 28.03.2013г. не ограничен</t>
  </si>
  <si>
    <t xml:space="preserve">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</si>
  <si>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04-3237</t>
  </si>
  <si>
    <t>04-3289</t>
  </si>
  <si>
    <t xml:space="preserve">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гражданам по установленным критериям нуждаемости (за исключением поддержки льготных категорий граждан)</t>
  </si>
  <si>
    <t xml:space="preserve">1. Закон Ханты-Мансийского АО - Югры "О дополнительных гарантиях и дополнительных мерах социальной поддержки детей-сирот и детей, оставшихся без попечения родителей, лиц из числа детей-сирот и детей, оставшихся без попечения родителей, усыновителей, приемных родителей в Ханты-Мансийском автономном округе - Югре" от 9 июня 2009г.                  N86-оз.                                                                                                                                                               </t>
  </si>
  <si>
    <t xml:space="preserve">1. в целом  </t>
  </si>
  <si>
    <t xml:space="preserve">1. с 09.06.2009г. не ограничен         </t>
  </si>
  <si>
    <t xml:space="preserve">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</si>
  <si>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 xml:space="preserve"> Предоставление гарантий и компенсаций расходов, связанных с переездом, проездом и провозом багажа к месту использования отпуска и обратно лицами, заключившими трудовые договоры о работе в организациях, финансируемых из бюджетов муниципальных образований, расположенных в районах Крайнего Севера и приравненных к ним местностях – часть 5 статьи 35 Закона Российской Федерации от 19 февраля 1993 года № 4520-1 «О государственных гарантиях и компенсациях для лиц, работающих и проживающих в районах Крайнего Севера и приравненных к ним местностях» (Ведомости Съезда народных депутатов Российской Федерации и Верховного Совета Российской Федерации, 1993, № 16, ст 551, Собрание законодательства Российской Федерации, 2004, № 35, ст 3607; 2014, № 30, ст 4232, статья 325 Трудового кодекса Российской Федерации («Российская газета», 2001, № 256, «Парламентская газета», 2002, № 2-5, «Собрание законодательства Российской Федерации», 2002, № 1 (ч 1), ст 3)</t>
  </si>
  <si>
    <t>461  Департамент градостроительства и земельных отношений администрации города Нефтеюганска</t>
  </si>
  <si>
    <t>461</t>
  </si>
  <si>
    <t>04-2505</t>
  </si>
  <si>
    <t>04-2507</t>
  </si>
  <si>
    <t>04-2541</t>
  </si>
  <si>
    <t>04-2544</t>
  </si>
  <si>
    <t>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</si>
  <si>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 xml:space="preserve"> 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t>
  </si>
  <si>
    <t xml:space="preserve"> обеспечение первичных мер пожарной безопасности в границах городского округа</t>
  </si>
  <si>
    <t>организация благоустройства территории городского округа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</si>
  <si>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земельных участков в границах городского округа для муниципальных нужд, осуществление муниципального земельного контроля в границах городского округа,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</si>
  <si>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Бюджетного кодекса РФ, Федеральный закон № 44-ФЗ от 05.04.2013, Постановление администрации города Нефтеюганска от 15.11.2018 № 606-п</t>
  </si>
  <si>
    <t>1. с 31.07.1998; 2. с  01.01.2014; 3 с 01.01.2019</t>
  </si>
  <si>
    <t>постановление Правительства ХМАО-Югры от 05.10.2018 № 347-п; постановление Правительства ХМАО-Югры от 05.10.2018 № 346-п; постановление администрации города Нефтеюганска от 15.11.2018 №605-п</t>
  </si>
  <si>
    <t>постановление Правительства ХМАО-Югры от 05.10.2018 № 354-п; постановление администрации города Нефтеюганска от 15.11.2018 №604-п</t>
  </si>
  <si>
    <t>Бюджетного кодекса РФ статьи 78, 179; постановление Правительства РФ от 06.09.2016 № 887; распоряжение Правительства РФ от 26.05.2017 №1063-р; постановление Правительства ХМАО – Югры от 05.10.2018 № 346-п; постановление Правительствараспоряжение Правительства ХМАО-Югры  от 08.08.2017 №490-рп;  ХМАО-Югры от 01.02.2019 № 20-п; постановление администрации города Нефтеюганска от 15.11.2018 № 602-п; распоряжение администрации города Нефтеюганска от 04.06.2018 № 161-р</t>
  </si>
  <si>
    <t>1. с 31.07.1998; 2. с 06.09.2016; 3. с 26.05.2017; 4. с 01.01.2019; 5. с 01.01.2019; 5. с 08.08.2017; 6. с 01.01.2019; 6. с 04.06.2018</t>
  </si>
  <si>
    <t>Бюджетный кодекс РФ; № 131-ФЗ от 06.10.2003; № 44-ФЗ от 05.04.2013; Постановление администрации города Нефтеюганска от 15.11.2018 №592-п</t>
  </si>
  <si>
    <t>постановление Правительства ХМАО-Югры от 05.10.2018 № 338-п; Постановление администрации города Нефтеюганска от 15.11.2018 №598-п</t>
  </si>
  <si>
    <t>1. 2 с 01.01.2019</t>
  </si>
  <si>
    <t>постановление Правительства ХМАО-Югры от 05.10.2018 № 342-п; постановление Правительства ХМАО-Югры от 05.10.2018 № 357-п; Постановление администрации города Нефтеюганска от 15.11.2018 №599-п</t>
  </si>
  <si>
    <t>постановление Правительства ХМАО-Югры от 05.10.2018 № 342-п; постановление администрации города Нефтеюганска от 15.11.2018 №600-п</t>
  </si>
  <si>
    <t>постановление Правительства ХМАО-Югры от 05.10.2018 № 347-п; постановление администрации города Нефтеюганска от 15.11.2018 №605-п</t>
  </si>
  <si>
    <t xml:space="preserve">Градостроительного кодекса Российской Федерации статьи 9, 24,31,32,33,41-46, 57.3; Земельного кодекса РФ Ст.39.11; 131-ФЗ от 06.10.2003; 137-ФЗ от 25.10.2001; от 24.07.2007 № 221-ФЗ;  п.5в Поручение Президента РФ от 18.10.2017 №Пр-2107; Закон ХМАО от 03.05.2000 № 26-оз; Постановление Правительства РФ от 14.06.2013 №502; Приказ Минрегиона РФ от 06.05.2011 №204; Приказ Министерства строительства и жилищно-коммунального хозяйства РФ от 25.04.2017 №741/пр; Приказ Министерства строительства и жилищно-коммунального хозяйства РФ от 25.04.2017 №741/пр; Распоряжение Правительства ХМАО-Югры от 22.03.2013 № 101-рп; Распоряжение Правительства ХМАО-Югры от 23.03.2018 № 120-рп; Пункты  2.1.15, 2.1.26  и 2.1.28  решения Думы города Нефтеюганска  от 29.03.2017 № 130-VI; Постановление администрации города Нефтеюганска от 11.11.2015 № 1104-п; Постановление администрации города Нефтеюганска от 10.11.2015 № 1101-п; Постановление администрации города Нефтеюганска от 26.06.2017 № 409-п; Постановление администрации города Нефтеюганска от 07.09.2017 № 562-п; Постановление администрации города Нефтеюганска от 06.02.2019 № 51-п; Постановление администрации города Нефтеюганска от 07.02.2019 № 57-п; Постановление администрации города Нефтеюганска от 17.05.2018 № 221-п; Постановление администрации города Нефтеюганска от 08.02.2017 № 59-п; Постановление администрации города Нефтеюганска от 08.02.2017 № 59-п; Постановление администрации города Нефтеюганска от 18.10.2018 № 510-п; Постановление администрации города Нефтеюганска от 12.10.2016 № 920-п; Постановление администрации города Нефтеюганска от 15.11.2018 № 606-п </t>
  </si>
  <si>
    <t xml:space="preserve">Трудовой кодекс РФ; Бюджетный кодекс РФ; № 131-ФЗ от 06.10.2003; №25-ФЗ от 02.03.2007; № 44-ФЗ от 05.04.2013; Закон РФ  от 19.02.1993 № 4520-1; Постановление Правительства РФ от 24.12.2007 №922; Законом ХМАО-Югры от 20.07.2007 №113-оз; Законом ХМАО-Югры от 28.12.2007 № 201-оз; Законом ХМАО-Югры от 31.12.2004 № 97-оз; постановление Губернатора Ханты-Мансийского автономного округа-Югры-Югры от 15.01.2008 № 6; постановлением Правительства ХМАО-Югры от 24.12.2007 №333-п;
решением Думы города Нефтеюганска от 26.09.2018 года № 440-VI; решение Думы города Нефтеюганска от 26.12. 2018 № 516-VI; решение Думы города Нефтеюганска от 27.09.2011 № 109-V;решение Думы города Нефтеюганска от 27.09.2012 № 373 – V;
решение Думы города Нефтеюганска от26.04.2017  № 146-VI
</t>
  </si>
  <si>
    <t xml:space="preserve">Трудовой кодекс РФ; Бюджетный кодекс РФ; № 131-ФЗ от 06.10.2003; №25-ФЗ от 02.03.2007; № 44-ФЗ от 05.04.2013; Закон РФ  от 19.02.1993 № 4520-1; Постановление Правительства РФ от 24.12.2007 №922; Законом ХМАО-Югры от 20.07.2007 №113-оз; Законом ХМАО-Югры от 28.12.2007 № 201-оз; Законом ХМАО-Югры от 31.12.2004 № 97-оз; постановление Губернатора Ханты-Мансийского автономного округа-Югры-Югры от 15.01.2008 № 6; постановлением Правительства ХМАО-Югры от 24.12.2007 №333-п; решением Думы города Нефтеюганска от 26.09.2018 года № 440-VI; решение Думы города Нефтеюганска от 26.12. 2018 № 516-VI; решение Думы города Нефтеюганска от 27.09.2011 № 109-V; решение Думы города Нефтеюганска от 27.09.2012 № 373 – V;
решение Думы города Нефтеюганска от26.04.2017  № 146-VI
</t>
  </si>
  <si>
    <t xml:space="preserve">Трудовой кодекс РФ; Бюджетный кодекс РФ; № 131-ФЗ от 06.10.2003; №25-ФЗ от 02.03.2007; Закон РФ  от 19.02.1993 № 4520-1; решение Думы города Нефтеюганска от 27.09.2012 № 373 – V
</t>
  </si>
  <si>
    <t xml:space="preserve">Закон № 131-ФЗ; Закон № 243-ФЗ; Закон № 25-ФЗ; Закон № 117-ФЗ; Закон № 117-ФЗ; Закон № 212-ФЗ; Закон № 113-оз; Закон № 1-оз; Решение № 692; Распоряжение № 402; Постановление № 80-нп; Постановление № 233;  Постановление № 234; Постановление №  1207-п; Постановление №  1212-п; Постановление №  1217-п; Постановление №  1218-п; Решение № 316-V; Решение № 840-IV;  Постановление № 3098, 1166-п, 1169-п, 1208-п; Решение № 444; Решение № 91 </t>
  </si>
  <si>
    <t>Закон № 146-ФЗ; Решение № 516-VI, 440-VI; Постановление № 333-п</t>
  </si>
  <si>
    <t>31.07.1998, 26.12.2018, 06.10.2018, 26.09.2018</t>
  </si>
  <si>
    <t>Устав города  №475; Решение № 373-V; Решение № 73-V</t>
  </si>
  <si>
    <t>30.05.2005, 27.09.2012, 23.06.2011</t>
  </si>
  <si>
    <t xml:space="preserve">Устав города  №475; Закон № 131-ФЗ; Закон №145-ФЗ; Постановление № 483-п; Постановление № 591-п; Решение № 633-V; Решение № 514-VI;Решение  №73-V </t>
  </si>
  <si>
    <t>Устав города  №475; Закон № 131-ФЗ;  Закон №145-ФЗ; Постановление № 483-п; Постановление № 591-п; Решение № 633-V; Решение № 514-VI</t>
  </si>
  <si>
    <t xml:space="preserve">Закон № 131-ФЗ; Закон №243-ФЗ; Закон № 113-оз; Распоряжение №402 </t>
  </si>
  <si>
    <t xml:space="preserve">Устав города  №475; Закон № 131-ФЗ; Закон №145-ФЗ; Постановление № 591-п; Решение № 633-V; Решение № 514-VI; Постановление № 483-п </t>
  </si>
  <si>
    <t xml:space="preserve"> Закон ХМАО - Югры от 09.06.2009 N 86-оз; Решение Думы города Нефтеюганска от 29.03.2017 № 129-VI ; Постановление Правительства ХМАО-Югры от 05.10.2018 года № 339-п;</t>
  </si>
  <si>
    <t xml:space="preserve">Федеральный закон от 24.11.1995 № 181-ФЗ; Решение Думы города Нефтеюганска от 29.03.2017 № 129-VI ; Решение Думы города Нефтеюганска  от 26.04.2017 № 146-VI; Постановление администрации города Нефтеюганска от 15.11.2018 № 595-п </t>
  </si>
  <si>
    <t xml:space="preserve"> Федеральный закон от 30.12.2001 N 197-ФЗ;Решение Думы города Нефтеюганска от 27.09.2012 № 373-V; Постановление администрации города Нефтеюганска от 15.11.2018 года № 606-п ;  Федеральный закон от 30.12.2001 N 197-ФЗ;  Федеральный закон от 03.11.2006 N 174-ФЗ; Постановление администрации г.Нефтеюганска от 23.10.2015 № 139-нп;Коллективный договор от 26.04.2016 б/н;  Постановление администрации города Нефтеюганска от 15.11.2018 № 603-п</t>
  </si>
  <si>
    <t xml:space="preserve"> Федеральный закон от 03.11.2006 N 174-ФЗ; Федеральный закон от 05.08.2000 № 117-ФЗ;  Постановление Правительства РФ от 28.11.2018 N 1426; Постановление администрации г.Нефтеюганска от 14.02.2018 № 24-нп; Приказ ДМИ от 07.05.2018 № 237-п; Положение от 26.04.2016 б/н; Постановление администрации города Нефтеюганска от 15.11.2018 № 603-п</t>
  </si>
  <si>
    <t xml:space="preserve">Федеральный закон от 02.03.2007 № 25-ФЗ; Федеральный закон от 20.07.2007 № 113-оз; Решение Думы от 26.09.2018 № 440-VI; Постановление администрации города Нефтеюганска от 15.11.2018 года № 606-п </t>
  </si>
  <si>
    <t xml:space="preserve">Федеральный закон от 30.11.1994 N 51-ФЗ; Федеральный закон от 30.12.2001 N 197-ФЗ; Федеральный закон от 05.08.2000 № 117-ФЗ; Федеральный закон от 06.10.2003 № 131-ФЗ; Федеральный закон от 02.03.2007 N 25-ФЗ; Приказ Министерства здравоохранения и социального развития РФ от 14.12.2009 №984-н; Приказ Министерства здравоохранения и социального развития РФ от 14.12.2009 №984-н; Постановление Правительства РФ от 28.11.2018 N 1426; Закон ХМАО - Югры от 20.07.2007 N 113-оз; Решение Думы от 26.09.2018 № 440-VI; Решение Думы города Нефтеюганска  от 26.04.2017 № 146-V; Распоряжение администрации города    № 402-р от 20.12.2018;  Постановление администрации города Нефтеюганска от 15.11.2018 года № 606-п </t>
  </si>
  <si>
    <t>Федеральный закон от 30.11.1994 N 51-ФЗ; Федеральный закон от 06.10.2003 № 131-ФЗ; Постановление администрации города Нефтеюганска от 15.11.2018 № 592-п</t>
  </si>
  <si>
    <t xml:space="preserve">Федеральный закон от 30.11.1994 N 51-ФЗ; Федеральный закон от 05.08.2000 № 117-ФЗ; Федеральный закон от 06.10.2003 № 131-ФЗ; Федеральный закон от 29.07.1998 N 135-ФЗ; Решение Думы города Нефтеюганска от 29.03.2017 № 129-VI ; Решение Думы города Нефтеюганска  от 26.04.2017 № 146-VI; Постановление администрации города Нефтеюганска от 15.11.2018 года № 606-п </t>
  </si>
  <si>
    <t xml:space="preserve">Федеральный закон от 29.12.2004 N 188-ФЗ;Федеральный закон от 06.10.2003 № 131-ФЗ;  Постановление Правительства ХМАО-Югры от 05.10.2018 года № 346-п; Решение Думы города Нефтеюганска от 29.03.2017 № 129-VI ; Постановление администрации города Нефтеюганска от 15.11.2018 № 602-п;  Закон ХМАО - Югры от 01.07.2013 N 54-оз; Приказ Департамента жилищно-коммунального комплекса и энергетики ХМАО - Югры от 17.10.2018 N 18-нп;Постановление администрации города Нефтеюганска от 15.11.2018 № 605-п   </t>
  </si>
  <si>
    <t xml:space="preserve">Материально-техническое и финансовое обеспечение деятельности органов местного самоуправления в части оплаты труда работников органов местного самоуправления </t>
  </si>
  <si>
    <t xml:space="preserve">Составление и рассмотрение проекта бюджета городского округа, утверждение и исполнение бюджета городского округа, осуществление контроля за его исполнением, составление и утверждение отчета об исполнении бюджета городского округа </t>
  </si>
  <si>
    <t>040  администрация города Нефтеюганска</t>
  </si>
  <si>
    <t>011  Дума города Нефтеюганска</t>
  </si>
  <si>
    <t>050  Департамент финансов города Нефтеюганска</t>
  </si>
  <si>
    <t>070  Департамента муниципального имущества администрации города Нефтеюганска</t>
  </si>
  <si>
    <t>231  Департамент образования и молодёжной политики администрации города Нефтеюганска</t>
  </si>
  <si>
    <t>242  Комитет культуры и туризма администрации города Нефтеюганска</t>
  </si>
  <si>
    <t>272  Комитет физической культуры и спорта  администрации города Нефтеюганска</t>
  </si>
  <si>
    <t>291  Управления опеки и попечительства  администрации города Нефтеюганска</t>
  </si>
  <si>
    <t>Гражданский процессуальный кодекс ; Кодекс РФ Об административных правонарушениях; Бюджетный кодекс РФ</t>
  </si>
  <si>
    <t>481  Департамент жилищно- коммунального хозяйства администрации города Нефтеюганска</t>
  </si>
  <si>
    <t>481</t>
  </si>
  <si>
    <t xml:space="preserve">1.131-ФЗ от 06.10.2003 (ред. от 06.02.2019  N 3 -ФЗ) 2. №261-ФЗ от 23.11.2009 (ред. от 27.12.2018 № 522-ФЗ)   3. №605-п от 15.11.2018  4. №362 от 09.06.2016  5. №1853-р от 01.09.2016  6.№416-ФЗ от 07.12.2011 (ред. от 25.12.2018)  6.№416-ФЗ от 07.12.2011 (ред. от 25.12.2018) 8. №347-п от 05.10.2018                                                                                                                                                      </t>
  </si>
  <si>
    <t>1.Гл. 3 ст.16 п.1; 2. Глава 2. Статья 8 3. в целом  4. Гл. 3 ст. 6.  5.строка 2 раздела II.Контрольные показатели "дорожной карты"</t>
  </si>
  <si>
    <t>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</si>
  <si>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 xml:space="preserve">1.131-ФЗ от 06.10.2003 (ред. от 06.02.2019  N 3 -ФЗ)  2. № 257-ФЗ от 08.11.2007. (с изм.от 29.12.2017 N 453-ФЗ).   3. № 604-п от 15.11.2018  4. № 14-р от 20.01.2012г  (с изм. на 02.10.2012 595-р, 28.12.2012 829-р)    5. № 329 от 20.04.2016 (ред. от 03.02.2018 г. № 100)                                                                                                                                                                                                                                                         </t>
  </si>
  <si>
    <t xml:space="preserve">1.Гл. 3 ст.16     2-5. - в целом                                           </t>
  </si>
  <si>
    <t xml:space="preserve">1.131-ФЗ от 06.10.2003 (ред. от 22.01.2019 N 1-ФЗ) 2. № 188-фз от 29.12.2004 (с изм. от 22.01.2019 N 1-ФЗ)  3. №47 от 28.01.2006 4. № 1084-п от 09.11.2015 5. №244-нп от 18.12.2014   6. № 605-п от 15.11.2018   7. №110-нп от 24.07.2018     8. №334-п от 02.09.2016 г.(с изм.от 30.11.2018 N454-п)                                                                                                                                                                                                                                                                                                           </t>
  </si>
  <si>
    <t>обеспечение первичных мер пожарной безопасности в границах городского округа</t>
  </si>
  <si>
    <t xml:space="preserve">1.1.131-ФЗ от 06.10.2003 (ред. от 22.01.2019 N 1-ФЗ)  2. № 592-п от  15.11.2018 (с изм от 18.01.2019 №16-п)                                                                                                                                                              </t>
  </si>
  <si>
    <t>1. Гл.3 ст.16 п.1;                    2. - в целом</t>
  </si>
  <si>
    <t xml:space="preserve">1. с 06.10.2003 - не ограничен;                        2. с 01.01.2019 - 31.12.2030;                           </t>
  </si>
  <si>
    <t>04-2522</t>
  </si>
  <si>
    <t>организация предоставления общедоступного и бесплатного дошкольного образования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создание условий для осуществления присмотра и ухода за детьми, содержания детей в муниципальных образовательных организациях</t>
  </si>
  <si>
    <t xml:space="preserve">1.131-ФЗ от 06.10.2003 (ред. от 06.02.2019  N 3 -ФЗ)  2.  622-п от 15.11.2018 г.                                                                </t>
  </si>
  <si>
    <t>1.Гл. 3 ст.16 п.1 п/п.13;        2. - в целом</t>
  </si>
  <si>
    <t>1. с 06.10.2003 - не ограничен;                                               2. с 01.01.2019 г. - 31.12.2030</t>
  </si>
  <si>
    <t>04-2538</t>
  </si>
  <si>
    <t>организация ритуальных услуг и содержание мест захоронения</t>
  </si>
  <si>
    <t xml:space="preserve">1.1.131-ФЗ от 06.10.2003 (ред. от 06.02.2019  N 3 -ФЗ) 2. 8-ФЗ от 12.01.1996 (в ред. от 23.05.2018)  3.  № 605-п от 15.11.2018 4. № 127-нп от 30.06.2016     </t>
  </si>
  <si>
    <t>1.Гл. 3 ст.16 п.23; 2.-4 - в целом</t>
  </si>
  <si>
    <t>1. 131-ФЗ от 06.10.2003 (ред. от 06.02.2019  N 3 -ФЗ)  2. № 727-V от 24.12.2013  3. 605-п от 15.11.2018 г 4. №347-п от 05.10.2018</t>
  </si>
  <si>
    <t>1.Гл. 3 ст.16 п.25;  2-3 - в целом 4.Приложение 10 к Государственной программе</t>
  </si>
  <si>
    <t>1. с 06.10.2003 - не ограничен;  2. с 24.12.2013 не ограничен 3. с 01.01.2019 - 31.12.2030 4. 01.01.2019-31.12.2030</t>
  </si>
  <si>
    <t>1.131-ФЗ от 06.10.2003 (ред.от 06.02.2019  N 3-ФЗ)  2. №79-ОЗ от 17.11.2016г. (с изм. от 29.03.2018 N 32-оз) 3.№ 605-п от 15.11.2018</t>
  </si>
  <si>
    <t>1.Гл. 3 ст.16 п.23   2-3. - в целом</t>
  </si>
  <si>
    <t>1.с 06.10.2003, новая редакция с 06.02.2019 - не ограничен  2. с 17.11.2016 - не ограничен 3. 01.01.2019 - 31.12.2030</t>
  </si>
  <si>
    <t xml:space="preserve">1.131-ФЗ от 06.10.2003 (ред.от 06.02.2019  N 3-ФЗ)     2. ФЗ №117-ФЗ от 05.08.2000г (с изм. от 25.12.2018 N486 -ФЗ)   3. №25-ФЗ от 02.03.2007г. (с изм. от 27.12.2018 N 559-ФЗ)   4.№113-оз от 20.07.2007г. (с изм.  от 29.06.2018 N 53-оз)   5. № 70-VI от 31.01.2017   (с изм от 26.09.2018 № 446-VI)6. №  53 от 31.10.2018  7. № 151-VI от 26.04.2017 ( с изм. от 28.11.2018 № 504 -VI)   8. № 402-р от 20.12.2018 9.№ 605-п от 15.11.2018 10. №268 от 27.09.2007  11. №530- V от 28.03.2013                                                                                             </t>
  </si>
  <si>
    <t>1.Гл.3 ст.16    2. гл.23 ст.207 3-11- в целом</t>
  </si>
  <si>
    <t xml:space="preserve">.с 06.10.2003, новая редакция с 06.02.2019 - не ограничен    2.новая редакция с 25.01.2019 - не установлен; 3. 01.06.2007, новая редакция с 08.01.2019 - не установлен 4. с 31.07.2007,  новая редакция 14.07.2018 - не ограничен 5. с 01.01.2019 - не ограничен                         6. с 03.02.2017, новая редакция с 01.01.2019 - не ограничен  7. с  01.01.2019 - не ограничен 8. с  26.04.2017 , новая редакция с 28.11.2018 - не ограничен  9. с 01.01.2019- не ограничен  10. с 01.01.2019 - 31.12.2030   11. с 27.09.2007 - не установлен            </t>
  </si>
  <si>
    <t xml:space="preserve">1.131-ФЗ от 06.10.2003 (ред.от 06.02.2019  N 3-ФЗ) 2. ФЗ №117-ФЗ от 05.08.2000г (с изм. от 25.12.2018 N486 -ФЗ) 3. №25-ФЗ от 02.03.2007г. (с изм. от 27.12.2018 N 559-ФЗ)  4.№113-оз от 20.07.2007г. (с изм.  от 29.06.2018 N 53-оз) 5. № 440-VI от 26.09.2018 6. № 70-VI от 31.01.2017   (с изм от 26.09.2018 № 446-VI) 6. № 70-VI от 31.01.2017   (с изм от 26.09.2018 № 446-VI)   7. №  53 от 31.10.2018  8. № 151-VI от 26.04.2017 ( с изм. от 28.11.2018 № 504 -VI)   9. № 402-р от 20.12.2018   10.№ 605-п от 15.11.2018    11. №268 от 27.09.2007                                                                                                                     </t>
  </si>
  <si>
    <t xml:space="preserve">1.131-ФЗ от 06.10.2003 (ред. от 06.02.2019  N 3 -ФЗ)    2. № 605-п от 15.11.2018 3. №2626 от 22.09.2011  4. № 838-р от 21.12.2011 (с измен. от 10.04.2018 № 103-р)                                                                                                                                                                          </t>
  </si>
  <si>
    <t>1.Гл. 3 ст.16 п.1;  2-5. - в целом</t>
  </si>
  <si>
    <t xml:space="preserve">1.131-ФЗ от 06.10.2003 (ред. от 06.02.2019  N 3 -ФЗ)  2. №261-ФЗ от 23.11.2009 (ред. от 27.12.2018 № 522-ФЗ) 3. №605-п от 15.11.2018 4. №362 от 09.06.2016  5. №1853-р от 01.09.2016      </t>
  </si>
  <si>
    <t>1.Гл. 3 ст.16 п.1;   2. Глава 2. Статья 8  3. в целом  4. Гл. 3 ст. 6 5.строка 2 раздела II.Контрольные показатели "дорожной карты"</t>
  </si>
  <si>
    <t>предоставление гарантий и компенсаций расходов, связанных с переездом, проездом и провозом багажа к месту использования отпуска и обратно лицами, заключившими трудовые договоры о работе в организациях, финансируемых из бюджетов муниципальных образований, расположенных в районах Крайнего Севера и приравненных к ним местностях – часть 5 статьи 35 Закона Российской Федерации от 19 февраля 1993 года № 4520-1 «О государственных гарантиях и компенсациях для лиц, работающих и проживающих в районах Крайнего Севера и приравненных к ним местностях» (Ведомости Съезда народных депутатов Российской Федерации и Верховного Совета Российской Федерации, 1993, № 16, ст 551, Собрание законодательства Российской Федерации, 2004, № 35, ст 3607; 2014, № 30, ст 4232,  статья 325 Трудового кодекса Российской Федерации («Российская газета», 2001, № 256, «Парламентская газета», 2002, № 2-5, «Собрание законодательства Российской Федерации», 2002, № 1 (ч 1), ст 3)</t>
  </si>
  <si>
    <t xml:space="preserve">1.№ 4520 от 19.02.1993   ( с измен. от 07.03.2018 № 56-ФЗ) 2.от  30.12.2001 N 197-ФЗ 3. №373-V от 27.09.2012г. (с изм.от 29.06.2018 №410-VI)  </t>
  </si>
  <si>
    <t>1.ч.5 ст. 35       2. статья 325   3. в целом</t>
  </si>
  <si>
    <t xml:space="preserve">1.16.04.1993, в новой редакции -с 07.03.2018  ;  2. с 01.07.2002 3. с 05.10.2012, новая редакция 29.06.2019 - не ограничен </t>
  </si>
  <si>
    <t>04-2715</t>
  </si>
  <si>
    <t>осуществление мероприятий в сфере профилактики правонарушений, предусмотренных Федеральным законом  от 23  июня 2016  г.   №  182-ФЗ «Об основах системы профилактики правонарушений в Российской Федерации»</t>
  </si>
  <si>
    <t xml:space="preserve">1.131-ФЗ от 06.10.2003 (ред. от 06.02.2019  N 3 -ФЗ)  2. N 182-ФЗ 23.06.2016  3. №596-п от 15.11.20183                    </t>
  </si>
  <si>
    <t xml:space="preserve">1.- Гл. 3 ст.16  2-3. в целом    </t>
  </si>
  <si>
    <t xml:space="preserve">1.16.04.1993, в новой редакции -с 07.03.2018  ;                     2. с 01.07.2002                    3. с 05.10.2012, новая редакция 29.06.2019 - не ограничен </t>
  </si>
  <si>
    <t>1.№ 220-ФЗ от 13.07.2015 (ред. от 29.12.2017) 2.№ 604-п от 15.11.2018 3.№ 216-V от 15.02.2012 (с изменениями от 20.04.2016 № 1244-V) 4.№ 605-п от 15.11.2018</t>
  </si>
  <si>
    <t>1-4. в целом</t>
  </si>
  <si>
    <t>04-3117</t>
  </si>
  <si>
    <t>04-3254</t>
  </si>
  <si>
    <t>04-3260</t>
  </si>
  <si>
    <t>04-3284</t>
  </si>
  <si>
    <t>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</si>
  <si>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на установление подлежащих государственному регулированию цен (тарифов) на товары (услуги) в соответствии с законодательством Российской Федерации</t>
  </si>
  <si>
    <t>осуществление отдельных полномочий в сфере охраны здоровья в соответствии с частью первой статьи 16 Федерального закона от 21 ноября  2011  г № 323-ФЗ «Об основах охраны здоровья граждан в Российской Федерации», не включенных в пункт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</si>
  <si>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 xml:space="preserve">1.131-ФЗ от 06.10.2003 (ред. от 06.02.2019  N 3 -ФЗ) 2. №8-ФЗ от 12.01.1995 (ред. от 29.07.2018) 3. №181-ФЗ от 24.11.1995  (ред. от 29.07.2018)  4. №328-п от 31.03.2014 (с изм №318-п от 24.05.2017г.)   5. №346-п от 05.10.2018    6. №602-п 15.11.2018 ( с изм. от 28.01.2019 №28-п; от 18.02.2019 №72-п)  </t>
  </si>
  <si>
    <t>1.Гл. 3 ст.16 п.23   2-6. - в целом</t>
  </si>
  <si>
    <t xml:space="preserve">1.131-ФЗ от 06.10.2003 (ред. от 06.02.2019  N 3 -ФЗ)  2.N 490-п от 23.12.2011 (ред. от 01.06.2018)   3.№601-п от 15.11.2018 </t>
  </si>
  <si>
    <t>1.Гл. 3 ст.16 п.1;  2-3. - в целом</t>
  </si>
  <si>
    <t xml:space="preserve">1.131-ФЗ от 06.10.2003 (ред. от 06.02.2019  N 3 -ФЗ)   2. №605-п от 15.11.2018 3. № 29-оз от 05.04.2013 г. (от 28.03.2014 N 18-оз) </t>
  </si>
  <si>
    <t xml:space="preserve">1. Гл. 3 ст.16 п.24-25;    2. - в целом  3. - в целом         </t>
  </si>
  <si>
    <t>1.№ 118-оз от 07.11.2013 (ред. от 25.02.2016) 2. №347-п от 05.10.2018  3. №605-п от 15.11.2018</t>
  </si>
  <si>
    <t>1-3. в целом</t>
  </si>
  <si>
    <t>1. с 01.01.2014 года - не ограничен 2. с 01.01.2019- 31.12.2030   3. с 01.01.2019- 31.12.2030</t>
  </si>
  <si>
    <t xml:space="preserve">1. 131-ФЗ от 06.10.2003 (ред. от 06.02.2019  N 3 -ФЗ)2. №36-ОЗ от 31.03.2009г. (с изм. № 10-оз от 20.02.2015г)   3. №605-п от 15.11.2018                                  </t>
  </si>
  <si>
    <t>1. Гл. 3 ст.16 п.1;  2-3. в целом</t>
  </si>
  <si>
    <r>
      <t xml:space="preserve">Реестр расходных обязательств </t>
    </r>
    <r>
      <rPr>
        <b/>
        <u val="single"/>
        <sz val="11"/>
        <color indexed="8"/>
        <rFont val="Times New Roman"/>
        <family val="1"/>
      </rPr>
      <t>города Нефтеюганска</t>
    </r>
    <r>
      <rPr>
        <b/>
        <sz val="11"/>
        <color indexed="8"/>
        <rFont val="Times New Roman"/>
        <family val="1"/>
      </rPr>
      <t xml:space="preserve"> на 2019 год и на плановый период 2020 и 2021 годов</t>
    </r>
  </si>
  <si>
    <t>1. в целом; 2. ст. 325;  3. в целом.</t>
  </si>
  <si>
    <t>1. в целом;  2. ст. 325;  3. в целом.</t>
  </si>
  <si>
    <t xml:space="preserve">1.Гл. 3 ст.16 п.1; гл.3 ст.17 ч.1 п/п 4, 4.1, 4.2, Гл.3 ст.16 ч.1 п/п 6, ст 16.1 ч.1 п/п 5   2-8. - в целом                  </t>
  </si>
  <si>
    <t>ВСЕГО</t>
  </si>
  <si>
    <t>Е.В.Колесникова</t>
  </si>
  <si>
    <t>23-77-74</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</si>
</sst>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quot;$&quot;* #,##0.00_);_(&quot;$&quot;* \(#,##0.00\);_(&quot;$&quot;* &quot;-&quot;??_);_(@_)"/>
    <numFmt numFmtId="171" formatCode="_(* #,##0.00_);_(* \(#,##0.00\);_(* &quot;-&quot;??_);_(@_)"/>
    <numFmt numFmtId="172" formatCode="&quot;&quot;#,##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0.0"/>
    <numFmt numFmtId="178" formatCode="?"/>
    <numFmt numFmtId="179" formatCode="#,##0.000"/>
    <numFmt numFmtId="180" formatCode="#,##0.0000"/>
    <numFmt numFmtId="181" formatCode="000000"/>
    <numFmt numFmtId="182" formatCode="_-* #,##0&quot;р.&quot;_-;\-* #,##0&quot;р.&quot;_-;_-* &quot;-&quot;&quot;р.&quot;_-;_-@_-"/>
    <numFmt numFmtId="183" formatCode="_-* #,##0_р_._-;\-* #,##0_р_._-;_-* &quot;-&quot;_р_._-;_-@_-"/>
    <numFmt numFmtId="184" formatCode="_-* #,##0.00&quot;р.&quot;_-;\-* #,##0.00&quot;р.&quot;_-;_-* &quot;-&quot;??&quot;р.&quot;_-;_-@_-"/>
    <numFmt numFmtId="185" formatCode="_-* #,##0.00_р_._-;\-* #,##0.00_р_._-;_-* &quot;-&quot;??_р_._-;_-@_-"/>
  </numFmts>
  <fonts count="52">
    <font>
      <sz val="10"/>
      <name val="Arial"/>
      <family val="0"/>
    </font>
    <font>
      <sz val="10"/>
      <name val="Times New Roman"/>
      <family val="1"/>
    </font>
    <font>
      <sz val="11"/>
      <name val="Times New Roman"/>
      <family val="1"/>
    </font>
    <font>
      <sz val="11"/>
      <color indexed="8"/>
      <name val="Times New Roman"/>
      <family val="1"/>
    </font>
    <font>
      <b/>
      <sz val="11"/>
      <color indexed="8"/>
      <name val="Times New Roman"/>
      <family val="1"/>
    </font>
    <font>
      <b/>
      <sz val="10"/>
      <name val="Times New Roman"/>
      <family val="1"/>
    </font>
    <font>
      <b/>
      <sz val="10"/>
      <color indexed="8"/>
      <name val="Times New Roman"/>
      <family val="1"/>
    </font>
    <font>
      <b/>
      <i/>
      <sz val="10"/>
      <name val="Times New Roman"/>
      <family val="1"/>
    </font>
    <font>
      <sz val="8"/>
      <name val="Times New Roman"/>
      <family val="1"/>
    </font>
    <font>
      <sz val="8"/>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1"/>
      <color indexed="8"/>
      <name val="Calibri"/>
      <family val="2"/>
    </font>
    <font>
      <b/>
      <sz val="11"/>
      <color indexed="9"/>
      <name val="Calibri"/>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u val="single"/>
      <sz val="11"/>
      <color indexed="8"/>
      <name val="Times New Roman"/>
      <family val="1"/>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8"/>
      <name val="Calibri"/>
      <family val="2"/>
    </font>
    <font>
      <b/>
      <sz val="15"/>
      <color indexed="54"/>
      <name val="Calibri"/>
      <family val="2"/>
    </font>
    <font>
      <b/>
      <sz val="13"/>
      <color indexed="54"/>
      <name val="Calibri"/>
      <family val="2"/>
    </font>
    <font>
      <b/>
      <sz val="11"/>
      <color indexed="54"/>
      <name val="Calibri"/>
      <family val="2"/>
    </font>
    <font>
      <sz val="18"/>
      <color indexed="54"/>
      <name val="Calibri Light"/>
      <family val="2"/>
    </font>
    <font>
      <sz val="8"/>
      <color indexed="10"/>
      <name val="Times New Roman"/>
      <family val="1"/>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FF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indexed="36"/>
        <bgColor indexed="64"/>
      </patternFill>
    </fill>
    <fill>
      <patternFill patternType="solid">
        <fgColor theme="8"/>
        <bgColor indexed="64"/>
      </patternFill>
    </fill>
    <fill>
      <patternFill patternType="solid">
        <fgColor indexed="49"/>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indexed="47"/>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C7CE"/>
        <bgColor indexed="64"/>
      </patternFill>
    </fill>
    <fill>
      <patternFill patternType="solid">
        <fgColor indexed="45"/>
        <bgColor indexed="64"/>
      </patternFill>
    </fill>
    <fill>
      <patternFill patternType="solid">
        <fgColor rgb="FFFFFFCC"/>
        <bgColor indexed="64"/>
      </patternFill>
    </fill>
    <fill>
      <patternFill patternType="solid">
        <fgColor indexed="26"/>
        <bgColor indexed="64"/>
      </patternFill>
    </fill>
    <fill>
      <patternFill patternType="solid">
        <fgColor rgb="FFC6EFCE"/>
        <bgColor indexed="64"/>
      </patternFill>
    </fill>
    <fill>
      <patternFill patternType="solid">
        <fgColor indexed="42"/>
        <bgColor indexed="64"/>
      </patternFill>
    </fill>
    <fill>
      <patternFill patternType="solid">
        <fgColor theme="0"/>
        <bgColor indexed="64"/>
      </patternFill>
    </fill>
    <fill>
      <patternFill patternType="solid">
        <fgColor theme="0" tint="-0.24997000396251678"/>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9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10" fillId="21" borderId="0" applyNumberFormat="0" applyBorder="0" applyAlignment="0" applyProtection="0"/>
    <xf numFmtId="0" fontId="35" fillId="22" borderId="0" applyNumberFormat="0" applyBorder="0" applyAlignment="0" applyProtection="0"/>
    <xf numFmtId="0" fontId="10" fillId="23" borderId="0" applyNumberFormat="0" applyBorder="0" applyAlignment="0" applyProtection="0"/>
    <xf numFmtId="0" fontId="35" fillId="24" borderId="0" applyNumberFormat="0" applyBorder="0" applyAlignment="0" applyProtection="0"/>
    <xf numFmtId="0" fontId="10" fillId="25" borderId="0" applyNumberFormat="0" applyBorder="0" applyAlignment="0" applyProtection="0"/>
    <xf numFmtId="0" fontId="35" fillId="26" borderId="0" applyNumberFormat="0" applyBorder="0" applyAlignment="0" applyProtection="0"/>
    <xf numFmtId="0" fontId="10" fillId="27" borderId="0" applyNumberFormat="0" applyBorder="0" applyAlignment="0" applyProtection="0"/>
    <xf numFmtId="0" fontId="35" fillId="28" borderId="0" applyNumberFormat="0" applyBorder="0" applyAlignment="0" applyProtection="0"/>
    <xf numFmtId="0" fontId="10" fillId="29" borderId="0" applyNumberFormat="0" applyBorder="0" applyAlignment="0" applyProtection="0"/>
    <xf numFmtId="0" fontId="35" fillId="30" borderId="0" applyNumberFormat="0" applyBorder="0" applyAlignment="0" applyProtection="0"/>
    <xf numFmtId="0" fontId="10" fillId="31" borderId="0" applyNumberFormat="0" applyBorder="0" applyAlignment="0" applyProtection="0"/>
    <xf numFmtId="0" fontId="36" fillId="32" borderId="1" applyNumberFormat="0" applyAlignment="0" applyProtection="0"/>
    <xf numFmtId="0" fontId="11" fillId="33" borderId="2" applyNumberFormat="0" applyAlignment="0" applyProtection="0"/>
    <xf numFmtId="0" fontId="37" fillId="34" borderId="3" applyNumberFormat="0" applyAlignment="0" applyProtection="0"/>
    <xf numFmtId="0" fontId="12" fillId="35" borderId="4" applyNumberFormat="0" applyAlignment="0" applyProtection="0"/>
    <xf numFmtId="0" fontId="38" fillId="34" borderId="1" applyNumberFormat="0" applyAlignment="0" applyProtection="0"/>
    <xf numFmtId="0" fontId="13" fillId="35" borderId="2"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5" applyNumberFormat="0" applyFill="0" applyAlignment="0" applyProtection="0"/>
    <xf numFmtId="0" fontId="23" fillId="0" borderId="6" applyNumberFormat="0" applyFill="0" applyAlignment="0" applyProtection="0"/>
    <xf numFmtId="0" fontId="40" fillId="0" borderId="7" applyNumberFormat="0" applyFill="0" applyAlignment="0" applyProtection="0"/>
    <xf numFmtId="0" fontId="24" fillId="0" borderId="8" applyNumberFormat="0" applyFill="0" applyAlignment="0" applyProtection="0"/>
    <xf numFmtId="0" fontId="41" fillId="0" borderId="9" applyNumberFormat="0" applyFill="0" applyAlignment="0" applyProtection="0"/>
    <xf numFmtId="0" fontId="25" fillId="0" borderId="10" applyNumberFormat="0" applyFill="0" applyAlignment="0" applyProtection="0"/>
    <xf numFmtId="0" fontId="41" fillId="0" borderId="0" applyNumberFormat="0" applyFill="0" applyBorder="0" applyAlignment="0" applyProtection="0"/>
    <xf numFmtId="0" fontId="25" fillId="0" borderId="0" applyNumberFormat="0" applyFill="0" applyBorder="0" applyAlignment="0" applyProtection="0"/>
    <xf numFmtId="0" fontId="42" fillId="0" borderId="11" applyNumberFormat="0" applyFill="0" applyAlignment="0" applyProtection="0"/>
    <xf numFmtId="0" fontId="14" fillId="0" borderId="12" applyNumberFormat="0" applyFill="0" applyAlignment="0" applyProtection="0"/>
    <xf numFmtId="0" fontId="43" fillId="36" borderId="13" applyNumberFormat="0" applyAlignment="0" applyProtection="0"/>
    <xf numFmtId="0" fontId="15" fillId="37" borderId="14" applyNumberFormat="0" applyAlignment="0" applyProtection="0"/>
    <xf numFmtId="0" fontId="44" fillId="0" borderId="0" applyNumberFormat="0" applyFill="0" applyBorder="0" applyAlignment="0" applyProtection="0"/>
    <xf numFmtId="0" fontId="26" fillId="0" borderId="0" applyNumberFormat="0" applyFill="0" applyBorder="0" applyAlignment="0" applyProtection="0"/>
    <xf numFmtId="0" fontId="45" fillId="38" borderId="0" applyNumberFormat="0" applyBorder="0" applyAlignment="0" applyProtection="0"/>
    <xf numFmtId="0" fontId="16" fillId="39"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40" borderId="0" applyNumberFormat="0" applyBorder="0" applyAlignment="0" applyProtection="0"/>
    <xf numFmtId="0" fontId="17" fillId="41" borderId="0" applyNumberFormat="0" applyBorder="0" applyAlignment="0" applyProtection="0"/>
    <xf numFmtId="0" fontId="47" fillId="0" borderId="0" applyNumberFormat="0" applyFill="0" applyBorder="0" applyAlignment="0" applyProtection="0"/>
    <xf numFmtId="0" fontId="18" fillId="0" borderId="0" applyNumberFormat="0" applyFill="0" applyBorder="0" applyAlignment="0" applyProtection="0"/>
    <xf numFmtId="0" fontId="0" fillId="42" borderId="15" applyNumberFormat="0" applyFont="0" applyAlignment="0" applyProtection="0"/>
    <xf numFmtId="0" fontId="0" fillId="43" borderId="16" applyNumberFormat="0" applyFont="0" applyAlignment="0" applyProtection="0"/>
    <xf numFmtId="0" fontId="0" fillId="43" borderId="16" applyNumberFormat="0" applyFont="0" applyAlignment="0" applyProtection="0"/>
    <xf numFmtId="9" fontId="0" fillId="0" borderId="0" applyFont="0" applyFill="0" applyBorder="0" applyAlignment="0" applyProtection="0"/>
    <xf numFmtId="0" fontId="48" fillId="0" borderId="17" applyNumberFormat="0" applyFill="0" applyAlignment="0" applyProtection="0"/>
    <xf numFmtId="0" fontId="19" fillId="0" borderId="18" applyNumberFormat="0" applyFill="0" applyAlignment="0" applyProtection="0"/>
    <xf numFmtId="0" fontId="49" fillId="0" borderId="0" applyNumberFormat="0" applyFill="0" applyBorder="0" applyAlignment="0" applyProtection="0"/>
    <xf numFmtId="0" fontId="2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0" fillId="44" borderId="0" applyNumberFormat="0" applyBorder="0" applyAlignment="0" applyProtection="0"/>
    <xf numFmtId="0" fontId="21" fillId="45" borderId="0" applyNumberFormat="0" applyBorder="0" applyAlignment="0" applyProtection="0"/>
  </cellStyleXfs>
  <cellXfs count="108">
    <xf numFmtId="0" fontId="0" fillId="0" borderId="0" xfId="0" applyAlignment="1">
      <alignment/>
    </xf>
    <xf numFmtId="0" fontId="2" fillId="0" borderId="0" xfId="0" applyFont="1" applyAlignment="1">
      <alignment/>
    </xf>
    <xf numFmtId="0" fontId="3" fillId="0" borderId="0" xfId="0" applyFont="1" applyAlignment="1">
      <alignment horizontal="center" vertical="center" wrapText="1"/>
    </xf>
    <xf numFmtId="0" fontId="2" fillId="0" borderId="19" xfId="0" applyFont="1" applyBorder="1" applyAlignment="1">
      <alignment horizontal="center"/>
    </xf>
    <xf numFmtId="0" fontId="6" fillId="0" borderId="19" xfId="0" applyFont="1" applyBorder="1" applyAlignment="1">
      <alignment horizontal="center" vertical="center" wrapText="1"/>
    </xf>
    <xf numFmtId="0" fontId="0" fillId="0" borderId="0" xfId="0" applyFont="1" applyAlignment="1">
      <alignment/>
    </xf>
    <xf numFmtId="0" fontId="1" fillId="0" borderId="0" xfId="0" applyFont="1" applyAlignment="1">
      <alignment/>
    </xf>
    <xf numFmtId="49" fontId="1" fillId="46" borderId="19" xfId="0" applyNumberFormat="1" applyFont="1" applyFill="1" applyBorder="1" applyAlignment="1" applyProtection="1">
      <alignment horizontal="center" wrapText="1"/>
      <protection locked="0"/>
    </xf>
    <xf numFmtId="0" fontId="1" fillId="46" borderId="0" xfId="0" applyFont="1" applyFill="1" applyAlignment="1" applyProtection="1">
      <alignment/>
      <protection locked="0"/>
    </xf>
    <xf numFmtId="49" fontId="1" fillId="46" borderId="19" xfId="0" applyNumberFormat="1" applyFont="1" applyFill="1" applyBorder="1" applyAlignment="1" applyProtection="1">
      <alignment horizontal="center" vertical="center" wrapText="1"/>
      <protection locked="0"/>
    </xf>
    <xf numFmtId="0" fontId="1" fillId="46" borderId="0" xfId="0" applyFont="1" applyFill="1" applyAlignment="1">
      <alignment/>
    </xf>
    <xf numFmtId="49" fontId="1" fillId="0" borderId="19" xfId="0" applyNumberFormat="1" applyFont="1" applyBorder="1" applyAlignment="1">
      <alignment horizontal="center" vertical="center" wrapText="1"/>
    </xf>
    <xf numFmtId="0" fontId="1" fillId="0" borderId="0" xfId="0" applyFont="1" applyAlignment="1">
      <alignment horizontal="center" vertical="center"/>
    </xf>
    <xf numFmtId="49" fontId="1" fillId="46" borderId="19" xfId="0" applyNumberFormat="1" applyFont="1" applyFill="1" applyBorder="1" applyAlignment="1">
      <alignment horizontal="center" vertical="center"/>
    </xf>
    <xf numFmtId="49" fontId="1" fillId="46" borderId="19" xfId="0" applyNumberFormat="1" applyFont="1" applyFill="1" applyBorder="1" applyAlignment="1">
      <alignment horizontal="center" vertical="center" wrapText="1"/>
    </xf>
    <xf numFmtId="49" fontId="1" fillId="0" borderId="19" xfId="0" applyNumberFormat="1" applyFont="1" applyBorder="1" applyAlignment="1">
      <alignment horizontal="center" vertical="center"/>
    </xf>
    <xf numFmtId="4" fontId="1" fillId="0" borderId="0" xfId="0" applyNumberFormat="1" applyFont="1" applyFill="1" applyAlignment="1">
      <alignment/>
    </xf>
    <xf numFmtId="4" fontId="1" fillId="46" borderId="0" xfId="0" applyNumberFormat="1" applyFont="1" applyFill="1" applyAlignment="1">
      <alignment/>
    </xf>
    <xf numFmtId="4" fontId="1" fillId="46" borderId="19" xfId="0" applyNumberFormat="1" applyFont="1" applyFill="1" applyBorder="1" applyAlignment="1" applyProtection="1">
      <alignment horizontal="center"/>
      <protection locked="0"/>
    </xf>
    <xf numFmtId="4" fontId="1" fillId="0" borderId="19" xfId="0" applyNumberFormat="1" applyFont="1" applyFill="1" applyBorder="1" applyAlignment="1">
      <alignment horizontal="center"/>
    </xf>
    <xf numFmtId="4" fontId="1" fillId="46" borderId="19" xfId="0" applyNumberFormat="1" applyFont="1" applyFill="1" applyBorder="1" applyAlignment="1">
      <alignment horizontal="center"/>
    </xf>
    <xf numFmtId="4" fontId="1" fillId="46" borderId="19" xfId="0" applyNumberFormat="1" applyFont="1" applyFill="1" applyBorder="1" applyAlignment="1">
      <alignment horizontal="center" vertical="center"/>
    </xf>
    <xf numFmtId="4" fontId="1" fillId="0" borderId="19" xfId="0" applyNumberFormat="1" applyFont="1" applyFill="1" applyBorder="1" applyAlignment="1">
      <alignment horizontal="center" vertical="center"/>
    </xf>
    <xf numFmtId="0" fontId="1" fillId="47" borderId="19" xfId="0" applyFont="1" applyFill="1" applyBorder="1" applyAlignment="1">
      <alignment horizontal="center"/>
    </xf>
    <xf numFmtId="0" fontId="1" fillId="0" borderId="19" xfId="0" applyFont="1" applyBorder="1" applyAlignment="1">
      <alignment horizontal="left" vertical="center" wrapText="1"/>
    </xf>
    <xf numFmtId="0" fontId="1" fillId="0" borderId="19" xfId="0" applyFont="1" applyBorder="1" applyAlignment="1">
      <alignment horizontal="left" wrapText="1"/>
    </xf>
    <xf numFmtId="49" fontId="1" fillId="0" borderId="19" xfId="0" applyNumberFormat="1" applyFont="1" applyBorder="1" applyAlignment="1" applyProtection="1">
      <alignment horizontal="center" vertical="center" wrapText="1"/>
      <protection locked="0"/>
    </xf>
    <xf numFmtId="4" fontId="1" fillId="0" borderId="19" xfId="0" applyNumberFormat="1" applyFont="1" applyBorder="1" applyAlignment="1">
      <alignment horizontal="center"/>
    </xf>
    <xf numFmtId="49" fontId="9" fillId="0" borderId="19" xfId="0" applyNumberFormat="1" applyFont="1" applyFill="1" applyBorder="1" applyAlignment="1" applyProtection="1">
      <alignment horizontal="left" vertical="center" wrapText="1"/>
      <protection/>
    </xf>
    <xf numFmtId="178" fontId="1" fillId="46" borderId="19" xfId="0" applyNumberFormat="1" applyFont="1" applyFill="1" applyBorder="1" applyAlignment="1">
      <alignment vertical="center" wrapText="1"/>
    </xf>
    <xf numFmtId="4" fontId="1" fillId="46" borderId="19" xfId="0" applyNumberFormat="1" applyFont="1" applyFill="1" applyBorder="1" applyAlignment="1" applyProtection="1">
      <alignment horizontal="center" vertical="center" wrapText="1"/>
      <protection locked="0"/>
    </xf>
    <xf numFmtId="4" fontId="1" fillId="46" borderId="19" xfId="0" applyNumberFormat="1" applyFont="1" applyFill="1" applyBorder="1" applyAlignment="1">
      <alignment horizontal="center" vertical="center" wrapText="1"/>
    </xf>
    <xf numFmtId="4" fontId="1" fillId="0" borderId="19" xfId="0" applyNumberFormat="1" applyFont="1" applyFill="1" applyBorder="1" applyAlignment="1" applyProtection="1">
      <alignment horizontal="center" vertical="center" wrapText="1"/>
      <protection locked="0"/>
    </xf>
    <xf numFmtId="4" fontId="1" fillId="0" borderId="19" xfId="0" applyNumberFormat="1" applyFont="1" applyBorder="1" applyAlignment="1" applyProtection="1">
      <alignment horizontal="center" vertical="center" wrapText="1"/>
      <protection locked="0"/>
    </xf>
    <xf numFmtId="4" fontId="5" fillId="47" borderId="19" xfId="0" applyNumberFormat="1" applyFont="1" applyFill="1" applyBorder="1" applyAlignment="1">
      <alignment horizontal="center"/>
    </xf>
    <xf numFmtId="4" fontId="2" fillId="0" borderId="19" xfId="0" applyNumberFormat="1" applyFont="1" applyBorder="1" applyAlignment="1">
      <alignment horizontal="center"/>
    </xf>
    <xf numFmtId="0" fontId="1" fillId="46" borderId="19" xfId="0" applyFont="1" applyFill="1" applyBorder="1" applyAlignment="1">
      <alignment horizontal="left" vertical="center" wrapText="1"/>
    </xf>
    <xf numFmtId="4" fontId="2" fillId="0" borderId="0" xfId="0" applyNumberFormat="1" applyFont="1" applyAlignment="1">
      <alignment/>
    </xf>
    <xf numFmtId="0" fontId="7" fillId="47" borderId="19" xfId="0" applyFont="1" applyFill="1" applyBorder="1" applyAlignment="1">
      <alignment/>
    </xf>
    <xf numFmtId="0" fontId="1" fillId="0" borderId="19" xfId="0" applyFont="1" applyBorder="1" applyAlignment="1">
      <alignment vertical="center" wrapText="1"/>
    </xf>
    <xf numFmtId="49" fontId="1" fillId="0" borderId="19" xfId="0" applyNumberFormat="1" applyFont="1" applyFill="1" applyBorder="1" applyAlignment="1" applyProtection="1">
      <alignment vertical="top" wrapText="1"/>
      <protection/>
    </xf>
    <xf numFmtId="178" fontId="1" fillId="0" borderId="19" xfId="0" applyNumberFormat="1" applyFont="1" applyFill="1" applyBorder="1" applyAlignment="1" applyProtection="1">
      <alignment horizontal="left" vertical="center" wrapText="1"/>
      <protection/>
    </xf>
    <xf numFmtId="49" fontId="1" fillId="0" borderId="19" xfId="0" applyNumberFormat="1" applyFont="1" applyFill="1" applyBorder="1" applyAlignment="1" applyProtection="1">
      <alignment vertical="center" wrapText="1"/>
      <protection/>
    </xf>
    <xf numFmtId="49" fontId="1" fillId="0" borderId="19" xfId="0" applyNumberFormat="1" applyFont="1" applyFill="1" applyBorder="1" applyAlignment="1" applyProtection="1">
      <alignment horizontal="left" vertical="center" wrapText="1"/>
      <protection/>
    </xf>
    <xf numFmtId="49" fontId="1" fillId="0" borderId="19" xfId="0" applyNumberFormat="1" applyFont="1" applyFill="1" applyBorder="1" applyAlignment="1" applyProtection="1">
      <alignment horizontal="center" vertical="center" wrapText="1"/>
      <protection/>
    </xf>
    <xf numFmtId="0" fontId="8" fillId="46" borderId="19" xfId="69" applyFont="1" applyFill="1" applyBorder="1" applyAlignment="1">
      <alignment horizontal="left" vertical="center" wrapText="1"/>
      <protection/>
    </xf>
    <xf numFmtId="0" fontId="8" fillId="0" borderId="19" xfId="0" applyFont="1" applyBorder="1" applyAlignment="1">
      <alignment horizontal="left" vertical="center" wrapText="1"/>
    </xf>
    <xf numFmtId="0" fontId="8" fillId="0" borderId="19" xfId="0" applyFont="1" applyFill="1" applyBorder="1" applyAlignment="1">
      <alignment horizontal="left" vertical="center" wrapText="1"/>
    </xf>
    <xf numFmtId="0" fontId="8" fillId="46" borderId="19" xfId="0" applyFont="1" applyFill="1" applyBorder="1" applyAlignment="1">
      <alignment vertical="top" wrapText="1"/>
    </xf>
    <xf numFmtId="0" fontId="8" fillId="0" borderId="19" xfId="0" applyFont="1" applyFill="1" applyBorder="1" applyAlignment="1">
      <alignment vertical="top" wrapText="1"/>
    </xf>
    <xf numFmtId="0" fontId="8" fillId="0" borderId="19" xfId="0" applyFont="1" applyFill="1" applyBorder="1" applyAlignment="1">
      <alignment vertical="top"/>
    </xf>
    <xf numFmtId="0" fontId="8" fillId="46" borderId="19" xfId="0" applyFont="1" applyFill="1" applyBorder="1" applyAlignment="1">
      <alignment horizontal="left" vertical="center" wrapText="1"/>
    </xf>
    <xf numFmtId="0" fontId="8" fillId="46" borderId="19" xfId="0" applyFont="1" applyFill="1" applyBorder="1" applyAlignment="1">
      <alignment vertical="center" wrapText="1"/>
    </xf>
    <xf numFmtId="0" fontId="8" fillId="0" borderId="19" xfId="0" applyFont="1" applyFill="1" applyBorder="1" applyAlignment="1">
      <alignment vertical="center"/>
    </xf>
    <xf numFmtId="0" fontId="8" fillId="0" borderId="19" xfId="0" applyFont="1" applyFill="1" applyBorder="1" applyAlignment="1">
      <alignment horizontal="left" vertical="center"/>
    </xf>
    <xf numFmtId="0" fontId="8" fillId="0" borderId="19" xfId="0" applyFont="1" applyFill="1" applyBorder="1" applyAlignment="1">
      <alignment vertical="center" wrapText="1"/>
    </xf>
    <xf numFmtId="0" fontId="5" fillId="47" borderId="19" xfId="0" applyFont="1" applyFill="1" applyBorder="1" applyAlignment="1">
      <alignment horizontal="center"/>
    </xf>
    <xf numFmtId="0" fontId="1" fillId="0" borderId="0" xfId="73" applyFont="1">
      <alignment/>
      <protection/>
    </xf>
    <xf numFmtId="0" fontId="4" fillId="0" borderId="0" xfId="0" applyFont="1" applyAlignment="1">
      <alignment horizontal="center" vertical="center" wrapText="1"/>
    </xf>
    <xf numFmtId="0" fontId="2" fillId="0" borderId="0" xfId="0" applyFont="1" applyAlignment="1">
      <alignment/>
    </xf>
    <xf numFmtId="0" fontId="5" fillId="0" borderId="19" xfId="0" applyFont="1" applyBorder="1" applyAlignment="1">
      <alignment horizontal="center" vertical="center" wrapText="1"/>
    </xf>
    <xf numFmtId="0" fontId="6" fillId="0" borderId="19" xfId="0" applyFont="1" applyBorder="1" applyAlignment="1">
      <alignment horizontal="center" vertical="center" wrapText="1"/>
    </xf>
    <xf numFmtId="0" fontId="1" fillId="0" borderId="19" xfId="0" applyFont="1" applyBorder="1" applyAlignment="1">
      <alignment/>
    </xf>
    <xf numFmtId="49" fontId="1" fillId="0" borderId="19" xfId="0" applyNumberFormat="1" applyFont="1" applyBorder="1" applyAlignment="1">
      <alignment horizontal="center" vertical="center"/>
    </xf>
    <xf numFmtId="49" fontId="1" fillId="0" borderId="19" xfId="0" applyNumberFormat="1" applyFont="1" applyFill="1" applyBorder="1" applyAlignment="1">
      <alignment horizontal="center" vertical="center" wrapText="1"/>
    </xf>
    <xf numFmtId="178" fontId="1" fillId="0" borderId="19" xfId="0" applyNumberFormat="1" applyFont="1" applyFill="1" applyBorder="1" applyAlignment="1">
      <alignment horizontal="left" vertical="center" wrapText="1"/>
    </xf>
    <xf numFmtId="0" fontId="8" fillId="0" borderId="19" xfId="0" applyNumberFormat="1" applyFont="1" applyFill="1" applyBorder="1" applyAlignment="1">
      <alignment horizontal="left" vertical="center" wrapText="1"/>
    </xf>
    <xf numFmtId="14" fontId="51" fillId="0" borderId="19" xfId="0" applyNumberFormat="1" applyFont="1" applyFill="1" applyBorder="1" applyAlignment="1">
      <alignment horizontal="center" vertical="center" wrapText="1"/>
    </xf>
    <xf numFmtId="14" fontId="8" fillId="0" borderId="19" xfId="0" applyNumberFormat="1" applyFont="1" applyFill="1" applyBorder="1" applyAlignment="1">
      <alignment horizontal="left" vertical="center" wrapText="1"/>
    </xf>
    <xf numFmtId="14" fontId="51" fillId="0" borderId="19" xfId="0" applyNumberFormat="1" applyFont="1" applyFill="1" applyBorder="1" applyAlignment="1">
      <alignment horizontal="left" vertical="center" wrapText="1"/>
    </xf>
    <xf numFmtId="0" fontId="8" fillId="0" borderId="19" xfId="0" applyFont="1" applyBorder="1" applyAlignment="1">
      <alignment horizontal="left" vertical="center" wrapText="1"/>
    </xf>
    <xf numFmtId="0" fontId="8" fillId="0" borderId="19" xfId="0" applyFont="1" applyBorder="1" applyAlignment="1">
      <alignment horizontal="center"/>
    </xf>
    <xf numFmtId="0" fontId="8" fillId="0" borderId="19" xfId="0" applyFont="1" applyFill="1" applyBorder="1" applyAlignment="1">
      <alignment horizontal="left" vertical="center" wrapText="1"/>
    </xf>
    <xf numFmtId="0" fontId="8" fillId="0" borderId="19" xfId="0" applyFont="1" applyFill="1" applyBorder="1" applyAlignment="1">
      <alignment horizontal="center"/>
    </xf>
    <xf numFmtId="49" fontId="1" fillId="46" borderId="19" xfId="0" applyNumberFormat="1" applyFont="1" applyFill="1" applyBorder="1" applyAlignment="1" applyProtection="1">
      <alignment horizontal="center" vertical="center" wrapText="1"/>
      <protection locked="0"/>
    </xf>
    <xf numFmtId="178" fontId="1" fillId="46" borderId="19" xfId="0" applyNumberFormat="1" applyFont="1" applyFill="1" applyBorder="1" applyAlignment="1" applyProtection="1">
      <alignment horizontal="left" vertical="center" wrapText="1"/>
      <protection locked="0"/>
    </xf>
    <xf numFmtId="178" fontId="1" fillId="46" borderId="19" xfId="0" applyNumberFormat="1" applyFont="1" applyFill="1" applyBorder="1" applyAlignment="1" applyProtection="1">
      <alignment horizontal="center" vertical="center" wrapText="1"/>
      <protection locked="0"/>
    </xf>
    <xf numFmtId="0" fontId="8" fillId="46" borderId="19" xfId="0" applyNumberFormat="1" applyFont="1" applyFill="1" applyBorder="1" applyAlignment="1" applyProtection="1">
      <alignment horizontal="left" vertical="top" wrapText="1"/>
      <protection locked="0"/>
    </xf>
    <xf numFmtId="0" fontId="8" fillId="46" borderId="20" xfId="0" applyFont="1" applyFill="1" applyBorder="1" applyAlignment="1" applyProtection="1">
      <alignment horizontal="left" vertical="center" wrapText="1"/>
      <protection locked="0"/>
    </xf>
    <xf numFmtId="0" fontId="8" fillId="46" borderId="21" xfId="0" applyFont="1" applyFill="1" applyBorder="1" applyAlignment="1" applyProtection="1">
      <alignment horizontal="left" vertical="center" wrapText="1"/>
      <protection locked="0"/>
    </xf>
    <xf numFmtId="0" fontId="8" fillId="46" borderId="22" xfId="0" applyFont="1" applyFill="1" applyBorder="1" applyAlignment="1" applyProtection="1">
      <alignment horizontal="left" vertical="center" wrapText="1"/>
      <protection locked="0"/>
    </xf>
    <xf numFmtId="14" fontId="8" fillId="46" borderId="19" xfId="0" applyNumberFormat="1" applyFont="1" applyFill="1" applyBorder="1" applyAlignment="1" applyProtection="1">
      <alignment horizontal="left" vertical="center" wrapText="1"/>
      <protection locked="0"/>
    </xf>
    <xf numFmtId="49" fontId="1" fillId="0" borderId="19" xfId="0" applyNumberFormat="1" applyFont="1" applyBorder="1" applyAlignment="1">
      <alignment horizontal="center" vertical="center" wrapText="1"/>
    </xf>
    <xf numFmtId="0" fontId="1" fillId="46" borderId="19" xfId="0" applyFont="1" applyFill="1" applyBorder="1" applyAlignment="1">
      <alignment horizontal="left" vertical="center" wrapText="1"/>
    </xf>
    <xf numFmtId="0" fontId="1" fillId="46" borderId="19"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8" fillId="0" borderId="22" xfId="0" applyFont="1" applyFill="1" applyBorder="1" applyAlignment="1">
      <alignment horizontal="left" vertical="center" wrapText="1"/>
    </xf>
    <xf numFmtId="0" fontId="8" fillId="0" borderId="20" xfId="0" applyFont="1" applyFill="1" applyBorder="1" applyAlignment="1">
      <alignment horizontal="center" vertical="center" wrapText="1"/>
    </xf>
    <xf numFmtId="0" fontId="8" fillId="0" borderId="22" xfId="0" applyFont="1" applyFill="1" applyBorder="1" applyAlignment="1">
      <alignment horizontal="center" vertical="center" wrapText="1"/>
    </xf>
    <xf numFmtId="49" fontId="1" fillId="46" borderId="19" xfId="0" applyNumberFormat="1" applyFont="1" applyFill="1" applyBorder="1" applyAlignment="1">
      <alignment horizontal="center" vertical="center" wrapText="1"/>
    </xf>
    <xf numFmtId="0" fontId="8" fillId="46" borderId="19" xfId="0" applyFont="1" applyFill="1" applyBorder="1" applyAlignment="1">
      <alignment horizontal="left" vertical="center" wrapText="1"/>
    </xf>
    <xf numFmtId="49" fontId="1" fillId="0" borderId="19" xfId="0" applyNumberFormat="1" applyFont="1" applyFill="1" applyBorder="1" applyAlignment="1" applyProtection="1">
      <alignment horizontal="center" vertical="center" wrapText="1"/>
      <protection/>
    </xf>
    <xf numFmtId="178" fontId="1" fillId="0" borderId="19" xfId="0" applyNumberFormat="1" applyFont="1" applyFill="1" applyBorder="1" applyAlignment="1" applyProtection="1">
      <alignment horizontal="left" vertical="center" wrapText="1"/>
      <protection/>
    </xf>
    <xf numFmtId="0" fontId="1" fillId="0" borderId="19" xfId="0" applyFont="1" applyBorder="1" applyAlignment="1">
      <alignment horizontal="left" vertical="center" wrapText="1"/>
    </xf>
    <xf numFmtId="0" fontId="8" fillId="46" borderId="19" xfId="0" applyFont="1" applyFill="1" applyBorder="1" applyAlignment="1">
      <alignment vertical="center" wrapText="1"/>
    </xf>
    <xf numFmtId="14" fontId="8" fillId="46" borderId="19" xfId="0" applyNumberFormat="1" applyFont="1" applyFill="1" applyBorder="1" applyAlignment="1">
      <alignment horizontal="left" vertical="center" wrapText="1"/>
    </xf>
    <xf numFmtId="0" fontId="8" fillId="0" borderId="19" xfId="0" applyFont="1" applyFill="1" applyBorder="1" applyAlignment="1">
      <alignment horizontal="left" vertical="center"/>
    </xf>
    <xf numFmtId="0" fontId="8" fillId="0" borderId="19" xfId="0" applyFont="1" applyFill="1" applyBorder="1" applyAlignment="1">
      <alignment vertical="center" wrapText="1"/>
    </xf>
    <xf numFmtId="49" fontId="8" fillId="46" borderId="19" xfId="0" applyNumberFormat="1" applyFont="1" applyFill="1" applyBorder="1" applyAlignment="1" applyProtection="1">
      <alignment horizontal="left" vertical="center" wrapText="1"/>
      <protection locked="0"/>
    </xf>
    <xf numFmtId="49" fontId="9" fillId="0" borderId="19" xfId="0" applyNumberFormat="1" applyFont="1" applyFill="1" applyBorder="1" applyAlignment="1" applyProtection="1">
      <alignment horizontal="left" vertical="center" wrapText="1"/>
      <protection/>
    </xf>
    <xf numFmtId="0" fontId="8" fillId="46" borderId="19" xfId="0" applyFont="1" applyFill="1" applyBorder="1" applyAlignment="1">
      <alignment horizontal="left" vertical="top" wrapText="1"/>
    </xf>
    <xf numFmtId="178" fontId="1" fillId="46" borderId="19" xfId="0" applyNumberFormat="1" applyFont="1" applyFill="1" applyBorder="1" applyAlignment="1">
      <alignment horizontal="left" vertical="center" wrapText="1"/>
    </xf>
    <xf numFmtId="0" fontId="8" fillId="46" borderId="19" xfId="0" applyFont="1" applyFill="1" applyBorder="1" applyAlignment="1">
      <alignment horizontal="center" vertical="center" wrapText="1"/>
    </xf>
    <xf numFmtId="0" fontId="8" fillId="0" borderId="19" xfId="0" applyFont="1" applyFill="1" applyBorder="1" applyAlignment="1">
      <alignment horizontal="left" vertical="top" wrapText="1"/>
    </xf>
    <xf numFmtId="0" fontId="8" fillId="0" borderId="19" xfId="0" applyFont="1" applyFill="1" applyBorder="1" applyAlignment="1">
      <alignment horizontal="center" vertical="center" wrapText="1"/>
    </xf>
    <xf numFmtId="0" fontId="8" fillId="46" borderId="20" xfId="0" applyFont="1" applyFill="1" applyBorder="1" applyAlignment="1">
      <alignment horizontal="left" vertical="center" wrapText="1"/>
    </xf>
    <xf numFmtId="0" fontId="8" fillId="46" borderId="21" xfId="0" applyFont="1" applyFill="1" applyBorder="1" applyAlignment="1">
      <alignment horizontal="left" vertical="center" wrapText="1"/>
    </xf>
    <xf numFmtId="0" fontId="8" fillId="46" borderId="22" xfId="0" applyFont="1" applyFill="1" applyBorder="1" applyAlignment="1">
      <alignment horizontal="left" vertical="center" wrapText="1"/>
    </xf>
  </cellXfs>
  <cellStyles count="76">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1 2" xfId="34"/>
    <cellStyle name="Акцент2" xfId="35"/>
    <cellStyle name="Акцент2 2" xfId="36"/>
    <cellStyle name="Акцент3" xfId="37"/>
    <cellStyle name="Акцент3 2" xfId="38"/>
    <cellStyle name="Акцент4" xfId="39"/>
    <cellStyle name="Акцент4 2" xfId="40"/>
    <cellStyle name="Акцент5" xfId="41"/>
    <cellStyle name="Акцент5 2" xfId="42"/>
    <cellStyle name="Акцент6" xfId="43"/>
    <cellStyle name="Акцент6 2" xfId="44"/>
    <cellStyle name="Ввод " xfId="45"/>
    <cellStyle name="Ввод  2" xfId="46"/>
    <cellStyle name="Вывод" xfId="47"/>
    <cellStyle name="Вывод 2" xfId="48"/>
    <cellStyle name="Вычисление" xfId="49"/>
    <cellStyle name="Вычисление 2" xfId="50"/>
    <cellStyle name="Currency" xfId="51"/>
    <cellStyle name="Currency [0]" xfId="52"/>
    <cellStyle name="Заголовок 1" xfId="53"/>
    <cellStyle name="Заголовок 1 2" xfId="54"/>
    <cellStyle name="Заголовок 2" xfId="55"/>
    <cellStyle name="Заголовок 2 2" xfId="56"/>
    <cellStyle name="Заголовок 3" xfId="57"/>
    <cellStyle name="Заголовок 3 2" xfId="58"/>
    <cellStyle name="Заголовок 4" xfId="59"/>
    <cellStyle name="Заголовок 4 2" xfId="60"/>
    <cellStyle name="Итог" xfId="61"/>
    <cellStyle name="Итог 2" xfId="62"/>
    <cellStyle name="Контрольная ячейка" xfId="63"/>
    <cellStyle name="Контрольная ячейка 2" xfId="64"/>
    <cellStyle name="Название" xfId="65"/>
    <cellStyle name="Название 2" xfId="66"/>
    <cellStyle name="Нейтральный" xfId="67"/>
    <cellStyle name="Нейтральный 2" xfId="68"/>
    <cellStyle name="Обычный 2" xfId="69"/>
    <cellStyle name="Обычный 2 2" xfId="70"/>
    <cellStyle name="Обычный 2 3" xfId="71"/>
    <cellStyle name="Обычный 2 4" xfId="72"/>
    <cellStyle name="Обычный 3" xfId="73"/>
    <cellStyle name="Плохой" xfId="74"/>
    <cellStyle name="Плохой 2" xfId="75"/>
    <cellStyle name="Пояснение" xfId="76"/>
    <cellStyle name="Пояснение 2" xfId="77"/>
    <cellStyle name="Примечание" xfId="78"/>
    <cellStyle name="Примечание 2" xfId="79"/>
    <cellStyle name="Примечание 3" xfId="80"/>
    <cellStyle name="Percent" xfId="81"/>
    <cellStyle name="Связанная ячейка" xfId="82"/>
    <cellStyle name="Связанная ячейка 2" xfId="83"/>
    <cellStyle name="Текст предупреждения" xfId="84"/>
    <cellStyle name="Текст предупреждения 2" xfId="85"/>
    <cellStyle name="Comma" xfId="86"/>
    <cellStyle name="Comma [0]" xfId="87"/>
    <cellStyle name="Хороший" xfId="88"/>
    <cellStyle name="Хороший 2" xfId="8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50;&#1086;&#1083;&#1077;&#1089;&#1085;&#1080;&#1082;&#1086;&#1074;&#1072;\&#1054;&#1090;&#1095;&#1077;&#1090;&#1099;\&#1054;&#1090;&#1095;&#1077;&#1090;%202018\12%20&#1084;&#1077;&#1089;&#1103;&#1094;&#1077;&#1074;\&#1072;&#1094;&#1082;%202018%20&#1075;&#1086;&#1076;.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019-2021%20&#1041;&#1102;&#1076;&#1078;&#1077;&#1090;\&#1056;&#1077;&#1096;&#1077;&#1085;&#1080;&#1103;%20&#1044;&#1091;&#1084;&#1099;%20&#1086;%20&#1073;&#1102;&#1076;&#1078;&#1077;&#1090;&#1077;\&#1056;&#1044;%20&#8470;514%20&#1086;&#1090;%2026.12.2018\514.1.%20&#1055;%20&#8470;13%20&#1074;&#1077;&#1076;&#1086;&#1084;&#1089;&#1090;&#1074;&#1077;&#1085;&#1085;&#1072;&#1103;%20&#1089;&#1090;&#1088;&#1091;&#1082;&#1090;&#1091;&#1088;&#1072;%20&#1088;&#1072;&#1089;&#1093;&#1086;&#1076;&#1086;&#1074;%20&#1073;&#1102;&#1076;&#1078;&#1077;&#1090;&#1072;%20&#1085;&#1072;%202019%20&#1075;&#1086;&#107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2019-2021%20&#1041;&#1102;&#1076;&#1078;&#1077;&#1090;\&#1056;&#1077;&#1096;&#1077;&#1085;&#1080;&#1103;%20&#1044;&#1091;&#1084;&#1099;%20&#1086;%20&#1073;&#1102;&#1076;&#1078;&#1077;&#1090;&#1077;\&#1056;&#1044;%20&#8470;514%20&#1086;&#1090;%2026.12.2018\514.1.%20&#1055;%20&#8470;14%20&#1074;&#1077;&#1076;&#1086;&#1084;&#1089;&#1090;&#1074;&#1077;&#1085;&#1085;&#1072;&#1103;%20&#1089;&#1090;&#1088;&#1091;&#1082;&#1090;&#1091;&#1088;&#1072;%20&#1088;&#1072;&#1089;&#1093;&#1086;&#1076;&#1086;&#1074;%20&#1073;&#1102;&#1076;&#1078;&#1077;&#1090;&#1072;%20&#1085;&#1072;%202020%20&#1080;%202021%20&#1075;&#1086;&#1076;&#109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Бюджет (2)"/>
      <sheetName val="Бюджет"/>
    </sheetNames>
    <sheetDataSet>
      <sheetData sheetId="0">
        <row r="2">
          <cell r="F2">
            <v>9266814943.85</v>
          </cell>
          <cell r="G2">
            <v>7825664304.62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приложение №13"/>
    </sheetNames>
    <sheetDataSet>
      <sheetData sheetId="0">
        <row r="11">
          <cell r="F11">
            <v>7193792262</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приложение №14"/>
    </sheetNames>
    <sheetDataSet>
      <sheetData sheetId="0">
        <row r="11">
          <cell r="F11">
            <v>7535253474</v>
          </cell>
          <cell r="H11">
            <v>7277710967</v>
          </cell>
        </row>
      </sheetData>
    </sheetDataSet>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245"/>
  <sheetViews>
    <sheetView showZeros="0" tabSelected="1" zoomScalePageLayoutView="0" workbookViewId="0" topLeftCell="A1">
      <selection activeCell="Q79" sqref="Q79"/>
    </sheetView>
  </sheetViews>
  <sheetFormatPr defaultColWidth="8.8515625" defaultRowHeight="12.75"/>
  <cols>
    <col min="1" max="2" width="8.8515625" style="1" customWidth="1"/>
    <col min="3" max="3" width="38.00390625" style="1" customWidth="1"/>
    <col min="4" max="5" width="7.140625" style="1" customWidth="1"/>
    <col min="6" max="6" width="41.8515625" style="1" customWidth="1"/>
    <col min="7" max="7" width="15.140625" style="1" customWidth="1"/>
    <col min="8" max="8" width="12.28125" style="1" customWidth="1"/>
    <col min="9" max="9" width="15.140625" style="1" customWidth="1"/>
    <col min="10" max="10" width="15.00390625" style="1" customWidth="1"/>
    <col min="11" max="13" width="14.57421875" style="1" customWidth="1"/>
    <col min="14" max="16384" width="8.8515625" style="1" customWidth="1"/>
  </cols>
  <sheetData>
    <row r="1" spans="3:13" ht="15">
      <c r="C1" s="2" t="s">
        <v>0</v>
      </c>
      <c r="D1" s="2"/>
      <c r="E1" s="2"/>
      <c r="F1" s="2"/>
      <c r="G1" s="2"/>
      <c r="H1" s="2"/>
      <c r="I1" s="2"/>
      <c r="J1" s="2"/>
      <c r="K1" s="2"/>
      <c r="L1" s="2"/>
      <c r="M1" s="2" t="s">
        <v>18</v>
      </c>
    </row>
    <row r="2" spans="3:13" ht="18.75" customHeight="1">
      <c r="C2" s="58" t="s">
        <v>407</v>
      </c>
      <c r="D2" s="59"/>
      <c r="E2" s="59"/>
      <c r="F2" s="59"/>
      <c r="G2" s="59"/>
      <c r="H2" s="59"/>
      <c r="I2" s="59"/>
      <c r="J2" s="59"/>
      <c r="K2" s="59"/>
      <c r="L2" s="59"/>
      <c r="M2" s="59"/>
    </row>
    <row r="3" spans="3:13" ht="15">
      <c r="C3" s="2" t="s">
        <v>0</v>
      </c>
      <c r="D3" s="2"/>
      <c r="E3" s="2"/>
      <c r="F3" s="2"/>
      <c r="G3" s="2"/>
      <c r="H3" s="2"/>
      <c r="I3" s="2"/>
      <c r="J3" s="2"/>
      <c r="K3" s="2"/>
      <c r="L3" s="2"/>
      <c r="M3" s="2"/>
    </row>
    <row r="4" spans="1:13" ht="38.25" customHeight="1">
      <c r="A4" s="60" t="s">
        <v>17</v>
      </c>
      <c r="B4" s="60"/>
      <c r="C4" s="61" t="s">
        <v>1</v>
      </c>
      <c r="D4" s="61" t="s">
        <v>2</v>
      </c>
      <c r="E4" s="62"/>
      <c r="F4" s="61" t="s">
        <v>3</v>
      </c>
      <c r="G4" s="62"/>
      <c r="H4" s="62"/>
      <c r="I4" s="61" t="s">
        <v>16</v>
      </c>
      <c r="J4" s="61"/>
      <c r="K4" s="61"/>
      <c r="L4" s="61"/>
      <c r="M4" s="61"/>
    </row>
    <row r="5" spans="1:13" ht="30" customHeight="1">
      <c r="A5" s="60"/>
      <c r="B5" s="60"/>
      <c r="C5" s="62"/>
      <c r="D5" s="61" t="s">
        <v>4</v>
      </c>
      <c r="E5" s="61" t="s">
        <v>5</v>
      </c>
      <c r="F5" s="61" t="s">
        <v>6</v>
      </c>
      <c r="G5" s="61" t="s">
        <v>7</v>
      </c>
      <c r="H5" s="61" t="s">
        <v>8</v>
      </c>
      <c r="I5" s="61" t="s">
        <v>9</v>
      </c>
      <c r="J5" s="62"/>
      <c r="K5" s="4" t="s">
        <v>10</v>
      </c>
      <c r="L5" s="4" t="s">
        <v>11</v>
      </c>
      <c r="M5" s="4" t="s">
        <v>12</v>
      </c>
    </row>
    <row r="6" spans="1:13" ht="23.25" customHeight="1">
      <c r="A6" s="60"/>
      <c r="B6" s="60"/>
      <c r="C6" s="62"/>
      <c r="D6" s="62"/>
      <c r="E6" s="62"/>
      <c r="F6" s="62"/>
      <c r="G6" s="62"/>
      <c r="H6" s="62"/>
      <c r="I6" s="4" t="s">
        <v>14</v>
      </c>
      <c r="J6" s="4" t="s">
        <v>13</v>
      </c>
      <c r="K6" s="4" t="s">
        <v>14</v>
      </c>
      <c r="L6" s="4" t="s">
        <v>15</v>
      </c>
      <c r="M6" s="4" t="s">
        <v>15</v>
      </c>
    </row>
    <row r="7" spans="1:13" ht="15">
      <c r="A7" s="3">
        <v>1</v>
      </c>
      <c r="B7" s="3">
        <v>2</v>
      </c>
      <c r="C7" s="3">
        <v>3</v>
      </c>
      <c r="D7" s="3">
        <v>4</v>
      </c>
      <c r="E7" s="3">
        <v>5</v>
      </c>
      <c r="F7" s="3">
        <v>6</v>
      </c>
      <c r="G7" s="3">
        <v>7</v>
      </c>
      <c r="H7" s="3">
        <v>8</v>
      </c>
      <c r="I7" s="3">
        <v>9</v>
      </c>
      <c r="J7" s="3">
        <v>10</v>
      </c>
      <c r="K7" s="3">
        <v>11</v>
      </c>
      <c r="L7" s="3">
        <v>12</v>
      </c>
      <c r="M7" s="3">
        <v>13</v>
      </c>
    </row>
    <row r="8" spans="1:13" s="5" customFormat="1" ht="13.5">
      <c r="A8" s="38" t="s">
        <v>335</v>
      </c>
      <c r="B8" s="38"/>
      <c r="C8" s="38"/>
      <c r="D8" s="23"/>
      <c r="E8" s="23"/>
      <c r="F8" s="23"/>
      <c r="G8" s="23"/>
      <c r="H8" s="23"/>
      <c r="I8" s="34">
        <f>SUM(I9:I16)</f>
        <v>56780087</v>
      </c>
      <c r="J8" s="34">
        <f>SUM(J9:J16)</f>
        <v>56094184.61000001</v>
      </c>
      <c r="K8" s="34">
        <f>SUM(K9:K16)</f>
        <v>55915100</v>
      </c>
      <c r="L8" s="34">
        <f>SUM(L9:L16)</f>
        <v>55160800</v>
      </c>
      <c r="M8" s="34">
        <f>SUM(M9:M16)</f>
        <v>55527300</v>
      </c>
    </row>
    <row r="9" spans="1:13" s="5" customFormat="1" ht="193.5" customHeight="1">
      <c r="A9" s="63" t="s">
        <v>19</v>
      </c>
      <c r="B9" s="64" t="s">
        <v>20</v>
      </c>
      <c r="C9" s="65" t="s">
        <v>21</v>
      </c>
      <c r="D9" s="26" t="s">
        <v>22</v>
      </c>
      <c r="E9" s="26" t="s">
        <v>23</v>
      </c>
      <c r="F9" s="66" t="s">
        <v>24</v>
      </c>
      <c r="G9" s="67"/>
      <c r="H9" s="68" t="s">
        <v>25</v>
      </c>
      <c r="I9" s="22">
        <v>6600277</v>
      </c>
      <c r="J9" s="22">
        <v>6435174.67</v>
      </c>
      <c r="K9" s="22">
        <v>6886600</v>
      </c>
      <c r="L9" s="22">
        <v>6871600</v>
      </c>
      <c r="M9" s="22">
        <v>6887600</v>
      </c>
    </row>
    <row r="10" spans="1:13" s="5" customFormat="1" ht="193.5" customHeight="1">
      <c r="A10" s="63"/>
      <c r="B10" s="64"/>
      <c r="C10" s="65"/>
      <c r="D10" s="26" t="s">
        <v>22</v>
      </c>
      <c r="E10" s="26" t="s">
        <v>26</v>
      </c>
      <c r="F10" s="66"/>
      <c r="G10" s="67"/>
      <c r="H10" s="69"/>
      <c r="I10" s="22">
        <v>5394481</v>
      </c>
      <c r="J10" s="22">
        <v>5209592.65</v>
      </c>
      <c r="K10" s="22">
        <v>5710000</v>
      </c>
      <c r="L10" s="22">
        <v>5617400</v>
      </c>
      <c r="M10" s="22">
        <v>5710800</v>
      </c>
    </row>
    <row r="11" spans="1:13" s="5" customFormat="1" ht="193.5" customHeight="1">
      <c r="A11" s="63"/>
      <c r="B11" s="64"/>
      <c r="C11" s="65"/>
      <c r="D11" s="26" t="s">
        <v>22</v>
      </c>
      <c r="E11" s="26" t="s">
        <v>27</v>
      </c>
      <c r="F11" s="66"/>
      <c r="G11" s="67"/>
      <c r="H11" s="69"/>
      <c r="I11" s="22">
        <v>160000</v>
      </c>
      <c r="J11" s="22">
        <v>88000</v>
      </c>
      <c r="K11" s="22">
        <v>484000</v>
      </c>
      <c r="L11" s="22">
        <v>160000</v>
      </c>
      <c r="M11" s="22">
        <v>160000</v>
      </c>
    </row>
    <row r="12" spans="1:13" s="5" customFormat="1" ht="193.5" customHeight="1">
      <c r="A12" s="63"/>
      <c r="B12" s="64"/>
      <c r="C12" s="65"/>
      <c r="D12" s="26" t="s">
        <v>28</v>
      </c>
      <c r="E12" s="26" t="s">
        <v>29</v>
      </c>
      <c r="F12" s="66"/>
      <c r="G12" s="67"/>
      <c r="H12" s="69"/>
      <c r="I12" s="22">
        <v>1930673</v>
      </c>
      <c r="J12" s="22">
        <v>1677430.82</v>
      </c>
      <c r="K12" s="22">
        <v>790000</v>
      </c>
      <c r="L12" s="22">
        <v>724400</v>
      </c>
      <c r="M12" s="22">
        <v>724400</v>
      </c>
    </row>
    <row r="13" spans="1:13" s="5" customFormat="1" ht="57" customHeight="1">
      <c r="A13" s="15" t="s">
        <v>19</v>
      </c>
      <c r="B13" s="64" t="s">
        <v>30</v>
      </c>
      <c r="C13" s="65" t="s">
        <v>31</v>
      </c>
      <c r="D13" s="26" t="s">
        <v>22</v>
      </c>
      <c r="E13" s="26" t="s">
        <v>23</v>
      </c>
      <c r="F13" s="70" t="s">
        <v>32</v>
      </c>
      <c r="G13" s="71"/>
      <c r="H13" s="70" t="s">
        <v>33</v>
      </c>
      <c r="I13" s="33">
        <v>23425542</v>
      </c>
      <c r="J13" s="30">
        <v>23417015.98</v>
      </c>
      <c r="K13" s="33">
        <v>23055800</v>
      </c>
      <c r="L13" s="33">
        <v>23055800</v>
      </c>
      <c r="M13" s="33">
        <v>23055800</v>
      </c>
    </row>
    <row r="14" spans="1:13" s="5" customFormat="1" ht="57" customHeight="1">
      <c r="A14" s="15" t="s">
        <v>19</v>
      </c>
      <c r="B14" s="64"/>
      <c r="C14" s="65"/>
      <c r="D14" s="26" t="s">
        <v>22</v>
      </c>
      <c r="E14" s="26" t="s">
        <v>26</v>
      </c>
      <c r="F14" s="70"/>
      <c r="G14" s="71"/>
      <c r="H14" s="70"/>
      <c r="I14" s="33">
        <v>18357804</v>
      </c>
      <c r="J14" s="30">
        <v>18355674.06</v>
      </c>
      <c r="K14" s="33">
        <v>17746700</v>
      </c>
      <c r="L14" s="33">
        <v>17746700</v>
      </c>
      <c r="M14" s="33">
        <v>17746700</v>
      </c>
    </row>
    <row r="15" spans="1:13" s="5" customFormat="1" ht="52.5" customHeight="1">
      <c r="A15" s="15" t="s">
        <v>19</v>
      </c>
      <c r="B15" s="64" t="s">
        <v>34</v>
      </c>
      <c r="C15" s="65" t="s">
        <v>35</v>
      </c>
      <c r="D15" s="26" t="s">
        <v>22</v>
      </c>
      <c r="E15" s="26" t="s">
        <v>23</v>
      </c>
      <c r="F15" s="72" t="s">
        <v>36</v>
      </c>
      <c r="G15" s="73"/>
      <c r="H15" s="72" t="s">
        <v>37</v>
      </c>
      <c r="I15" s="33">
        <v>589100</v>
      </c>
      <c r="J15" s="30">
        <v>589089.72</v>
      </c>
      <c r="K15" s="33">
        <v>588900</v>
      </c>
      <c r="L15" s="33">
        <v>736100</v>
      </c>
      <c r="M15" s="33">
        <v>588900</v>
      </c>
    </row>
    <row r="16" spans="1:13" s="5" customFormat="1" ht="60" customHeight="1">
      <c r="A16" s="15" t="s">
        <v>19</v>
      </c>
      <c r="B16" s="64"/>
      <c r="C16" s="65"/>
      <c r="D16" s="26" t="s">
        <v>22</v>
      </c>
      <c r="E16" s="26" t="s">
        <v>26</v>
      </c>
      <c r="F16" s="72"/>
      <c r="G16" s="73"/>
      <c r="H16" s="72"/>
      <c r="I16" s="30">
        <v>322210</v>
      </c>
      <c r="J16" s="30">
        <v>322206.71</v>
      </c>
      <c r="K16" s="30">
        <v>653100</v>
      </c>
      <c r="L16" s="33">
        <v>248800</v>
      </c>
      <c r="M16" s="33">
        <v>653100</v>
      </c>
    </row>
    <row r="17" spans="1:13" s="5" customFormat="1" ht="13.5">
      <c r="A17" s="38" t="s">
        <v>334</v>
      </c>
      <c r="B17" s="38"/>
      <c r="C17" s="38"/>
      <c r="D17" s="23"/>
      <c r="E17" s="23"/>
      <c r="F17" s="23"/>
      <c r="G17" s="23"/>
      <c r="H17" s="23"/>
      <c r="I17" s="34">
        <f>I18+I19+I20+I21+I22+I23+I24+I25+I26+I27+I28+I29+I30+I31+I32+I33+I34+I35+I36+I37+I38+I39+I40+I41+I42+I43+I44+I45+I46+I47+I48+I49+I50+I51+I52+I53+I54+I55+I56</f>
        <v>443036485</v>
      </c>
      <c r="J17" s="34">
        <f>J18+J19+J20+J21+J22+J23+J24+J25+J26+J27+J28+J29+J30+J31+J32+J33+J34+J35+J36+J37+J38+J39+J40+J41+J42+J43+J44+J45+J46+J47+J48+J49+J50+J51+J52+J53+J54+J55+J56</f>
        <v>435153249.7200002</v>
      </c>
      <c r="K17" s="34">
        <f>K18+K19+K20+K21+K22+K23+K24+K25+K26+K27+K28+K29+K30+K31+K32+K33+K34+K35+K36+K37+K38+K39+K40+K41+K42+K43+K44+K45+K46+K47+K48+K49+K50+K51+K52+K53+K54+K55+K56</f>
        <v>423087800</v>
      </c>
      <c r="L17" s="34">
        <f>L18+L19+L20+L21+L22+L23+L24+L25+L26+L27+L28+L29+L30+L31+L32+L33+L34+L35+L36+L37+L38+L39+L40+L41+L42+L43+L44+L45+L46+L47+L48+L49+L50+L51+L52+L53+L54+L55+L56</f>
        <v>418903100</v>
      </c>
      <c r="M17" s="34">
        <f>M18+M19+M20+M21+M22+M23+M24+M25+M26+M27+M28+M29+M30+M31+M32+M33+M34+M35+M36+M37+M38+M39+M40+M41+M42+M43+M44+M45+M46+M47+M48+M49+M50+M51+M52+M53+M54+M55+M56</f>
        <v>419827900</v>
      </c>
    </row>
    <row r="18" spans="1:13" s="8" customFormat="1" ht="68.25" customHeight="1">
      <c r="A18" s="13" t="s">
        <v>38</v>
      </c>
      <c r="B18" s="74" t="s">
        <v>20</v>
      </c>
      <c r="C18" s="75" t="s">
        <v>21</v>
      </c>
      <c r="D18" s="7" t="s">
        <v>22</v>
      </c>
      <c r="E18" s="7" t="s">
        <v>39</v>
      </c>
      <c r="F18" s="77" t="s">
        <v>40</v>
      </c>
      <c r="G18" s="78" t="s">
        <v>41</v>
      </c>
      <c r="H18" s="81" t="s">
        <v>42</v>
      </c>
      <c r="I18" s="18">
        <f>5583585-I25</f>
        <v>846237</v>
      </c>
      <c r="J18" s="18">
        <f>5582919.57-J25</f>
        <v>846237</v>
      </c>
      <c r="K18" s="18">
        <f>5633400-K25</f>
        <v>874300</v>
      </c>
      <c r="L18" s="18">
        <f>5633400-L25</f>
        <v>874300</v>
      </c>
      <c r="M18" s="18">
        <f>5633400-M25</f>
        <v>874300</v>
      </c>
    </row>
    <row r="19" spans="1:13" s="8" customFormat="1" ht="68.25" customHeight="1">
      <c r="A19" s="13" t="s">
        <v>38</v>
      </c>
      <c r="B19" s="74"/>
      <c r="C19" s="76"/>
      <c r="D19" s="9" t="s">
        <v>22</v>
      </c>
      <c r="E19" s="9" t="s">
        <v>28</v>
      </c>
      <c r="F19" s="77"/>
      <c r="G19" s="79"/>
      <c r="H19" s="81"/>
      <c r="I19" s="18">
        <f>182474876-I26-2556547+1747453</f>
        <v>51280864</v>
      </c>
      <c r="J19" s="18">
        <f>180089056.26-J26-2181948.95+1747452.23</f>
        <v>49274524.89999998</v>
      </c>
      <c r="K19" s="18">
        <f>189710400-K26-3411700</f>
        <v>52367500</v>
      </c>
      <c r="L19" s="18">
        <f>190854700-L26-4537900</f>
        <v>52385600</v>
      </c>
      <c r="M19" s="18">
        <f>189513500-M26-3411700</f>
        <v>52170600</v>
      </c>
    </row>
    <row r="20" spans="1:13" s="8" customFormat="1" ht="68.25" customHeight="1">
      <c r="A20" s="13" t="s">
        <v>38</v>
      </c>
      <c r="B20" s="74"/>
      <c r="C20" s="76"/>
      <c r="D20" s="9" t="s">
        <v>22</v>
      </c>
      <c r="E20" s="9" t="s">
        <v>43</v>
      </c>
      <c r="F20" s="77"/>
      <c r="G20" s="79"/>
      <c r="H20" s="81"/>
      <c r="I20" s="18">
        <v>2115793</v>
      </c>
      <c r="J20" s="18">
        <v>2115793</v>
      </c>
      <c r="K20" s="18">
        <v>0</v>
      </c>
      <c r="L20" s="18">
        <v>0</v>
      </c>
      <c r="M20" s="18">
        <v>0</v>
      </c>
    </row>
    <row r="21" spans="1:13" s="8" customFormat="1" ht="68.25" customHeight="1">
      <c r="A21" s="13" t="s">
        <v>38</v>
      </c>
      <c r="B21" s="74"/>
      <c r="C21" s="76"/>
      <c r="D21" s="9" t="s">
        <v>22</v>
      </c>
      <c r="E21" s="9" t="s">
        <v>27</v>
      </c>
      <c r="F21" s="77"/>
      <c r="G21" s="79"/>
      <c r="H21" s="81"/>
      <c r="I21" s="18">
        <f>49111025+8038711+30583+226033-I27</f>
        <v>57205477</v>
      </c>
      <c r="J21" s="18">
        <f>45467245.96+8028711+30583+226031.51-J27</f>
        <v>53551697.35</v>
      </c>
      <c r="K21" s="18">
        <v>53602600</v>
      </c>
      <c r="L21" s="18">
        <f>K21</f>
        <v>53602600</v>
      </c>
      <c r="M21" s="18">
        <f>L21</f>
        <v>53602600</v>
      </c>
    </row>
    <row r="22" spans="1:13" s="8" customFormat="1" ht="68.25" customHeight="1">
      <c r="A22" s="13" t="s">
        <v>38</v>
      </c>
      <c r="B22" s="74"/>
      <c r="C22" s="76"/>
      <c r="D22" s="9" t="s">
        <v>28</v>
      </c>
      <c r="E22" s="9" t="s">
        <v>44</v>
      </c>
      <c r="F22" s="77"/>
      <c r="G22" s="79"/>
      <c r="H22" s="81"/>
      <c r="I22" s="18">
        <v>25460</v>
      </c>
      <c r="J22" s="18">
        <v>25460</v>
      </c>
      <c r="K22" s="18">
        <v>0</v>
      </c>
      <c r="L22" s="18">
        <v>0</v>
      </c>
      <c r="M22" s="18">
        <v>0</v>
      </c>
    </row>
    <row r="23" spans="1:13" s="8" customFormat="1" ht="68.25" customHeight="1">
      <c r="A23" s="13" t="s">
        <v>38</v>
      </c>
      <c r="B23" s="74"/>
      <c r="C23" s="76"/>
      <c r="D23" s="9" t="s">
        <v>29</v>
      </c>
      <c r="E23" s="9" t="s">
        <v>23</v>
      </c>
      <c r="F23" s="77"/>
      <c r="G23" s="79"/>
      <c r="H23" s="81"/>
      <c r="I23" s="18">
        <v>2000000</v>
      </c>
      <c r="J23" s="18">
        <v>2000000</v>
      </c>
      <c r="K23" s="18">
        <v>0</v>
      </c>
      <c r="L23" s="18">
        <v>0</v>
      </c>
      <c r="M23" s="18">
        <v>0</v>
      </c>
    </row>
    <row r="24" spans="1:13" s="8" customFormat="1" ht="68.25" customHeight="1">
      <c r="A24" s="13" t="s">
        <v>38</v>
      </c>
      <c r="B24" s="74"/>
      <c r="C24" s="76"/>
      <c r="D24" s="9" t="s">
        <v>28</v>
      </c>
      <c r="E24" s="9" t="s">
        <v>29</v>
      </c>
      <c r="F24" s="77"/>
      <c r="G24" s="79"/>
      <c r="H24" s="81"/>
      <c r="I24" s="18">
        <v>6740045</v>
      </c>
      <c r="J24" s="18">
        <v>6516375.16</v>
      </c>
      <c r="K24" s="18">
        <v>1883100</v>
      </c>
      <c r="L24" s="18">
        <v>1883100</v>
      </c>
      <c r="M24" s="18">
        <v>1883100</v>
      </c>
    </row>
    <row r="25" spans="1:13" s="8" customFormat="1" ht="68.25" customHeight="1">
      <c r="A25" s="13" t="s">
        <v>38</v>
      </c>
      <c r="B25" s="74" t="s">
        <v>109</v>
      </c>
      <c r="C25" s="75" t="s">
        <v>31</v>
      </c>
      <c r="D25" s="9" t="s">
        <v>22</v>
      </c>
      <c r="E25" s="9" t="s">
        <v>39</v>
      </c>
      <c r="F25" s="77"/>
      <c r="G25" s="79"/>
      <c r="H25" s="81"/>
      <c r="I25" s="18">
        <v>4737348</v>
      </c>
      <c r="J25" s="18">
        <v>4736682.57</v>
      </c>
      <c r="K25" s="18">
        <v>4759100</v>
      </c>
      <c r="L25" s="18">
        <v>4759100</v>
      </c>
      <c r="M25" s="18">
        <v>4759100</v>
      </c>
    </row>
    <row r="26" spans="1:13" s="6" customFormat="1" ht="68.25" customHeight="1">
      <c r="A26" s="13" t="s">
        <v>38</v>
      </c>
      <c r="B26" s="74"/>
      <c r="C26" s="75"/>
      <c r="D26" s="9" t="s">
        <v>22</v>
      </c>
      <c r="E26" s="9" t="s">
        <v>28</v>
      </c>
      <c r="F26" s="77"/>
      <c r="G26" s="79"/>
      <c r="H26" s="81"/>
      <c r="I26" s="19">
        <v>130384918</v>
      </c>
      <c r="J26" s="19">
        <v>130380034.64</v>
      </c>
      <c r="K26" s="19">
        <v>133931200</v>
      </c>
      <c r="L26" s="19">
        <v>133931200</v>
      </c>
      <c r="M26" s="19">
        <v>133931200</v>
      </c>
    </row>
    <row r="27" spans="1:13" s="10" customFormat="1" ht="68.25" customHeight="1">
      <c r="A27" s="13" t="s">
        <v>38</v>
      </c>
      <c r="B27" s="74"/>
      <c r="C27" s="75"/>
      <c r="D27" s="9" t="s">
        <v>22</v>
      </c>
      <c r="E27" s="9" t="s">
        <v>27</v>
      </c>
      <c r="F27" s="77"/>
      <c r="G27" s="79"/>
      <c r="H27" s="81"/>
      <c r="I27" s="20">
        <f>23489+177386</f>
        <v>200875</v>
      </c>
      <c r="J27" s="20">
        <f>23489+177385.12</f>
        <v>200874.12</v>
      </c>
      <c r="K27" s="20">
        <v>0</v>
      </c>
      <c r="L27" s="20">
        <v>0</v>
      </c>
      <c r="M27" s="20">
        <v>0</v>
      </c>
    </row>
    <row r="28" spans="1:13" s="6" customFormat="1" ht="68.25" customHeight="1">
      <c r="A28" s="13" t="s">
        <v>38</v>
      </c>
      <c r="B28" s="74"/>
      <c r="C28" s="75"/>
      <c r="D28" s="9" t="s">
        <v>23</v>
      </c>
      <c r="E28" s="9" t="s">
        <v>28</v>
      </c>
      <c r="F28" s="77"/>
      <c r="G28" s="79"/>
      <c r="H28" s="81"/>
      <c r="I28" s="20">
        <f>872209+1967187</f>
        <v>2839396</v>
      </c>
      <c r="J28" s="20">
        <f>864165.52+1967187</f>
        <v>2831352.52</v>
      </c>
      <c r="K28" s="19">
        <v>0</v>
      </c>
      <c r="L28" s="19">
        <v>0</v>
      </c>
      <c r="M28" s="19">
        <v>0</v>
      </c>
    </row>
    <row r="29" spans="1:13" s="6" customFormat="1" ht="68.25" customHeight="1">
      <c r="A29" s="13" t="s">
        <v>38</v>
      </c>
      <c r="B29" s="74"/>
      <c r="C29" s="75"/>
      <c r="D29" s="9" t="s">
        <v>28</v>
      </c>
      <c r="E29" s="9" t="s">
        <v>45</v>
      </c>
      <c r="F29" s="77"/>
      <c r="G29" s="79"/>
      <c r="H29" s="81"/>
      <c r="I29" s="20">
        <v>96500</v>
      </c>
      <c r="J29" s="20">
        <v>96500</v>
      </c>
      <c r="K29" s="19">
        <v>0</v>
      </c>
      <c r="L29" s="19">
        <v>0</v>
      </c>
      <c r="M29" s="19">
        <v>0</v>
      </c>
    </row>
    <row r="30" spans="1:13" s="12" customFormat="1" ht="68.25" customHeight="1">
      <c r="A30" s="13" t="s">
        <v>38</v>
      </c>
      <c r="B30" s="11" t="s">
        <v>110</v>
      </c>
      <c r="C30" s="25" t="s">
        <v>46</v>
      </c>
      <c r="D30" s="9" t="s">
        <v>29</v>
      </c>
      <c r="E30" s="9" t="s">
        <v>22</v>
      </c>
      <c r="F30" s="77"/>
      <c r="G30" s="80"/>
      <c r="H30" s="81"/>
      <c r="I30" s="21">
        <v>6270336</v>
      </c>
      <c r="J30" s="21">
        <v>6270335.89</v>
      </c>
      <c r="K30" s="22">
        <v>6509200</v>
      </c>
      <c r="L30" s="22">
        <v>6509200</v>
      </c>
      <c r="M30" s="22">
        <v>6509200</v>
      </c>
    </row>
    <row r="31" spans="1:13" s="10" customFormat="1" ht="102" customHeight="1">
      <c r="A31" s="13" t="s">
        <v>38</v>
      </c>
      <c r="B31" s="14" t="s">
        <v>111</v>
      </c>
      <c r="C31" s="36" t="s">
        <v>47</v>
      </c>
      <c r="D31" s="9" t="s">
        <v>22</v>
      </c>
      <c r="E31" s="9" t="s">
        <v>27</v>
      </c>
      <c r="F31" s="51" t="s">
        <v>48</v>
      </c>
      <c r="G31" s="51" t="s">
        <v>49</v>
      </c>
      <c r="H31" s="51" t="s">
        <v>50</v>
      </c>
      <c r="I31" s="20">
        <v>2950000</v>
      </c>
      <c r="J31" s="20">
        <v>2900000</v>
      </c>
      <c r="K31" s="20">
        <v>2950000</v>
      </c>
      <c r="L31" s="20">
        <v>950000</v>
      </c>
      <c r="M31" s="20">
        <v>950000</v>
      </c>
    </row>
    <row r="32" spans="1:13" s="10" customFormat="1" ht="366.75" customHeight="1">
      <c r="A32" s="13" t="s">
        <v>38</v>
      </c>
      <c r="B32" s="14" t="s">
        <v>112</v>
      </c>
      <c r="C32" s="36" t="s">
        <v>51</v>
      </c>
      <c r="D32" s="9" t="s">
        <v>22</v>
      </c>
      <c r="E32" s="9" t="s">
        <v>27</v>
      </c>
      <c r="F32" s="48" t="s">
        <v>52</v>
      </c>
      <c r="G32" s="51" t="s">
        <v>53</v>
      </c>
      <c r="H32" s="51" t="s">
        <v>54</v>
      </c>
      <c r="I32" s="20">
        <f>77688383-I35</f>
        <v>76265337</v>
      </c>
      <c r="J32" s="20">
        <f>77355806.71-J35</f>
        <v>75936810.14</v>
      </c>
      <c r="K32" s="20">
        <f>81575300-K35</f>
        <v>78017200</v>
      </c>
      <c r="L32" s="20">
        <f>79423000-L35</f>
        <v>77729800</v>
      </c>
      <c r="M32" s="20">
        <f>81575000-M35</f>
        <v>78016900</v>
      </c>
    </row>
    <row r="33" spans="1:13" s="6" customFormat="1" ht="332.25" customHeight="1">
      <c r="A33" s="13" t="s">
        <v>38</v>
      </c>
      <c r="B33" s="11" t="s">
        <v>55</v>
      </c>
      <c r="C33" s="24" t="s">
        <v>56</v>
      </c>
      <c r="D33" s="9" t="s">
        <v>44</v>
      </c>
      <c r="E33" s="9" t="s">
        <v>39</v>
      </c>
      <c r="F33" s="49" t="s">
        <v>57</v>
      </c>
      <c r="G33" s="53" t="s">
        <v>58</v>
      </c>
      <c r="H33" s="53" t="s">
        <v>59</v>
      </c>
      <c r="I33" s="20">
        <f>14667204-I36</f>
        <v>14108604</v>
      </c>
      <c r="J33" s="20">
        <f>14366852.38-J36</f>
        <v>13894961.22</v>
      </c>
      <c r="K33" s="19">
        <f>14927800-K36</f>
        <v>14463100</v>
      </c>
      <c r="L33" s="19">
        <f>14822600-L36</f>
        <v>14438700</v>
      </c>
      <c r="M33" s="19">
        <f>14927800-M36</f>
        <v>14463100</v>
      </c>
    </row>
    <row r="34" spans="1:13" s="16" customFormat="1" ht="108.75" customHeight="1">
      <c r="A34" s="13" t="s">
        <v>38</v>
      </c>
      <c r="B34" s="82" t="s">
        <v>34</v>
      </c>
      <c r="C34" s="83" t="s">
        <v>35</v>
      </c>
      <c r="D34" s="9" t="s">
        <v>22</v>
      </c>
      <c r="E34" s="9" t="s">
        <v>28</v>
      </c>
      <c r="F34" s="72" t="s">
        <v>60</v>
      </c>
      <c r="G34" s="72" t="s">
        <v>408</v>
      </c>
      <c r="H34" s="72" t="s">
        <v>61</v>
      </c>
      <c r="I34" s="20">
        <v>2556547</v>
      </c>
      <c r="J34" s="20">
        <v>2181948.95</v>
      </c>
      <c r="K34" s="19">
        <v>3411700</v>
      </c>
      <c r="L34" s="19">
        <v>4537900</v>
      </c>
      <c r="M34" s="19">
        <v>3411700</v>
      </c>
    </row>
    <row r="35" spans="1:13" s="17" customFormat="1" ht="108.75" customHeight="1">
      <c r="A35" s="13" t="s">
        <v>38</v>
      </c>
      <c r="B35" s="82"/>
      <c r="C35" s="84"/>
      <c r="D35" s="9" t="s">
        <v>22</v>
      </c>
      <c r="E35" s="9" t="s">
        <v>27</v>
      </c>
      <c r="F35" s="72"/>
      <c r="G35" s="72"/>
      <c r="H35" s="72"/>
      <c r="I35" s="20">
        <v>1423046</v>
      </c>
      <c r="J35" s="20">
        <v>1418996.57</v>
      </c>
      <c r="K35" s="20">
        <v>3558100</v>
      </c>
      <c r="L35" s="20">
        <v>1693200</v>
      </c>
      <c r="M35" s="20">
        <v>3558100</v>
      </c>
    </row>
    <row r="36" spans="1:13" s="16" customFormat="1" ht="108.75" customHeight="1">
      <c r="A36" s="13" t="s">
        <v>38</v>
      </c>
      <c r="B36" s="82"/>
      <c r="C36" s="84"/>
      <c r="D36" s="9" t="s">
        <v>44</v>
      </c>
      <c r="E36" s="9" t="s">
        <v>39</v>
      </c>
      <c r="F36" s="72"/>
      <c r="G36" s="72"/>
      <c r="H36" s="72"/>
      <c r="I36" s="20">
        <v>558600</v>
      </c>
      <c r="J36" s="20">
        <v>471891.16</v>
      </c>
      <c r="K36" s="19">
        <v>464700</v>
      </c>
      <c r="L36" s="19">
        <v>383900</v>
      </c>
      <c r="M36" s="19">
        <v>464700</v>
      </c>
    </row>
    <row r="37" spans="1:13" s="16" customFormat="1" ht="236.25">
      <c r="A37" s="13" t="s">
        <v>38</v>
      </c>
      <c r="B37" s="11" t="s">
        <v>113</v>
      </c>
      <c r="C37" s="24" t="s">
        <v>163</v>
      </c>
      <c r="D37" s="9" t="s">
        <v>23</v>
      </c>
      <c r="E37" s="9" t="s">
        <v>62</v>
      </c>
      <c r="F37" s="49" t="s">
        <v>63</v>
      </c>
      <c r="G37" s="54" t="s">
        <v>58</v>
      </c>
      <c r="H37" s="47" t="s">
        <v>64</v>
      </c>
      <c r="I37" s="20">
        <v>104500</v>
      </c>
      <c r="J37" s="20">
        <v>99000</v>
      </c>
      <c r="K37" s="19">
        <v>104500</v>
      </c>
      <c r="L37" s="19">
        <v>104500</v>
      </c>
      <c r="M37" s="19">
        <v>104500</v>
      </c>
    </row>
    <row r="38" spans="1:13" s="6" customFormat="1" ht="409.5">
      <c r="A38" s="13" t="s">
        <v>38</v>
      </c>
      <c r="B38" s="11" t="s">
        <v>114</v>
      </c>
      <c r="C38" s="24" t="s">
        <v>65</v>
      </c>
      <c r="D38" s="9" t="s">
        <v>23</v>
      </c>
      <c r="E38" s="9" t="s">
        <v>62</v>
      </c>
      <c r="F38" s="49" t="s">
        <v>66</v>
      </c>
      <c r="G38" s="54" t="s">
        <v>58</v>
      </c>
      <c r="H38" s="47" t="s">
        <v>67</v>
      </c>
      <c r="I38" s="20">
        <v>211500</v>
      </c>
      <c r="J38" s="20">
        <v>210999.8</v>
      </c>
      <c r="K38" s="19">
        <v>137800</v>
      </c>
      <c r="L38" s="19">
        <v>137800</v>
      </c>
      <c r="M38" s="19">
        <v>137800</v>
      </c>
    </row>
    <row r="39" spans="1:13" s="6" customFormat="1" ht="236.25">
      <c r="A39" s="13" t="s">
        <v>38</v>
      </c>
      <c r="B39" s="11" t="s">
        <v>115</v>
      </c>
      <c r="C39" s="24" t="s">
        <v>295</v>
      </c>
      <c r="D39" s="9" t="s">
        <v>22</v>
      </c>
      <c r="E39" s="9" t="s">
        <v>28</v>
      </c>
      <c r="F39" s="49" t="s">
        <v>68</v>
      </c>
      <c r="G39" s="47" t="s">
        <v>69</v>
      </c>
      <c r="H39" s="47" t="s">
        <v>70</v>
      </c>
      <c r="I39" s="20">
        <v>78272</v>
      </c>
      <c r="J39" s="20">
        <v>78270.72</v>
      </c>
      <c r="K39" s="19">
        <v>151300</v>
      </c>
      <c r="L39" s="19">
        <v>151300</v>
      </c>
      <c r="M39" s="19">
        <v>151300</v>
      </c>
    </row>
    <row r="40" spans="1:13" s="6" customFormat="1" ht="187.5" customHeight="1">
      <c r="A40" s="13" t="s">
        <v>38</v>
      </c>
      <c r="B40" s="11" t="s">
        <v>116</v>
      </c>
      <c r="C40" s="24" t="s">
        <v>71</v>
      </c>
      <c r="D40" s="9" t="s">
        <v>23</v>
      </c>
      <c r="E40" s="9" t="s">
        <v>72</v>
      </c>
      <c r="F40" s="47" t="s">
        <v>73</v>
      </c>
      <c r="G40" s="47" t="s">
        <v>74</v>
      </c>
      <c r="H40" s="47" t="s">
        <v>75</v>
      </c>
      <c r="I40" s="20">
        <v>379300</v>
      </c>
      <c r="J40" s="20">
        <v>379299.36</v>
      </c>
      <c r="K40" s="19">
        <v>259400</v>
      </c>
      <c r="L40" s="19">
        <v>259400</v>
      </c>
      <c r="M40" s="19">
        <v>259400</v>
      </c>
    </row>
    <row r="41" spans="1:13" s="6" customFormat="1" ht="174.75" customHeight="1">
      <c r="A41" s="13" t="s">
        <v>38</v>
      </c>
      <c r="B41" s="11" t="s">
        <v>117</v>
      </c>
      <c r="C41" s="24" t="s">
        <v>76</v>
      </c>
      <c r="D41" s="9" t="s">
        <v>28</v>
      </c>
      <c r="E41" s="9" t="s">
        <v>45</v>
      </c>
      <c r="F41" s="47" t="s">
        <v>77</v>
      </c>
      <c r="G41" s="47" t="s">
        <v>58</v>
      </c>
      <c r="H41" s="47" t="s">
        <v>78</v>
      </c>
      <c r="I41" s="20">
        <f>35861100+820200-96500</f>
        <v>36584800</v>
      </c>
      <c r="J41" s="20">
        <f>35861098.92+820191.5-96500</f>
        <v>36584790.42</v>
      </c>
      <c r="K41" s="19">
        <v>28250000</v>
      </c>
      <c r="L41" s="19">
        <v>28250000</v>
      </c>
      <c r="M41" s="19">
        <v>28250000</v>
      </c>
    </row>
    <row r="42" spans="1:13" s="6" customFormat="1" ht="93.75" customHeight="1">
      <c r="A42" s="13" t="s">
        <v>38</v>
      </c>
      <c r="B42" s="11" t="s">
        <v>118</v>
      </c>
      <c r="C42" s="24" t="s">
        <v>79</v>
      </c>
      <c r="D42" s="9" t="s">
        <v>28</v>
      </c>
      <c r="E42" s="9" t="s">
        <v>44</v>
      </c>
      <c r="F42" s="47" t="s">
        <v>80</v>
      </c>
      <c r="G42" s="47" t="s">
        <v>81</v>
      </c>
      <c r="H42" s="47" t="s">
        <v>82</v>
      </c>
      <c r="I42" s="20">
        <f>9775500+2497855</f>
        <v>12273355</v>
      </c>
      <c r="J42" s="20">
        <f>9662742.71+2293593.67</f>
        <v>11956336.38</v>
      </c>
      <c r="K42" s="19">
        <f>4661600+2330300</f>
        <v>6991900</v>
      </c>
      <c r="L42" s="19">
        <f>4284800+2330300</f>
        <v>6615100</v>
      </c>
      <c r="M42" s="19">
        <f>4284800+2330300</f>
        <v>6615100</v>
      </c>
    </row>
    <row r="43" spans="1:13" s="6" customFormat="1" ht="157.5">
      <c r="A43" s="13" t="s">
        <v>38</v>
      </c>
      <c r="B43" s="11" t="s">
        <v>119</v>
      </c>
      <c r="C43" s="24" t="s">
        <v>83</v>
      </c>
      <c r="D43" s="9" t="s">
        <v>22</v>
      </c>
      <c r="E43" s="9" t="s">
        <v>28</v>
      </c>
      <c r="F43" s="47" t="s">
        <v>84</v>
      </c>
      <c r="G43" s="47" t="s">
        <v>85</v>
      </c>
      <c r="H43" s="47" t="s">
        <v>86</v>
      </c>
      <c r="I43" s="20">
        <v>285000</v>
      </c>
      <c r="J43" s="20">
        <v>246466.5</v>
      </c>
      <c r="K43" s="19">
        <v>285000</v>
      </c>
      <c r="L43" s="19">
        <f>K43</f>
        <v>285000</v>
      </c>
      <c r="M43" s="19">
        <f>L43</f>
        <v>285000</v>
      </c>
    </row>
    <row r="44" spans="1:13" s="6" customFormat="1" ht="146.25">
      <c r="A44" s="13" t="s">
        <v>38</v>
      </c>
      <c r="B44" s="11" t="s">
        <v>120</v>
      </c>
      <c r="C44" s="24" t="s">
        <v>87</v>
      </c>
      <c r="D44" s="9" t="s">
        <v>22</v>
      </c>
      <c r="E44" s="9" t="s">
        <v>45</v>
      </c>
      <c r="F44" s="47" t="s">
        <v>88</v>
      </c>
      <c r="G44" s="47" t="s">
        <v>89</v>
      </c>
      <c r="H44" s="47" t="s">
        <v>90</v>
      </c>
      <c r="I44" s="20">
        <v>97400</v>
      </c>
      <c r="J44" s="20">
        <v>29600</v>
      </c>
      <c r="K44" s="19">
        <v>15400</v>
      </c>
      <c r="L44" s="19">
        <v>17100</v>
      </c>
      <c r="M44" s="19">
        <v>16900</v>
      </c>
    </row>
    <row r="45" spans="1:13" s="6" customFormat="1" ht="89.25" customHeight="1">
      <c r="A45" s="13" t="s">
        <v>38</v>
      </c>
      <c r="B45" s="11" t="s">
        <v>121</v>
      </c>
      <c r="C45" s="24" t="s">
        <v>91</v>
      </c>
      <c r="D45" s="74" t="s">
        <v>28</v>
      </c>
      <c r="E45" s="74" t="s">
        <v>44</v>
      </c>
      <c r="F45" s="85" t="s">
        <v>92</v>
      </c>
      <c r="G45" s="87" t="s">
        <v>93</v>
      </c>
      <c r="H45" s="87" t="s">
        <v>94</v>
      </c>
      <c r="I45" s="20">
        <f>3777700-I46-130700</f>
        <v>1025500</v>
      </c>
      <c r="J45" s="20">
        <f>3674735.78-J46-96680.44</f>
        <v>957327.9199999999</v>
      </c>
      <c r="K45" s="19">
        <f>3987300-K46</f>
        <v>1228300</v>
      </c>
      <c r="L45" s="19">
        <f>3987300-L46</f>
        <v>1228300</v>
      </c>
      <c r="M45" s="19">
        <f>3987300-M46</f>
        <v>1228300</v>
      </c>
    </row>
    <row r="46" spans="1:13" s="6" customFormat="1" ht="71.25" customHeight="1">
      <c r="A46" s="13" t="s">
        <v>38</v>
      </c>
      <c r="B46" s="11" t="s">
        <v>122</v>
      </c>
      <c r="C46" s="24" t="s">
        <v>31</v>
      </c>
      <c r="D46" s="74"/>
      <c r="E46" s="74"/>
      <c r="F46" s="86"/>
      <c r="G46" s="88"/>
      <c r="H46" s="88"/>
      <c r="I46" s="20">
        <v>2621500</v>
      </c>
      <c r="J46" s="20">
        <v>2620727.42</v>
      </c>
      <c r="K46" s="20">
        <v>2759000</v>
      </c>
      <c r="L46" s="20">
        <f>K46</f>
        <v>2759000</v>
      </c>
      <c r="M46" s="20">
        <f>L46</f>
        <v>2759000</v>
      </c>
    </row>
    <row r="47" spans="1:13" s="10" customFormat="1" ht="89.25">
      <c r="A47" s="13" t="s">
        <v>38</v>
      </c>
      <c r="B47" s="14" t="s">
        <v>121</v>
      </c>
      <c r="C47" s="36" t="s">
        <v>91</v>
      </c>
      <c r="D47" s="74" t="s">
        <v>22</v>
      </c>
      <c r="E47" s="74" t="s">
        <v>27</v>
      </c>
      <c r="F47" s="85" t="s">
        <v>95</v>
      </c>
      <c r="G47" s="87" t="s">
        <v>93</v>
      </c>
      <c r="H47" s="87" t="s">
        <v>96</v>
      </c>
      <c r="I47" s="20">
        <f>4578900-I48-78122</f>
        <v>1089778</v>
      </c>
      <c r="J47" s="20">
        <f>4568217.19-J48-78122</f>
        <v>1079916.4700000002</v>
      </c>
      <c r="K47" s="20">
        <f>4752000-K48-104000</f>
        <v>1200900</v>
      </c>
      <c r="L47" s="20">
        <f>K47</f>
        <v>1200900</v>
      </c>
      <c r="M47" s="20">
        <f>K47</f>
        <v>1200900</v>
      </c>
    </row>
    <row r="48" spans="1:13" s="10" customFormat="1" ht="63.75">
      <c r="A48" s="13" t="s">
        <v>38</v>
      </c>
      <c r="B48" s="14" t="s">
        <v>122</v>
      </c>
      <c r="C48" s="36" t="s">
        <v>31</v>
      </c>
      <c r="D48" s="74"/>
      <c r="E48" s="74"/>
      <c r="F48" s="86"/>
      <c r="G48" s="88"/>
      <c r="H48" s="88"/>
      <c r="I48" s="20">
        <v>3411000</v>
      </c>
      <c r="J48" s="20">
        <v>3410178.72</v>
      </c>
      <c r="K48" s="20">
        <v>3447100</v>
      </c>
      <c r="L48" s="20">
        <f>K48</f>
        <v>3447100</v>
      </c>
      <c r="M48" s="20">
        <f>L48</f>
        <v>3447100</v>
      </c>
    </row>
    <row r="49" spans="1:13" s="10" customFormat="1" ht="73.5" customHeight="1">
      <c r="A49" s="13" t="s">
        <v>38</v>
      </c>
      <c r="B49" s="14" t="s">
        <v>123</v>
      </c>
      <c r="C49" s="36" t="s">
        <v>91</v>
      </c>
      <c r="D49" s="74" t="s">
        <v>22</v>
      </c>
      <c r="E49" s="74" t="s">
        <v>27</v>
      </c>
      <c r="F49" s="85" t="s">
        <v>97</v>
      </c>
      <c r="G49" s="87" t="s">
        <v>93</v>
      </c>
      <c r="H49" s="87" t="s">
        <v>98</v>
      </c>
      <c r="I49" s="20">
        <f>9934800-I50-41740</f>
        <v>3180730</v>
      </c>
      <c r="J49" s="20">
        <f>9840579.85-J50-41740</f>
        <v>3088136.1099999994</v>
      </c>
      <c r="K49" s="20">
        <f>10306800-K50-185800</f>
        <v>3237400</v>
      </c>
      <c r="L49" s="20">
        <f>K49</f>
        <v>3237400</v>
      </c>
      <c r="M49" s="20">
        <f>K49</f>
        <v>3237400</v>
      </c>
    </row>
    <row r="50" spans="1:13" s="10" customFormat="1" ht="73.5" customHeight="1">
      <c r="A50" s="13" t="s">
        <v>38</v>
      </c>
      <c r="B50" s="14" t="s">
        <v>122</v>
      </c>
      <c r="C50" s="36" t="s">
        <v>31</v>
      </c>
      <c r="D50" s="74"/>
      <c r="E50" s="74"/>
      <c r="F50" s="86"/>
      <c r="G50" s="88"/>
      <c r="H50" s="88"/>
      <c r="I50" s="20">
        <v>6712330</v>
      </c>
      <c r="J50" s="20">
        <v>6710703.74</v>
      </c>
      <c r="K50" s="20">
        <v>6883600</v>
      </c>
      <c r="L50" s="20">
        <f>K50</f>
        <v>6883600</v>
      </c>
      <c r="M50" s="20">
        <f>L50</f>
        <v>6883600</v>
      </c>
    </row>
    <row r="51" spans="1:13" s="6" customFormat="1" ht="159" customHeight="1">
      <c r="A51" s="13" t="s">
        <v>38</v>
      </c>
      <c r="B51" s="11" t="s">
        <v>121</v>
      </c>
      <c r="C51" s="24" t="s">
        <v>91</v>
      </c>
      <c r="D51" s="9" t="s">
        <v>99</v>
      </c>
      <c r="E51" s="9" t="s">
        <v>28</v>
      </c>
      <c r="F51" s="47" t="s">
        <v>100</v>
      </c>
      <c r="G51" s="47" t="s">
        <v>93</v>
      </c>
      <c r="H51" s="47" t="s">
        <v>101</v>
      </c>
      <c r="I51" s="20">
        <v>521400</v>
      </c>
      <c r="J51" s="20">
        <v>521400</v>
      </c>
      <c r="K51" s="19">
        <v>551500</v>
      </c>
      <c r="L51" s="19">
        <v>571900</v>
      </c>
      <c r="M51" s="19">
        <v>597200</v>
      </c>
    </row>
    <row r="52" spans="1:13" s="6" customFormat="1" ht="213.75">
      <c r="A52" s="13" t="s">
        <v>38</v>
      </c>
      <c r="B52" s="11" t="s">
        <v>124</v>
      </c>
      <c r="C52" s="24" t="s">
        <v>102</v>
      </c>
      <c r="D52" s="9" t="s">
        <v>28</v>
      </c>
      <c r="E52" s="9" t="s">
        <v>45</v>
      </c>
      <c r="F52" s="47" t="s">
        <v>103</v>
      </c>
      <c r="G52" s="47" t="s">
        <v>89</v>
      </c>
      <c r="H52" s="47" t="s">
        <v>104</v>
      </c>
      <c r="I52" s="20">
        <v>18300</v>
      </c>
      <c r="J52" s="20">
        <v>18250</v>
      </c>
      <c r="K52" s="19">
        <v>40000</v>
      </c>
      <c r="L52" s="19">
        <f>K52</f>
        <v>40000</v>
      </c>
      <c r="M52" s="19">
        <f>K52</f>
        <v>40000</v>
      </c>
    </row>
    <row r="53" spans="1:13" s="10" customFormat="1" ht="162.75" customHeight="1">
      <c r="A53" s="13" t="s">
        <v>38</v>
      </c>
      <c r="B53" s="89" t="s">
        <v>125</v>
      </c>
      <c r="C53" s="83" t="s">
        <v>35</v>
      </c>
      <c r="D53" s="9" t="s">
        <v>22</v>
      </c>
      <c r="E53" s="9" t="s">
        <v>27</v>
      </c>
      <c r="F53" s="90" t="s">
        <v>60</v>
      </c>
      <c r="G53" s="90" t="s">
        <v>409</v>
      </c>
      <c r="H53" s="90" t="s">
        <v>105</v>
      </c>
      <c r="I53" s="20">
        <f>78122+41740</f>
        <v>119862</v>
      </c>
      <c r="J53" s="20">
        <f>78122+41740</f>
        <v>119862</v>
      </c>
      <c r="K53" s="20">
        <f>104000+185800</f>
        <v>289800</v>
      </c>
      <c r="L53" s="20">
        <f>K53</f>
        <v>289800</v>
      </c>
      <c r="M53" s="20">
        <f>K53</f>
        <v>289800</v>
      </c>
    </row>
    <row r="54" spans="1:13" s="10" customFormat="1" ht="162.75" customHeight="1">
      <c r="A54" s="13" t="s">
        <v>38</v>
      </c>
      <c r="B54" s="89"/>
      <c r="C54" s="84"/>
      <c r="D54" s="9" t="s">
        <v>28</v>
      </c>
      <c r="E54" s="9" t="s">
        <v>44</v>
      </c>
      <c r="F54" s="90"/>
      <c r="G54" s="90"/>
      <c r="H54" s="90"/>
      <c r="I54" s="20">
        <v>130700</v>
      </c>
      <c r="J54" s="20">
        <v>96680.44</v>
      </c>
      <c r="K54" s="20">
        <v>0</v>
      </c>
      <c r="L54" s="20">
        <v>0</v>
      </c>
      <c r="M54" s="20">
        <v>0</v>
      </c>
    </row>
    <row r="55" spans="1:13" s="6" customFormat="1" ht="66.75" customHeight="1">
      <c r="A55" s="13" t="s">
        <v>38</v>
      </c>
      <c r="B55" s="11" t="s">
        <v>121</v>
      </c>
      <c r="C55" s="24" t="s">
        <v>91</v>
      </c>
      <c r="D55" s="9" t="s">
        <v>23</v>
      </c>
      <c r="E55" s="9" t="s">
        <v>28</v>
      </c>
      <c r="F55" s="90" t="s">
        <v>106</v>
      </c>
      <c r="G55" s="90" t="s">
        <v>93</v>
      </c>
      <c r="H55" s="90" t="s">
        <v>107</v>
      </c>
      <c r="I55" s="20">
        <f>667000+380675+520000+653447</f>
        <v>2221122</v>
      </c>
      <c r="J55" s="20">
        <f>487467.67+269165.57+519995.29+653447</f>
        <v>1930075.53</v>
      </c>
      <c r="K55" s="20">
        <v>1756300</v>
      </c>
      <c r="L55" s="20">
        <f>K55</f>
        <v>1756300</v>
      </c>
      <c r="M55" s="20">
        <f>K55</f>
        <v>1756300</v>
      </c>
    </row>
    <row r="56" spans="1:13" s="6" customFormat="1" ht="66.75" customHeight="1">
      <c r="A56" s="13" t="s">
        <v>38</v>
      </c>
      <c r="B56" s="11" t="s">
        <v>126</v>
      </c>
      <c r="C56" s="24" t="s">
        <v>108</v>
      </c>
      <c r="D56" s="9" t="s">
        <v>23</v>
      </c>
      <c r="E56" s="9" t="s">
        <v>28</v>
      </c>
      <c r="F56" s="90"/>
      <c r="G56" s="90"/>
      <c r="H56" s="90"/>
      <c r="I56" s="20">
        <f>3236031+6128722</f>
        <v>9364753</v>
      </c>
      <c r="J56" s="20">
        <f>3236031+6128722</f>
        <v>9364753</v>
      </c>
      <c r="K56" s="19">
        <v>8706800</v>
      </c>
      <c r="L56" s="19">
        <v>7990000</v>
      </c>
      <c r="M56" s="19">
        <v>7973700</v>
      </c>
    </row>
    <row r="57" spans="1:13" s="5" customFormat="1" ht="13.5">
      <c r="A57" s="38" t="s">
        <v>336</v>
      </c>
      <c r="B57" s="38"/>
      <c r="C57" s="38"/>
      <c r="D57" s="23"/>
      <c r="E57" s="23"/>
      <c r="F57" s="23"/>
      <c r="G57" s="23"/>
      <c r="H57" s="23"/>
      <c r="I57" s="34">
        <f>I58+I59+I60+I61+I62+I63+I64</f>
        <v>69705005</v>
      </c>
      <c r="J57" s="34">
        <f>J58+J59+J60+J61+J62+J63+J64</f>
        <v>61987268</v>
      </c>
      <c r="K57" s="34">
        <f>K58+K59+K60+K61+K62+K63+K64</f>
        <v>68420500</v>
      </c>
      <c r="L57" s="34">
        <f>L58+L59+L60+L61+L62+L63+L64</f>
        <v>169100400</v>
      </c>
      <c r="M57" s="34">
        <f>M58+M59+M60+M61+M62+M63+M64</f>
        <v>273727600</v>
      </c>
    </row>
    <row r="58" spans="1:13" s="6" customFormat="1" ht="130.5" customHeight="1">
      <c r="A58" s="11" t="s">
        <v>127</v>
      </c>
      <c r="B58" s="11" t="s">
        <v>20</v>
      </c>
      <c r="C58" s="39" t="s">
        <v>207</v>
      </c>
      <c r="D58" s="9" t="s">
        <v>22</v>
      </c>
      <c r="E58" s="9" t="s">
        <v>26</v>
      </c>
      <c r="F58" s="46" t="s">
        <v>314</v>
      </c>
      <c r="G58" s="46" t="s">
        <v>58</v>
      </c>
      <c r="H58" s="46" t="s">
        <v>165</v>
      </c>
      <c r="I58" s="27">
        <v>56225685</v>
      </c>
      <c r="J58" s="27">
        <v>55871726.68</v>
      </c>
      <c r="K58" s="27">
        <v>13894900</v>
      </c>
      <c r="L58" s="27">
        <v>14017500</v>
      </c>
      <c r="M58" s="27">
        <v>13957000</v>
      </c>
    </row>
    <row r="59" spans="1:13" s="6" customFormat="1" ht="63.75">
      <c r="A59" s="11" t="s">
        <v>127</v>
      </c>
      <c r="B59" s="11" t="s">
        <v>30</v>
      </c>
      <c r="C59" s="39" t="s">
        <v>332</v>
      </c>
      <c r="D59" s="9" t="s">
        <v>22</v>
      </c>
      <c r="E59" s="9" t="s">
        <v>26</v>
      </c>
      <c r="F59" s="46" t="s">
        <v>315</v>
      </c>
      <c r="G59" s="46" t="s">
        <v>58</v>
      </c>
      <c r="H59" s="46" t="s">
        <v>316</v>
      </c>
      <c r="I59" s="27">
        <v>0</v>
      </c>
      <c r="J59" s="27">
        <v>0</v>
      </c>
      <c r="K59" s="27">
        <v>41130000</v>
      </c>
      <c r="L59" s="27">
        <v>41130000</v>
      </c>
      <c r="M59" s="27">
        <v>41130000</v>
      </c>
    </row>
    <row r="60" spans="1:13" s="6" customFormat="1" ht="114.75">
      <c r="A60" s="11" t="s">
        <v>127</v>
      </c>
      <c r="B60" s="11" t="s">
        <v>34</v>
      </c>
      <c r="C60" s="39" t="s">
        <v>129</v>
      </c>
      <c r="D60" s="9" t="s">
        <v>22</v>
      </c>
      <c r="E60" s="9" t="s">
        <v>26</v>
      </c>
      <c r="F60" s="46" t="s">
        <v>317</v>
      </c>
      <c r="G60" s="46" t="s">
        <v>58</v>
      </c>
      <c r="H60" s="46" t="s">
        <v>318</v>
      </c>
      <c r="I60" s="27">
        <v>0</v>
      </c>
      <c r="J60" s="27">
        <v>0</v>
      </c>
      <c r="K60" s="27">
        <v>533700</v>
      </c>
      <c r="L60" s="27">
        <v>1186000</v>
      </c>
      <c r="M60" s="27">
        <v>533700</v>
      </c>
    </row>
    <row r="61" spans="1:13" s="6" customFormat="1" ht="84" customHeight="1">
      <c r="A61" s="11" t="s">
        <v>127</v>
      </c>
      <c r="B61" s="11" t="s">
        <v>133</v>
      </c>
      <c r="C61" s="39" t="s">
        <v>333</v>
      </c>
      <c r="D61" s="9" t="s">
        <v>22</v>
      </c>
      <c r="E61" s="9" t="s">
        <v>131</v>
      </c>
      <c r="F61" s="46" t="s">
        <v>319</v>
      </c>
      <c r="G61" s="46" t="s">
        <v>58</v>
      </c>
      <c r="H61" s="46" t="s">
        <v>165</v>
      </c>
      <c r="I61" s="27">
        <v>7350043</v>
      </c>
      <c r="J61" s="27">
        <v>0</v>
      </c>
      <c r="K61" s="27">
        <v>5000000</v>
      </c>
      <c r="L61" s="27">
        <v>5000000</v>
      </c>
      <c r="M61" s="27">
        <v>5000000</v>
      </c>
    </row>
    <row r="62" spans="1:13" s="6" customFormat="1" ht="89.25">
      <c r="A62" s="11" t="s">
        <v>127</v>
      </c>
      <c r="B62" s="11" t="s">
        <v>133</v>
      </c>
      <c r="C62" s="39" t="s">
        <v>333</v>
      </c>
      <c r="D62" s="9" t="s">
        <v>22</v>
      </c>
      <c r="E62" s="9" t="s">
        <v>27</v>
      </c>
      <c r="F62" s="46" t="s">
        <v>320</v>
      </c>
      <c r="G62" s="46" t="s">
        <v>58</v>
      </c>
      <c r="H62" s="46" t="s">
        <v>165</v>
      </c>
      <c r="I62" s="27">
        <v>1603400</v>
      </c>
      <c r="J62" s="27">
        <v>1603400</v>
      </c>
      <c r="K62" s="27">
        <v>0</v>
      </c>
      <c r="L62" s="27">
        <v>99413000</v>
      </c>
      <c r="M62" s="27">
        <v>200288000</v>
      </c>
    </row>
    <row r="63" spans="1:13" s="6" customFormat="1" ht="63.75">
      <c r="A63" s="11" t="s">
        <v>127</v>
      </c>
      <c r="B63" s="11" t="s">
        <v>20</v>
      </c>
      <c r="C63" s="39" t="s">
        <v>128</v>
      </c>
      <c r="D63" s="9" t="s">
        <v>28</v>
      </c>
      <c r="E63" s="9" t="s">
        <v>29</v>
      </c>
      <c r="F63" s="46" t="s">
        <v>321</v>
      </c>
      <c r="G63" s="46" t="s">
        <v>132</v>
      </c>
      <c r="H63" s="46" t="s">
        <v>165</v>
      </c>
      <c r="I63" s="27">
        <v>4525877</v>
      </c>
      <c r="J63" s="27">
        <v>4512141.32</v>
      </c>
      <c r="K63" s="27">
        <v>7861900</v>
      </c>
      <c r="L63" s="27">
        <v>7766900</v>
      </c>
      <c r="M63" s="27">
        <v>7916900</v>
      </c>
    </row>
    <row r="64" spans="1:13" s="6" customFormat="1" ht="89.25">
      <c r="A64" s="11" t="s">
        <v>127</v>
      </c>
      <c r="B64" s="11" t="s">
        <v>126</v>
      </c>
      <c r="C64" s="39" t="s">
        <v>130</v>
      </c>
      <c r="D64" s="9" t="s">
        <v>27</v>
      </c>
      <c r="E64" s="9" t="s">
        <v>22</v>
      </c>
      <c r="F64" s="46" t="s">
        <v>322</v>
      </c>
      <c r="G64" s="46" t="s">
        <v>58</v>
      </c>
      <c r="H64" s="46" t="s">
        <v>165</v>
      </c>
      <c r="I64" s="27">
        <v>0</v>
      </c>
      <c r="J64" s="27">
        <v>0</v>
      </c>
      <c r="K64" s="27">
        <v>0</v>
      </c>
      <c r="L64" s="27">
        <v>587000</v>
      </c>
      <c r="M64" s="27">
        <v>4902000</v>
      </c>
    </row>
    <row r="65" spans="1:13" s="5" customFormat="1" ht="13.5">
      <c r="A65" s="38" t="s">
        <v>337</v>
      </c>
      <c r="B65" s="38"/>
      <c r="C65" s="38"/>
      <c r="D65" s="23"/>
      <c r="E65" s="23"/>
      <c r="F65" s="23"/>
      <c r="G65" s="23"/>
      <c r="H65" s="23"/>
      <c r="I65" s="34">
        <f>I66+I67+I68+I69+I70+I71+I72+I73+I74+I75</f>
        <v>1164685834.85</v>
      </c>
      <c r="J65" s="34">
        <f>J66+J67+J68+J69+J70+J71+J72+J73+J74+J75</f>
        <v>1101555802.7099998</v>
      </c>
      <c r="K65" s="34">
        <f>K66+K67+K68+K69+K70+K71+K72+K73+K74+K75</f>
        <v>264696000</v>
      </c>
      <c r="L65" s="34">
        <f>L66+L67+L68+L69+L70+L71+L72+L73+L74+L75</f>
        <v>305327800</v>
      </c>
      <c r="M65" s="34">
        <f>M66+M67+M68+M69+M70+M71+M72+M73+M74+M75</f>
        <v>245453300</v>
      </c>
    </row>
    <row r="66" spans="1:13" s="6" customFormat="1" ht="90">
      <c r="A66" s="44" t="s">
        <v>143</v>
      </c>
      <c r="B66" s="44" t="s">
        <v>134</v>
      </c>
      <c r="C66" s="43" t="s">
        <v>135</v>
      </c>
      <c r="D66" s="9" t="s">
        <v>22</v>
      </c>
      <c r="E66" s="9" t="s">
        <v>27</v>
      </c>
      <c r="F66" s="46" t="s">
        <v>330</v>
      </c>
      <c r="G66" s="46" t="s">
        <v>58</v>
      </c>
      <c r="H66" s="46" t="s">
        <v>165</v>
      </c>
      <c r="I66" s="19">
        <v>3758698</v>
      </c>
      <c r="J66" s="19">
        <v>3656377.09</v>
      </c>
      <c r="K66" s="19">
        <v>3418800</v>
      </c>
      <c r="L66" s="19">
        <v>3418800</v>
      </c>
      <c r="M66" s="19">
        <v>3418800</v>
      </c>
    </row>
    <row r="67" spans="1:13" s="6" customFormat="1" ht="138" customHeight="1">
      <c r="A67" s="44" t="s">
        <v>143</v>
      </c>
      <c r="B67" s="44" t="s">
        <v>137</v>
      </c>
      <c r="C67" s="41" t="s">
        <v>138</v>
      </c>
      <c r="D67" s="9" t="s">
        <v>45</v>
      </c>
      <c r="E67" s="9" t="s">
        <v>22</v>
      </c>
      <c r="F67" s="46" t="s">
        <v>331</v>
      </c>
      <c r="G67" s="46" t="s">
        <v>58</v>
      </c>
      <c r="H67" s="46" t="s">
        <v>165</v>
      </c>
      <c r="I67" s="19">
        <v>1043088722</v>
      </c>
      <c r="J67" s="19">
        <v>1026383536.42</v>
      </c>
      <c r="K67" s="19">
        <v>151962300</v>
      </c>
      <c r="L67" s="19">
        <v>197714700</v>
      </c>
      <c r="M67" s="19">
        <v>147634900</v>
      </c>
    </row>
    <row r="68" spans="1:13" s="6" customFormat="1" ht="45">
      <c r="A68" s="44" t="s">
        <v>143</v>
      </c>
      <c r="B68" s="44" t="s">
        <v>115</v>
      </c>
      <c r="C68" s="43" t="s">
        <v>295</v>
      </c>
      <c r="D68" s="9" t="s">
        <v>22</v>
      </c>
      <c r="E68" s="9" t="s">
        <v>27</v>
      </c>
      <c r="F68" s="46" t="s">
        <v>329</v>
      </c>
      <c r="G68" s="46" t="s">
        <v>58</v>
      </c>
      <c r="H68" s="46" t="s">
        <v>165</v>
      </c>
      <c r="I68" s="19">
        <v>74625</v>
      </c>
      <c r="J68" s="19">
        <v>66716.05</v>
      </c>
      <c r="K68" s="19">
        <v>137000</v>
      </c>
      <c r="L68" s="19">
        <v>137000</v>
      </c>
      <c r="M68" s="19">
        <v>137000</v>
      </c>
    </row>
    <row r="69" spans="1:13" s="6" customFormat="1" ht="168.75">
      <c r="A69" s="44" t="s">
        <v>143</v>
      </c>
      <c r="B69" s="44" t="s">
        <v>20</v>
      </c>
      <c r="C69" s="43" t="s">
        <v>21</v>
      </c>
      <c r="D69" s="9" t="s">
        <v>22</v>
      </c>
      <c r="E69" s="9" t="s">
        <v>27</v>
      </c>
      <c r="F69" s="46" t="s">
        <v>328</v>
      </c>
      <c r="G69" s="46" t="s">
        <v>58</v>
      </c>
      <c r="H69" s="46" t="s">
        <v>165</v>
      </c>
      <c r="I69" s="19">
        <v>16393083</v>
      </c>
      <c r="J69" s="19">
        <v>15976035.23</v>
      </c>
      <c r="K69" s="19">
        <v>13485100</v>
      </c>
      <c r="L69" s="19">
        <v>13420400</v>
      </c>
      <c r="M69" s="19">
        <v>13482300</v>
      </c>
    </row>
    <row r="70" spans="1:13" s="6" customFormat="1" ht="71.25" customHeight="1">
      <c r="A70" s="44" t="s">
        <v>143</v>
      </c>
      <c r="B70" s="44" t="s">
        <v>30</v>
      </c>
      <c r="C70" s="40" t="s">
        <v>31</v>
      </c>
      <c r="D70" s="9" t="s">
        <v>22</v>
      </c>
      <c r="E70" s="9" t="s">
        <v>27</v>
      </c>
      <c r="F70" s="46" t="s">
        <v>327</v>
      </c>
      <c r="G70" s="46" t="s">
        <v>58</v>
      </c>
      <c r="H70" s="46" t="s">
        <v>165</v>
      </c>
      <c r="I70" s="19">
        <v>32106851</v>
      </c>
      <c r="J70" s="19">
        <v>32104646.52</v>
      </c>
      <c r="K70" s="19">
        <v>32833400</v>
      </c>
      <c r="L70" s="19">
        <v>32833400</v>
      </c>
      <c r="M70" s="19">
        <v>32833400</v>
      </c>
    </row>
    <row r="71" spans="1:13" s="6" customFormat="1" ht="153">
      <c r="A71" s="44" t="s">
        <v>143</v>
      </c>
      <c r="B71" s="44" t="s">
        <v>55</v>
      </c>
      <c r="C71" s="41" t="s">
        <v>56</v>
      </c>
      <c r="D71" s="9" t="s">
        <v>44</v>
      </c>
      <c r="E71" s="9" t="s">
        <v>22</v>
      </c>
      <c r="F71" s="46" t="s">
        <v>326</v>
      </c>
      <c r="G71" s="46" t="s">
        <v>58</v>
      </c>
      <c r="H71" s="46" t="s">
        <v>165</v>
      </c>
      <c r="I71" s="19">
        <v>20723589</v>
      </c>
      <c r="J71" s="19">
        <v>20643100.86</v>
      </c>
      <c r="K71" s="19">
        <v>21851700</v>
      </c>
      <c r="L71" s="19">
        <v>21793200</v>
      </c>
      <c r="M71" s="19">
        <v>21734700</v>
      </c>
    </row>
    <row r="72" spans="1:13" s="6" customFormat="1" ht="157.5" customHeight="1">
      <c r="A72" s="44" t="s">
        <v>143</v>
      </c>
      <c r="B72" s="91" t="s">
        <v>34</v>
      </c>
      <c r="C72" s="92" t="s">
        <v>35</v>
      </c>
      <c r="D72" s="9" t="s">
        <v>22</v>
      </c>
      <c r="E72" s="9" t="s">
        <v>27</v>
      </c>
      <c r="F72" s="72" t="s">
        <v>325</v>
      </c>
      <c r="G72" s="72" t="s">
        <v>58</v>
      </c>
      <c r="H72" s="72" t="s">
        <v>165</v>
      </c>
      <c r="I72" s="27">
        <v>720164</v>
      </c>
      <c r="J72" s="27">
        <v>713775.35</v>
      </c>
      <c r="K72" s="27">
        <v>838500</v>
      </c>
      <c r="L72" s="27">
        <v>545000</v>
      </c>
      <c r="M72" s="27">
        <v>838500</v>
      </c>
    </row>
    <row r="73" spans="1:13" s="6" customFormat="1" ht="157.5" customHeight="1">
      <c r="A73" s="44" t="s">
        <v>143</v>
      </c>
      <c r="B73" s="91"/>
      <c r="C73" s="92"/>
      <c r="D73" s="9" t="s">
        <v>44</v>
      </c>
      <c r="E73" s="9" t="s">
        <v>22</v>
      </c>
      <c r="F73" s="72"/>
      <c r="G73" s="72" t="s">
        <v>58</v>
      </c>
      <c r="H73" s="72" t="s">
        <v>165</v>
      </c>
      <c r="I73" s="27">
        <v>261395</v>
      </c>
      <c r="J73" s="27">
        <v>261394.19</v>
      </c>
      <c r="K73" s="27">
        <v>870600</v>
      </c>
      <c r="L73" s="27">
        <v>460900</v>
      </c>
      <c r="M73" s="27">
        <v>870600</v>
      </c>
    </row>
    <row r="74" spans="1:13" s="6" customFormat="1" ht="56.25">
      <c r="A74" s="44" t="s">
        <v>143</v>
      </c>
      <c r="B74" s="42" t="s">
        <v>139</v>
      </c>
      <c r="C74" s="43" t="s">
        <v>140</v>
      </c>
      <c r="D74" s="9" t="s">
        <v>22</v>
      </c>
      <c r="E74" s="9" t="s">
        <v>27</v>
      </c>
      <c r="F74" s="47" t="s">
        <v>324</v>
      </c>
      <c r="G74" s="47" t="s">
        <v>58</v>
      </c>
      <c r="H74" s="47" t="s">
        <v>165</v>
      </c>
      <c r="I74" s="19">
        <v>0</v>
      </c>
      <c r="J74" s="19">
        <v>0</v>
      </c>
      <c r="K74" s="19">
        <v>793700</v>
      </c>
      <c r="L74" s="19">
        <v>0</v>
      </c>
      <c r="M74" s="19">
        <v>0</v>
      </c>
    </row>
    <row r="75" spans="1:13" s="6" customFormat="1" ht="63.75">
      <c r="A75" s="44" t="s">
        <v>143</v>
      </c>
      <c r="B75" s="42" t="s">
        <v>141</v>
      </c>
      <c r="C75" s="43" t="s">
        <v>142</v>
      </c>
      <c r="D75" s="9" t="s">
        <v>29</v>
      </c>
      <c r="E75" s="9" t="s">
        <v>28</v>
      </c>
      <c r="F75" s="47" t="s">
        <v>323</v>
      </c>
      <c r="G75" s="47" t="s">
        <v>58</v>
      </c>
      <c r="H75" s="47" t="s">
        <v>165</v>
      </c>
      <c r="I75" s="19">
        <v>47558707.85</v>
      </c>
      <c r="J75" s="19">
        <v>1750221</v>
      </c>
      <c r="K75" s="19">
        <v>38504900</v>
      </c>
      <c r="L75" s="19">
        <v>35004400</v>
      </c>
      <c r="M75" s="19">
        <v>24503100</v>
      </c>
    </row>
    <row r="76" spans="1:13" s="5" customFormat="1" ht="13.5">
      <c r="A76" s="38" t="s">
        <v>338</v>
      </c>
      <c r="B76" s="38"/>
      <c r="C76" s="38"/>
      <c r="D76" s="23"/>
      <c r="E76" s="23"/>
      <c r="F76" s="23"/>
      <c r="G76" s="23"/>
      <c r="H76" s="23"/>
      <c r="I76" s="34">
        <f>SUBTOTAL(9,I77:I129)</f>
        <v>3648968664</v>
      </c>
      <c r="J76" s="34">
        <f>SUBTOTAL(9,J77:J129)</f>
        <v>3525835590.62</v>
      </c>
      <c r="K76" s="34">
        <f>SUBTOTAL(9,K77:K129)</f>
        <v>3799846620</v>
      </c>
      <c r="L76" s="34">
        <f>SUBTOTAL(9,L77:L129)</f>
        <v>4026177009</v>
      </c>
      <c r="M76" s="34">
        <f>SUBTOTAL(9,M77:M129)</f>
        <v>3810085009</v>
      </c>
    </row>
    <row r="77" spans="1:13" s="5" customFormat="1" ht="30.75" customHeight="1">
      <c r="A77" s="13">
        <v>231</v>
      </c>
      <c r="B77" s="82" t="s">
        <v>382</v>
      </c>
      <c r="C77" s="93" t="s">
        <v>383</v>
      </c>
      <c r="D77" s="9" t="s">
        <v>43</v>
      </c>
      <c r="E77" s="9" t="s">
        <v>22</v>
      </c>
      <c r="F77" s="72" t="s">
        <v>146</v>
      </c>
      <c r="G77" s="72" t="s">
        <v>147</v>
      </c>
      <c r="H77" s="72" t="s">
        <v>148</v>
      </c>
      <c r="I77" s="30">
        <v>564907</v>
      </c>
      <c r="J77" s="30">
        <v>564045</v>
      </c>
      <c r="K77" s="19"/>
      <c r="L77" s="19"/>
      <c r="M77" s="19"/>
    </row>
    <row r="78" spans="1:13" s="5" customFormat="1" ht="43.5" customHeight="1">
      <c r="A78" s="13">
        <v>231</v>
      </c>
      <c r="B78" s="82"/>
      <c r="C78" s="93"/>
      <c r="D78" s="9" t="s">
        <v>43</v>
      </c>
      <c r="E78" s="9" t="s">
        <v>39</v>
      </c>
      <c r="F78" s="72"/>
      <c r="G78" s="72"/>
      <c r="H78" s="72"/>
      <c r="I78" s="30">
        <v>951785</v>
      </c>
      <c r="J78" s="30">
        <v>951785</v>
      </c>
      <c r="K78" s="19"/>
      <c r="L78" s="19"/>
      <c r="M78" s="19"/>
    </row>
    <row r="79" spans="1:13" s="5" customFormat="1" ht="89.25">
      <c r="A79" s="13">
        <v>231</v>
      </c>
      <c r="B79" s="11" t="s">
        <v>158</v>
      </c>
      <c r="C79" s="24" t="s">
        <v>159</v>
      </c>
      <c r="D79" s="9" t="s">
        <v>72</v>
      </c>
      <c r="E79" s="9" t="s">
        <v>72</v>
      </c>
      <c r="F79" s="47" t="s">
        <v>214</v>
      </c>
      <c r="G79" s="47" t="s">
        <v>215</v>
      </c>
      <c r="H79" s="47" t="s">
        <v>213</v>
      </c>
      <c r="I79" s="20">
        <v>958080</v>
      </c>
      <c r="J79" s="20">
        <v>769127.07</v>
      </c>
      <c r="K79" s="19"/>
      <c r="L79" s="19"/>
      <c r="M79" s="19"/>
    </row>
    <row r="80" spans="1:13" s="5" customFormat="1" ht="64.5" customHeight="1">
      <c r="A80" s="13">
        <v>231</v>
      </c>
      <c r="B80" s="89" t="s">
        <v>137</v>
      </c>
      <c r="C80" s="83" t="s">
        <v>138</v>
      </c>
      <c r="D80" s="9" t="s">
        <v>29</v>
      </c>
      <c r="E80" s="9" t="s">
        <v>23</v>
      </c>
      <c r="F80" s="72" t="s">
        <v>160</v>
      </c>
      <c r="G80" s="72" t="s">
        <v>161</v>
      </c>
      <c r="H80" s="72" t="s">
        <v>162</v>
      </c>
      <c r="I80" s="20">
        <v>1387260</v>
      </c>
      <c r="J80" s="20">
        <v>1387260</v>
      </c>
      <c r="K80" s="20"/>
      <c r="L80" s="20"/>
      <c r="M80" s="20"/>
    </row>
    <row r="81" spans="1:13" s="5" customFormat="1" ht="64.5" customHeight="1">
      <c r="A81" s="13">
        <v>231</v>
      </c>
      <c r="B81" s="89"/>
      <c r="C81" s="83"/>
      <c r="D81" s="9" t="s">
        <v>29</v>
      </c>
      <c r="E81" s="9" t="s">
        <v>28</v>
      </c>
      <c r="F81" s="72"/>
      <c r="G81" s="72"/>
      <c r="H81" s="72"/>
      <c r="I81" s="20"/>
      <c r="J81" s="20"/>
      <c r="K81" s="20">
        <v>2859898</v>
      </c>
      <c r="L81" s="20">
        <v>2763998</v>
      </c>
      <c r="M81" s="20">
        <v>2763998</v>
      </c>
    </row>
    <row r="82" spans="1:13" s="5" customFormat="1" ht="21" customHeight="1">
      <c r="A82" s="13">
        <v>231</v>
      </c>
      <c r="B82" s="89" t="s">
        <v>113</v>
      </c>
      <c r="C82" s="83" t="s">
        <v>163</v>
      </c>
      <c r="D82" s="9" t="s">
        <v>43</v>
      </c>
      <c r="E82" s="9" t="s">
        <v>39</v>
      </c>
      <c r="F82" s="94" t="s">
        <v>164</v>
      </c>
      <c r="G82" s="90" t="s">
        <v>161</v>
      </c>
      <c r="H82" s="95" t="s">
        <v>165</v>
      </c>
      <c r="I82" s="30">
        <v>50000</v>
      </c>
      <c r="J82" s="31">
        <v>50000</v>
      </c>
      <c r="K82" s="20">
        <v>100000</v>
      </c>
      <c r="L82" s="20">
        <v>100000</v>
      </c>
      <c r="M82" s="20">
        <v>100000</v>
      </c>
    </row>
    <row r="83" spans="1:13" s="5" customFormat="1" ht="21" customHeight="1">
      <c r="A83" s="13">
        <v>231</v>
      </c>
      <c r="B83" s="89"/>
      <c r="C83" s="83"/>
      <c r="D83" s="9" t="s">
        <v>43</v>
      </c>
      <c r="E83" s="9" t="s">
        <v>23</v>
      </c>
      <c r="F83" s="94"/>
      <c r="G83" s="90"/>
      <c r="H83" s="95"/>
      <c r="I83" s="30">
        <v>20000</v>
      </c>
      <c r="J83" s="31">
        <v>20000</v>
      </c>
      <c r="K83" s="20">
        <v>20000</v>
      </c>
      <c r="L83" s="20">
        <v>20000</v>
      </c>
      <c r="M83" s="20">
        <v>20000</v>
      </c>
    </row>
    <row r="84" spans="1:13" s="5" customFormat="1" ht="21" customHeight="1">
      <c r="A84" s="13">
        <v>231</v>
      </c>
      <c r="B84" s="89"/>
      <c r="C84" s="83"/>
      <c r="D84" s="9" t="s">
        <v>43</v>
      </c>
      <c r="E84" s="9" t="s">
        <v>43</v>
      </c>
      <c r="F84" s="94"/>
      <c r="G84" s="90"/>
      <c r="H84" s="95"/>
      <c r="I84" s="30">
        <v>260000</v>
      </c>
      <c r="J84" s="30">
        <v>260000</v>
      </c>
      <c r="K84" s="20">
        <v>240000</v>
      </c>
      <c r="L84" s="20">
        <v>240000</v>
      </c>
      <c r="M84" s="20">
        <v>240000</v>
      </c>
    </row>
    <row r="85" spans="1:13" s="5" customFormat="1" ht="21" customHeight="1">
      <c r="A85" s="13">
        <v>231</v>
      </c>
      <c r="B85" s="89"/>
      <c r="C85" s="83"/>
      <c r="D85" s="9" t="s">
        <v>43</v>
      </c>
      <c r="E85" s="9" t="s">
        <v>72</v>
      </c>
      <c r="F85" s="94"/>
      <c r="G85" s="90"/>
      <c r="H85" s="95"/>
      <c r="I85" s="30">
        <v>30000</v>
      </c>
      <c r="J85" s="30">
        <v>30000</v>
      </c>
      <c r="K85" s="20"/>
      <c r="L85" s="20"/>
      <c r="M85" s="20"/>
    </row>
    <row r="86" spans="1:13" s="5" customFormat="1" ht="12.75">
      <c r="A86" s="13">
        <v>231</v>
      </c>
      <c r="B86" s="82" t="s">
        <v>115</v>
      </c>
      <c r="C86" s="93" t="s">
        <v>295</v>
      </c>
      <c r="D86" s="9" t="s">
        <v>43</v>
      </c>
      <c r="E86" s="9" t="s">
        <v>22</v>
      </c>
      <c r="F86" s="72" t="s">
        <v>166</v>
      </c>
      <c r="G86" s="96" t="s">
        <v>166</v>
      </c>
      <c r="H86" s="97" t="s">
        <v>167</v>
      </c>
      <c r="I86" s="20">
        <v>7498592</v>
      </c>
      <c r="J86" s="20">
        <v>7497992</v>
      </c>
      <c r="K86" s="19">
        <v>3258000</v>
      </c>
      <c r="L86" s="19">
        <v>3124000</v>
      </c>
      <c r="M86" s="19">
        <v>2932000</v>
      </c>
    </row>
    <row r="87" spans="1:13" s="5" customFormat="1" ht="12.75">
      <c r="A87" s="13">
        <v>231</v>
      </c>
      <c r="B87" s="82"/>
      <c r="C87" s="93"/>
      <c r="D87" s="9" t="s">
        <v>43</v>
      </c>
      <c r="E87" s="9" t="s">
        <v>39</v>
      </c>
      <c r="F87" s="72"/>
      <c r="G87" s="96"/>
      <c r="H87" s="97"/>
      <c r="I87" s="20">
        <v>15660598</v>
      </c>
      <c r="J87" s="20">
        <v>15651577.83</v>
      </c>
      <c r="K87" s="19">
        <v>5424800</v>
      </c>
      <c r="L87" s="19">
        <v>5553500</v>
      </c>
      <c r="M87" s="19">
        <v>5799800</v>
      </c>
    </row>
    <row r="88" spans="1:13" s="5" customFormat="1" ht="12.75">
      <c r="A88" s="13">
        <v>231</v>
      </c>
      <c r="B88" s="82"/>
      <c r="C88" s="93"/>
      <c r="D88" s="9" t="s">
        <v>43</v>
      </c>
      <c r="E88" s="9" t="s">
        <v>23</v>
      </c>
      <c r="F88" s="72"/>
      <c r="G88" s="96"/>
      <c r="H88" s="97"/>
      <c r="I88" s="20">
        <v>569332</v>
      </c>
      <c r="J88" s="20">
        <v>569332</v>
      </c>
      <c r="K88" s="19">
        <v>489000</v>
      </c>
      <c r="L88" s="19">
        <v>465500</v>
      </c>
      <c r="M88" s="19">
        <v>453000</v>
      </c>
    </row>
    <row r="89" spans="1:13" s="5" customFormat="1" ht="12.75">
      <c r="A89" s="13">
        <v>231</v>
      </c>
      <c r="B89" s="82"/>
      <c r="C89" s="93"/>
      <c r="D89" s="9" t="s">
        <v>43</v>
      </c>
      <c r="E89" s="9" t="s">
        <v>43</v>
      </c>
      <c r="F89" s="72"/>
      <c r="G89" s="96"/>
      <c r="H89" s="97"/>
      <c r="I89" s="20">
        <v>336141</v>
      </c>
      <c r="J89" s="20">
        <v>336141</v>
      </c>
      <c r="K89" s="19">
        <v>49200</v>
      </c>
      <c r="L89" s="19">
        <v>49200</v>
      </c>
      <c r="M89" s="19">
        <v>49200</v>
      </c>
    </row>
    <row r="90" spans="1:13" s="5" customFormat="1" ht="12.75">
      <c r="A90" s="13">
        <v>231</v>
      </c>
      <c r="B90" s="82"/>
      <c r="C90" s="93"/>
      <c r="D90" s="9" t="s">
        <v>43</v>
      </c>
      <c r="E90" s="9" t="s">
        <v>72</v>
      </c>
      <c r="F90" s="72"/>
      <c r="G90" s="96"/>
      <c r="H90" s="97"/>
      <c r="I90" s="20">
        <v>48400</v>
      </c>
      <c r="J90" s="20">
        <v>47800</v>
      </c>
      <c r="K90" s="19">
        <v>55000</v>
      </c>
      <c r="L90" s="19">
        <v>83800</v>
      </c>
      <c r="M90" s="19">
        <v>42000</v>
      </c>
    </row>
    <row r="91" spans="1:13" s="5" customFormat="1" ht="54.75" customHeight="1">
      <c r="A91" s="13">
        <v>231</v>
      </c>
      <c r="B91" s="82" t="s">
        <v>170</v>
      </c>
      <c r="C91" s="93" t="s">
        <v>172</v>
      </c>
      <c r="D91" s="9" t="s">
        <v>43</v>
      </c>
      <c r="E91" s="9" t="s">
        <v>39</v>
      </c>
      <c r="F91" s="70" t="s">
        <v>173</v>
      </c>
      <c r="G91" s="70" t="s">
        <v>174</v>
      </c>
      <c r="H91" s="70" t="s">
        <v>167</v>
      </c>
      <c r="I91" s="20">
        <f>319581129-I116</f>
        <v>290025129</v>
      </c>
      <c r="J91" s="20">
        <f>305673603-J116</f>
        <v>276117603</v>
      </c>
      <c r="K91" s="19">
        <v>287523100</v>
      </c>
      <c r="L91" s="19">
        <v>285260587</v>
      </c>
      <c r="M91" s="19">
        <v>284259587</v>
      </c>
    </row>
    <row r="92" spans="1:13" s="5" customFormat="1" ht="54.75" customHeight="1">
      <c r="A92" s="13">
        <v>231</v>
      </c>
      <c r="B92" s="82"/>
      <c r="C92" s="93"/>
      <c r="D92" s="9" t="s">
        <v>43</v>
      </c>
      <c r="E92" s="9" t="s">
        <v>43</v>
      </c>
      <c r="F92" s="70"/>
      <c r="G92" s="70"/>
      <c r="H92" s="70"/>
      <c r="I92" s="20">
        <f>22642193-I118</f>
        <v>21081393</v>
      </c>
      <c r="J92" s="20">
        <f>22488049.83-J118</f>
        <v>20927249.83</v>
      </c>
      <c r="K92" s="19">
        <v>14433280</v>
      </c>
      <c r="L92" s="19">
        <v>14433280</v>
      </c>
      <c r="M92" s="19">
        <v>14433280</v>
      </c>
    </row>
    <row r="93" spans="1:13" s="5" customFormat="1" ht="54.75" customHeight="1">
      <c r="A93" s="13">
        <v>231</v>
      </c>
      <c r="B93" s="82"/>
      <c r="C93" s="93"/>
      <c r="D93" s="9" t="s">
        <v>43</v>
      </c>
      <c r="E93" s="9" t="s">
        <v>72</v>
      </c>
      <c r="F93" s="70"/>
      <c r="G93" s="70"/>
      <c r="H93" s="70"/>
      <c r="I93" s="20">
        <v>2012800</v>
      </c>
      <c r="J93" s="20">
        <v>1895342</v>
      </c>
      <c r="K93" s="19">
        <v>1840800</v>
      </c>
      <c r="L93" s="19">
        <v>1840800</v>
      </c>
      <c r="M93" s="19">
        <v>1840800</v>
      </c>
    </row>
    <row r="94" spans="1:13" s="5" customFormat="1" ht="159.75" customHeight="1">
      <c r="A94" s="13">
        <v>231</v>
      </c>
      <c r="B94" s="82" t="s">
        <v>155</v>
      </c>
      <c r="C94" s="93" t="s">
        <v>156</v>
      </c>
      <c r="D94" s="9" t="s">
        <v>43</v>
      </c>
      <c r="E94" s="9" t="s">
        <v>22</v>
      </c>
      <c r="F94" s="98" t="s">
        <v>154</v>
      </c>
      <c r="G94" s="98" t="s">
        <v>152</v>
      </c>
      <c r="H94" s="98" t="s">
        <v>153</v>
      </c>
      <c r="I94" s="20">
        <v>47386500</v>
      </c>
      <c r="J94" s="20">
        <v>47196993</v>
      </c>
      <c r="K94" s="19">
        <v>63384200</v>
      </c>
      <c r="L94" s="19">
        <v>64504400</v>
      </c>
      <c r="M94" s="19">
        <v>64504400</v>
      </c>
    </row>
    <row r="95" spans="1:13" s="5" customFormat="1" ht="159.75" customHeight="1">
      <c r="A95" s="13">
        <v>231</v>
      </c>
      <c r="B95" s="82"/>
      <c r="C95" s="93"/>
      <c r="D95" s="9" t="s">
        <v>43</v>
      </c>
      <c r="E95" s="9" t="s">
        <v>39</v>
      </c>
      <c r="F95" s="98"/>
      <c r="G95" s="98"/>
      <c r="H95" s="98"/>
      <c r="I95" s="20">
        <v>26311700</v>
      </c>
      <c r="J95" s="20">
        <v>21945700</v>
      </c>
      <c r="K95" s="19"/>
      <c r="L95" s="19"/>
      <c r="M95" s="19"/>
    </row>
    <row r="96" spans="1:13" s="5" customFormat="1" ht="93.75" customHeight="1">
      <c r="A96" s="13">
        <v>231</v>
      </c>
      <c r="B96" s="11" t="s">
        <v>171</v>
      </c>
      <c r="C96" s="29" t="s">
        <v>175</v>
      </c>
      <c r="D96" s="9" t="s">
        <v>43</v>
      </c>
      <c r="E96" s="9" t="s">
        <v>23</v>
      </c>
      <c r="F96" s="55" t="s">
        <v>176</v>
      </c>
      <c r="G96" s="55" t="s">
        <v>177</v>
      </c>
      <c r="H96" s="55"/>
      <c r="I96" s="20">
        <f>140397699-I117</f>
        <v>138582699</v>
      </c>
      <c r="J96" s="20">
        <f>129613622.42-J117</f>
        <v>127798622.42</v>
      </c>
      <c r="K96" s="19">
        <v>143755794</v>
      </c>
      <c r="L96" s="19">
        <v>143679794</v>
      </c>
      <c r="M96" s="19">
        <v>143603794</v>
      </c>
    </row>
    <row r="97" spans="1:13" s="5" customFormat="1" ht="51">
      <c r="A97" s="13">
        <v>231</v>
      </c>
      <c r="B97" s="11" t="s">
        <v>178</v>
      </c>
      <c r="C97" s="24" t="s">
        <v>179</v>
      </c>
      <c r="D97" s="9" t="s">
        <v>43</v>
      </c>
      <c r="E97" s="9" t="s">
        <v>23</v>
      </c>
      <c r="F97" s="47" t="s">
        <v>180</v>
      </c>
      <c r="G97" s="47" t="s">
        <v>181</v>
      </c>
      <c r="H97" s="47" t="s">
        <v>182</v>
      </c>
      <c r="I97" s="20">
        <v>299170</v>
      </c>
      <c r="J97" s="20">
        <v>299168</v>
      </c>
      <c r="K97" s="19">
        <v>76500</v>
      </c>
      <c r="L97" s="19">
        <v>76500</v>
      </c>
      <c r="M97" s="19">
        <v>76500</v>
      </c>
    </row>
    <row r="98" spans="1:13" s="5" customFormat="1" ht="67.5" customHeight="1">
      <c r="A98" s="13">
        <v>231</v>
      </c>
      <c r="B98" s="11" t="s">
        <v>184</v>
      </c>
      <c r="C98" s="29" t="s">
        <v>185</v>
      </c>
      <c r="D98" s="9" t="s">
        <v>43</v>
      </c>
      <c r="E98" s="9" t="s">
        <v>23</v>
      </c>
      <c r="F98" s="52" t="s">
        <v>186</v>
      </c>
      <c r="G98" s="52" t="s">
        <v>169</v>
      </c>
      <c r="H98" s="47"/>
      <c r="I98" s="20"/>
      <c r="J98" s="20"/>
      <c r="K98" s="19">
        <v>222670</v>
      </c>
      <c r="L98" s="19">
        <v>222670</v>
      </c>
      <c r="M98" s="19">
        <v>222670</v>
      </c>
    </row>
    <row r="99" spans="1:13" s="5" customFormat="1" ht="101.25" customHeight="1">
      <c r="A99" s="13">
        <v>231</v>
      </c>
      <c r="B99" s="82" t="s">
        <v>151</v>
      </c>
      <c r="C99" s="93" t="s">
        <v>196</v>
      </c>
      <c r="D99" s="9" t="s">
        <v>43</v>
      </c>
      <c r="E99" s="9" t="s">
        <v>22</v>
      </c>
      <c r="F99" s="72" t="s">
        <v>197</v>
      </c>
      <c r="G99" s="72" t="s">
        <v>198</v>
      </c>
      <c r="H99" s="72" t="s">
        <v>165</v>
      </c>
      <c r="I99" s="20">
        <v>1677000</v>
      </c>
      <c r="J99" s="20">
        <v>1622595.04</v>
      </c>
      <c r="K99" s="19">
        <v>1959440</v>
      </c>
      <c r="L99" s="19">
        <v>1959440</v>
      </c>
      <c r="M99" s="19">
        <v>1959440</v>
      </c>
    </row>
    <row r="100" spans="1:13" s="5" customFormat="1" ht="101.25" customHeight="1">
      <c r="A100" s="13">
        <v>231</v>
      </c>
      <c r="B100" s="82"/>
      <c r="C100" s="93"/>
      <c r="D100" s="9" t="s">
        <v>43</v>
      </c>
      <c r="E100" s="9" t="s">
        <v>39</v>
      </c>
      <c r="F100" s="72"/>
      <c r="G100" s="72"/>
      <c r="H100" s="72"/>
      <c r="I100" s="20">
        <v>505000</v>
      </c>
      <c r="J100" s="20">
        <v>467310.09</v>
      </c>
      <c r="K100" s="19">
        <v>102977660</v>
      </c>
      <c r="L100" s="19">
        <v>102977660</v>
      </c>
      <c r="M100" s="19">
        <v>102977660</v>
      </c>
    </row>
    <row r="101" spans="1:13" s="5" customFormat="1" ht="101.25" customHeight="1">
      <c r="A101" s="13">
        <v>231</v>
      </c>
      <c r="B101" s="82"/>
      <c r="C101" s="93"/>
      <c r="D101" s="9" t="s">
        <v>43</v>
      </c>
      <c r="E101" s="9" t="s">
        <v>72</v>
      </c>
      <c r="F101" s="72"/>
      <c r="G101" s="72"/>
      <c r="H101" s="72"/>
      <c r="I101" s="20">
        <v>1744000</v>
      </c>
      <c r="J101" s="20">
        <v>1744000</v>
      </c>
      <c r="K101" s="19">
        <v>775500</v>
      </c>
      <c r="L101" s="19">
        <v>775500</v>
      </c>
      <c r="M101" s="19">
        <v>775500</v>
      </c>
    </row>
    <row r="102" spans="1:13" s="5" customFormat="1" ht="101.25" customHeight="1">
      <c r="A102" s="13">
        <v>231</v>
      </c>
      <c r="B102" s="82"/>
      <c r="C102" s="93"/>
      <c r="D102" s="9" t="s">
        <v>29</v>
      </c>
      <c r="E102" s="9" t="s">
        <v>28</v>
      </c>
      <c r="F102" s="72"/>
      <c r="G102" s="72"/>
      <c r="H102" s="72"/>
      <c r="I102" s="20">
        <v>74774000</v>
      </c>
      <c r="J102" s="20">
        <v>69383000</v>
      </c>
      <c r="K102" s="19">
        <v>64070400</v>
      </c>
      <c r="L102" s="19">
        <v>64070400</v>
      </c>
      <c r="M102" s="19">
        <v>64070400</v>
      </c>
    </row>
    <row r="103" spans="1:13" s="16" customFormat="1" ht="45.75" customHeight="1">
      <c r="A103" s="13">
        <v>231</v>
      </c>
      <c r="B103" s="82" t="s">
        <v>187</v>
      </c>
      <c r="C103" s="93" t="s">
        <v>149</v>
      </c>
      <c r="D103" s="9" t="s">
        <v>43</v>
      </c>
      <c r="E103" s="9" t="s">
        <v>43</v>
      </c>
      <c r="F103" s="72" t="s">
        <v>186</v>
      </c>
      <c r="G103" s="72" t="s">
        <v>150</v>
      </c>
      <c r="H103" s="72" t="s">
        <v>182</v>
      </c>
      <c r="I103" s="20">
        <v>51065416</v>
      </c>
      <c r="J103" s="20">
        <v>45539414.08</v>
      </c>
      <c r="K103" s="19">
        <v>54345900</v>
      </c>
      <c r="L103" s="19">
        <v>54342200</v>
      </c>
      <c r="M103" s="19">
        <v>54341300</v>
      </c>
    </row>
    <row r="104" spans="1:13" s="16" customFormat="1" ht="45.75" customHeight="1">
      <c r="A104" s="13">
        <v>231</v>
      </c>
      <c r="B104" s="82"/>
      <c r="C104" s="93"/>
      <c r="D104" s="9" t="s">
        <v>43</v>
      </c>
      <c r="E104" s="9" t="s">
        <v>72</v>
      </c>
      <c r="F104" s="72"/>
      <c r="G104" s="72"/>
      <c r="H104" s="72"/>
      <c r="I104" s="20">
        <v>349960</v>
      </c>
      <c r="J104" s="19">
        <v>348855</v>
      </c>
      <c r="K104" s="19">
        <v>217000</v>
      </c>
      <c r="L104" s="19">
        <v>217000</v>
      </c>
      <c r="M104" s="19">
        <v>217000</v>
      </c>
    </row>
    <row r="105" spans="1:13" s="10" customFormat="1" ht="38.25" customHeight="1">
      <c r="A105" s="13" t="s">
        <v>144</v>
      </c>
      <c r="B105" s="89" t="s">
        <v>20</v>
      </c>
      <c r="C105" s="99" t="s">
        <v>21</v>
      </c>
      <c r="D105" s="9" t="s">
        <v>28</v>
      </c>
      <c r="E105" s="9" t="s">
        <v>29</v>
      </c>
      <c r="F105" s="100" t="s">
        <v>203</v>
      </c>
      <c r="G105" s="90" t="s">
        <v>202</v>
      </c>
      <c r="H105" s="95" t="s">
        <v>165</v>
      </c>
      <c r="I105" s="20">
        <v>1353514</v>
      </c>
      <c r="J105" s="20">
        <v>1348742.53</v>
      </c>
      <c r="K105" s="20">
        <v>654800</v>
      </c>
      <c r="L105" s="20">
        <v>654800</v>
      </c>
      <c r="M105" s="20">
        <v>654800</v>
      </c>
    </row>
    <row r="106" spans="1:13" s="10" customFormat="1" ht="38.25" customHeight="1">
      <c r="A106" s="13" t="s">
        <v>144</v>
      </c>
      <c r="B106" s="89"/>
      <c r="C106" s="99"/>
      <c r="D106" s="9" t="s">
        <v>43</v>
      </c>
      <c r="E106" s="9" t="s">
        <v>39</v>
      </c>
      <c r="F106" s="100"/>
      <c r="G106" s="90"/>
      <c r="H106" s="95"/>
      <c r="I106" s="20"/>
      <c r="J106" s="20"/>
      <c r="K106" s="20"/>
      <c r="L106" s="20">
        <v>214466900</v>
      </c>
      <c r="M106" s="20"/>
    </row>
    <row r="107" spans="1:13" s="10" customFormat="1" ht="38.25" customHeight="1">
      <c r="A107" s="13" t="s">
        <v>144</v>
      </c>
      <c r="B107" s="89"/>
      <c r="C107" s="99"/>
      <c r="D107" s="9" t="s">
        <v>43</v>
      </c>
      <c r="E107" s="9" t="s">
        <v>72</v>
      </c>
      <c r="F107" s="100"/>
      <c r="G107" s="90"/>
      <c r="H107" s="95"/>
      <c r="I107" s="19">
        <v>12660677</v>
      </c>
      <c r="J107" s="19">
        <v>12644719.02</v>
      </c>
      <c r="K107" s="19">
        <v>12837600</v>
      </c>
      <c r="L107" s="19">
        <v>12705500</v>
      </c>
      <c r="M107" s="19">
        <v>12833800</v>
      </c>
    </row>
    <row r="108" spans="1:13" s="10" customFormat="1" ht="112.5">
      <c r="A108" s="13" t="s">
        <v>144</v>
      </c>
      <c r="B108" s="14" t="s">
        <v>30</v>
      </c>
      <c r="C108" s="28" t="s">
        <v>204</v>
      </c>
      <c r="D108" s="9" t="s">
        <v>43</v>
      </c>
      <c r="E108" s="9" t="s">
        <v>72</v>
      </c>
      <c r="F108" s="52" t="s">
        <v>205</v>
      </c>
      <c r="G108" s="52" t="s">
        <v>206</v>
      </c>
      <c r="H108" s="48" t="s">
        <v>145</v>
      </c>
      <c r="I108" s="19">
        <f>40586043-I119</f>
        <v>37149643</v>
      </c>
      <c r="J108" s="19">
        <f>40534886-J119</f>
        <v>37098486</v>
      </c>
      <c r="K108" s="19">
        <v>41153200</v>
      </c>
      <c r="L108" s="19">
        <v>41153200</v>
      </c>
      <c r="M108" s="19">
        <v>41153200</v>
      </c>
    </row>
    <row r="109" spans="1:13" s="5" customFormat="1" ht="33.75">
      <c r="A109" s="13">
        <v>231</v>
      </c>
      <c r="B109" s="14" t="s">
        <v>188</v>
      </c>
      <c r="C109" s="36" t="s">
        <v>51</v>
      </c>
      <c r="D109" s="9" t="s">
        <v>43</v>
      </c>
      <c r="E109" s="9" t="s">
        <v>72</v>
      </c>
      <c r="F109" s="52" t="s">
        <v>189</v>
      </c>
      <c r="G109" s="52" t="s">
        <v>181</v>
      </c>
      <c r="H109" s="48" t="s">
        <v>145</v>
      </c>
      <c r="I109" s="20">
        <v>63617498</v>
      </c>
      <c r="J109" s="20">
        <v>62920560.34</v>
      </c>
      <c r="K109" s="20">
        <v>63627600</v>
      </c>
      <c r="L109" s="20">
        <v>63623600</v>
      </c>
      <c r="M109" s="20">
        <v>63619600</v>
      </c>
    </row>
    <row r="110" spans="1:13" s="5" customFormat="1" ht="32.25" customHeight="1">
      <c r="A110" s="13">
        <v>231</v>
      </c>
      <c r="B110" s="82" t="s">
        <v>190</v>
      </c>
      <c r="C110" s="93" t="s">
        <v>157</v>
      </c>
      <c r="D110" s="9" t="s">
        <v>43</v>
      </c>
      <c r="E110" s="9" t="s">
        <v>22</v>
      </c>
      <c r="F110" s="72" t="s">
        <v>191</v>
      </c>
      <c r="G110" s="72" t="s">
        <v>161</v>
      </c>
      <c r="H110" s="72" t="s">
        <v>167</v>
      </c>
      <c r="I110" s="20">
        <v>627993</v>
      </c>
      <c r="J110" s="19">
        <v>627993</v>
      </c>
      <c r="K110" s="19">
        <v>1975000</v>
      </c>
      <c r="L110" s="19">
        <v>2110000</v>
      </c>
      <c r="M110" s="19">
        <v>1455000</v>
      </c>
    </row>
    <row r="111" spans="1:13" s="5" customFormat="1" ht="32.25" customHeight="1">
      <c r="A111" s="13">
        <v>231</v>
      </c>
      <c r="B111" s="82"/>
      <c r="C111" s="93"/>
      <c r="D111" s="9" t="s">
        <v>43</v>
      </c>
      <c r="E111" s="9" t="s">
        <v>39</v>
      </c>
      <c r="F111" s="72"/>
      <c r="G111" s="72"/>
      <c r="H111" s="72"/>
      <c r="I111" s="20">
        <v>10146668</v>
      </c>
      <c r="J111" s="19">
        <v>10142478</v>
      </c>
      <c r="K111" s="19">
        <v>520000</v>
      </c>
      <c r="L111" s="19">
        <v>260000</v>
      </c>
      <c r="M111" s="19">
        <v>1170000</v>
      </c>
    </row>
    <row r="112" spans="1:13" s="5" customFormat="1" ht="32.25" customHeight="1">
      <c r="A112" s="13">
        <v>231</v>
      </c>
      <c r="B112" s="82"/>
      <c r="C112" s="93"/>
      <c r="D112" s="9" t="s">
        <v>43</v>
      </c>
      <c r="E112" s="9" t="s">
        <v>23</v>
      </c>
      <c r="F112" s="72"/>
      <c r="G112" s="72"/>
      <c r="H112" s="72"/>
      <c r="I112" s="20">
        <v>787876</v>
      </c>
      <c r="J112" s="19">
        <v>787876</v>
      </c>
      <c r="K112" s="19">
        <v>130000</v>
      </c>
      <c r="L112" s="19"/>
      <c r="M112" s="19">
        <v>130000</v>
      </c>
    </row>
    <row r="113" spans="1:13" s="5" customFormat="1" ht="32.25" customHeight="1">
      <c r="A113" s="13">
        <v>231</v>
      </c>
      <c r="B113" s="82"/>
      <c r="C113" s="93"/>
      <c r="D113" s="9" t="s">
        <v>43</v>
      </c>
      <c r="E113" s="9" t="s">
        <v>28</v>
      </c>
      <c r="F113" s="72"/>
      <c r="G113" s="72"/>
      <c r="H113" s="72"/>
      <c r="I113" s="20"/>
      <c r="J113" s="19"/>
      <c r="K113" s="19">
        <v>130000</v>
      </c>
      <c r="L113" s="19"/>
      <c r="M113" s="19"/>
    </row>
    <row r="114" spans="1:13" s="5" customFormat="1" ht="32.25" customHeight="1">
      <c r="A114" s="13">
        <v>231</v>
      </c>
      <c r="B114" s="82"/>
      <c r="C114" s="93"/>
      <c r="D114" s="9" t="s">
        <v>43</v>
      </c>
      <c r="E114" s="9" t="s">
        <v>72</v>
      </c>
      <c r="F114" s="72"/>
      <c r="G114" s="72"/>
      <c r="H114" s="72"/>
      <c r="I114" s="20">
        <v>41978</v>
      </c>
      <c r="J114" s="19">
        <v>41978</v>
      </c>
      <c r="K114" s="19"/>
      <c r="L114" s="19">
        <v>385000</v>
      </c>
      <c r="M114" s="19"/>
    </row>
    <row r="115" spans="1:13" s="5" customFormat="1" ht="63" customHeight="1">
      <c r="A115" s="13">
        <v>231</v>
      </c>
      <c r="B115" s="82" t="s">
        <v>34</v>
      </c>
      <c r="C115" s="101" t="s">
        <v>35</v>
      </c>
      <c r="D115" s="9" t="s">
        <v>43</v>
      </c>
      <c r="E115" s="9" t="s">
        <v>22</v>
      </c>
      <c r="F115" s="72" t="s">
        <v>210</v>
      </c>
      <c r="G115" s="72" t="s">
        <v>161</v>
      </c>
      <c r="H115" s="105" t="s">
        <v>167</v>
      </c>
      <c r="I115" s="20">
        <v>24563000</v>
      </c>
      <c r="J115" s="19">
        <v>24563000</v>
      </c>
      <c r="K115" s="19">
        <v>24563000</v>
      </c>
      <c r="L115" s="19">
        <v>24563000</v>
      </c>
      <c r="M115" s="19">
        <v>24563000</v>
      </c>
    </row>
    <row r="116" spans="1:13" s="5" customFormat="1" ht="63" customHeight="1">
      <c r="A116" s="13">
        <v>231</v>
      </c>
      <c r="B116" s="82"/>
      <c r="C116" s="101"/>
      <c r="D116" s="9" t="s">
        <v>43</v>
      </c>
      <c r="E116" s="9" t="s">
        <v>39</v>
      </c>
      <c r="F116" s="72"/>
      <c r="G116" s="72"/>
      <c r="H116" s="106"/>
      <c r="I116" s="20">
        <v>29556000</v>
      </c>
      <c r="J116" s="19">
        <v>29556000</v>
      </c>
      <c r="K116" s="19">
        <v>29556000</v>
      </c>
      <c r="L116" s="19">
        <v>29556000</v>
      </c>
      <c r="M116" s="19">
        <v>29556000</v>
      </c>
    </row>
    <row r="117" spans="1:13" s="5" customFormat="1" ht="63" customHeight="1">
      <c r="A117" s="13">
        <v>231</v>
      </c>
      <c r="B117" s="82"/>
      <c r="C117" s="101"/>
      <c r="D117" s="9" t="s">
        <v>43</v>
      </c>
      <c r="E117" s="9" t="s">
        <v>23</v>
      </c>
      <c r="F117" s="72"/>
      <c r="G117" s="72"/>
      <c r="H117" s="106"/>
      <c r="I117" s="20">
        <v>1815000</v>
      </c>
      <c r="J117" s="19">
        <v>1815000</v>
      </c>
      <c r="K117" s="19">
        <v>1815000</v>
      </c>
      <c r="L117" s="19">
        <v>1815000</v>
      </c>
      <c r="M117" s="19">
        <v>1815000</v>
      </c>
    </row>
    <row r="118" spans="1:13" s="5" customFormat="1" ht="63" customHeight="1">
      <c r="A118" s="13">
        <v>231</v>
      </c>
      <c r="B118" s="82"/>
      <c r="C118" s="101"/>
      <c r="D118" s="9" t="s">
        <v>43</v>
      </c>
      <c r="E118" s="9" t="s">
        <v>43</v>
      </c>
      <c r="F118" s="72"/>
      <c r="G118" s="72"/>
      <c r="H118" s="106"/>
      <c r="I118" s="20">
        <v>1560800</v>
      </c>
      <c r="J118" s="19">
        <v>1560800</v>
      </c>
      <c r="K118" s="19">
        <v>1560800</v>
      </c>
      <c r="L118" s="19">
        <v>1560800</v>
      </c>
      <c r="M118" s="19">
        <v>1560800</v>
      </c>
    </row>
    <row r="119" spans="1:13" s="5" customFormat="1" ht="63" customHeight="1">
      <c r="A119" s="13">
        <v>231</v>
      </c>
      <c r="B119" s="82"/>
      <c r="C119" s="101"/>
      <c r="D119" s="9" t="s">
        <v>43</v>
      </c>
      <c r="E119" s="9" t="s">
        <v>72</v>
      </c>
      <c r="F119" s="72"/>
      <c r="G119" s="72"/>
      <c r="H119" s="107"/>
      <c r="I119" s="20">
        <v>3436400</v>
      </c>
      <c r="J119" s="19">
        <v>3436400</v>
      </c>
      <c r="K119" s="19">
        <v>3436400</v>
      </c>
      <c r="L119" s="19">
        <v>2759300</v>
      </c>
      <c r="M119" s="19">
        <v>3436400</v>
      </c>
    </row>
    <row r="120" spans="1:13" s="5" customFormat="1" ht="24.75" customHeight="1">
      <c r="A120" s="13">
        <v>231</v>
      </c>
      <c r="B120" s="82" t="s">
        <v>139</v>
      </c>
      <c r="C120" s="93" t="s">
        <v>140</v>
      </c>
      <c r="D120" s="9" t="s">
        <v>28</v>
      </c>
      <c r="E120" s="9" t="s">
        <v>22</v>
      </c>
      <c r="F120" s="90" t="s">
        <v>183</v>
      </c>
      <c r="G120" s="102" t="s">
        <v>161</v>
      </c>
      <c r="H120" s="72" t="s">
        <v>167</v>
      </c>
      <c r="I120" s="20">
        <v>2016464</v>
      </c>
      <c r="J120" s="19">
        <v>2015903.56</v>
      </c>
      <c r="K120" s="32">
        <v>3646900</v>
      </c>
      <c r="L120" s="32">
        <v>3826100</v>
      </c>
      <c r="M120" s="32">
        <v>3826100</v>
      </c>
    </row>
    <row r="121" spans="1:13" s="5" customFormat="1" ht="24.75" customHeight="1">
      <c r="A121" s="13">
        <v>231</v>
      </c>
      <c r="B121" s="82"/>
      <c r="C121" s="93"/>
      <c r="D121" s="9" t="s">
        <v>43</v>
      </c>
      <c r="E121" s="9" t="s">
        <v>22</v>
      </c>
      <c r="F121" s="90"/>
      <c r="G121" s="102"/>
      <c r="H121" s="72"/>
      <c r="I121" s="20">
        <v>415130</v>
      </c>
      <c r="J121" s="19">
        <v>414934</v>
      </c>
      <c r="K121" s="32">
        <v>848750</v>
      </c>
      <c r="L121" s="32">
        <v>1126600</v>
      </c>
      <c r="M121" s="32">
        <v>0</v>
      </c>
    </row>
    <row r="122" spans="1:13" s="5" customFormat="1" ht="24.75" customHeight="1">
      <c r="A122" s="13">
        <v>231</v>
      </c>
      <c r="B122" s="82"/>
      <c r="C122" s="93"/>
      <c r="D122" s="9" t="s">
        <v>43</v>
      </c>
      <c r="E122" s="9" t="s">
        <v>39</v>
      </c>
      <c r="F122" s="90"/>
      <c r="G122" s="102"/>
      <c r="H122" s="72"/>
      <c r="I122" s="20">
        <v>345504</v>
      </c>
      <c r="J122" s="19">
        <v>345504</v>
      </c>
      <c r="K122" s="32">
        <v>98948</v>
      </c>
      <c r="L122" s="32">
        <v>10000</v>
      </c>
      <c r="M122" s="32">
        <v>0</v>
      </c>
    </row>
    <row r="123" spans="1:13" s="5" customFormat="1" ht="56.25">
      <c r="A123" s="13" t="s">
        <v>144</v>
      </c>
      <c r="B123" s="14" t="s">
        <v>123</v>
      </c>
      <c r="C123" s="28" t="s">
        <v>207</v>
      </c>
      <c r="D123" s="9" t="s">
        <v>43</v>
      </c>
      <c r="E123" s="9" t="s">
        <v>72</v>
      </c>
      <c r="F123" s="52" t="s">
        <v>208</v>
      </c>
      <c r="G123" s="52" t="s">
        <v>198</v>
      </c>
      <c r="H123" s="51" t="s">
        <v>165</v>
      </c>
      <c r="I123" s="19">
        <v>416283</v>
      </c>
      <c r="J123" s="19">
        <v>415758</v>
      </c>
      <c r="K123" s="19">
        <v>422100</v>
      </c>
      <c r="L123" s="19">
        <v>422100</v>
      </c>
      <c r="M123" s="19">
        <v>422100</v>
      </c>
    </row>
    <row r="124" spans="1:13" s="5" customFormat="1" ht="56.25">
      <c r="A124" s="13" t="s">
        <v>144</v>
      </c>
      <c r="B124" s="14" t="s">
        <v>209</v>
      </c>
      <c r="C124" s="28" t="s">
        <v>31</v>
      </c>
      <c r="D124" s="9" t="s">
        <v>43</v>
      </c>
      <c r="E124" s="9" t="s">
        <v>72</v>
      </c>
      <c r="F124" s="52" t="s">
        <v>208</v>
      </c>
      <c r="G124" s="52" t="s">
        <v>198</v>
      </c>
      <c r="H124" s="51" t="s">
        <v>165</v>
      </c>
      <c r="I124" s="19">
        <v>1387708</v>
      </c>
      <c r="J124" s="19">
        <v>1385959</v>
      </c>
      <c r="K124" s="19">
        <v>1407100</v>
      </c>
      <c r="L124" s="19">
        <v>1407100</v>
      </c>
      <c r="M124" s="19">
        <v>1407100</v>
      </c>
    </row>
    <row r="125" spans="1:13" s="16" customFormat="1" ht="180.75" customHeight="1">
      <c r="A125" s="13">
        <v>231</v>
      </c>
      <c r="B125" s="14" t="s">
        <v>192</v>
      </c>
      <c r="C125" s="93" t="s">
        <v>193</v>
      </c>
      <c r="D125" s="9" t="s">
        <v>43</v>
      </c>
      <c r="E125" s="9" t="s">
        <v>22</v>
      </c>
      <c r="F125" s="70" t="s">
        <v>168</v>
      </c>
      <c r="G125" s="70" t="s">
        <v>169</v>
      </c>
      <c r="H125" s="70" t="s">
        <v>167</v>
      </c>
      <c r="I125" s="20">
        <f>201580666-I115</f>
        <v>177017666</v>
      </c>
      <c r="J125" s="20">
        <v>187418584.9</v>
      </c>
      <c r="K125" s="19">
        <v>187675780</v>
      </c>
      <c r="L125" s="19">
        <v>186627580</v>
      </c>
      <c r="M125" s="19">
        <v>186415580</v>
      </c>
    </row>
    <row r="126" spans="1:13" s="16" customFormat="1" ht="180.75" customHeight="1">
      <c r="A126" s="13">
        <v>231</v>
      </c>
      <c r="B126" s="14" t="s">
        <v>192</v>
      </c>
      <c r="C126" s="93"/>
      <c r="D126" s="9" t="s">
        <v>43</v>
      </c>
      <c r="E126" s="9" t="s">
        <v>39</v>
      </c>
      <c r="F126" s="70"/>
      <c r="G126" s="70"/>
      <c r="H126" s="70"/>
      <c r="I126" s="20">
        <v>1760673700</v>
      </c>
      <c r="J126" s="19">
        <v>1699598670.17</v>
      </c>
      <c r="K126" s="19">
        <f>23852100+1793562200</f>
        <v>1817414300</v>
      </c>
      <c r="L126" s="19">
        <f>23852100+1793562200</f>
        <v>1817414300</v>
      </c>
      <c r="M126" s="19">
        <f>23852100+179356200+1614206000</f>
        <v>1817414300</v>
      </c>
    </row>
    <row r="127" spans="1:13" s="16" customFormat="1" ht="354.75" customHeight="1">
      <c r="A127" s="13">
        <v>231</v>
      </c>
      <c r="B127" s="11" t="s">
        <v>194</v>
      </c>
      <c r="C127" s="24" t="s">
        <v>195</v>
      </c>
      <c r="D127" s="9" t="s">
        <v>43</v>
      </c>
      <c r="E127" s="9" t="s">
        <v>22</v>
      </c>
      <c r="F127" s="52" t="s">
        <v>176</v>
      </c>
      <c r="G127" s="52" t="s">
        <v>177</v>
      </c>
      <c r="H127" s="51" t="s">
        <v>165</v>
      </c>
      <c r="I127" s="20">
        <v>812939300</v>
      </c>
      <c r="J127" s="19">
        <f>807151375.41-J115</f>
        <v>782588375.41</v>
      </c>
      <c r="K127" s="19">
        <f>519396500+310910000</f>
        <v>830306500</v>
      </c>
      <c r="L127" s="19">
        <f>528576200+316405000</f>
        <v>844981200</v>
      </c>
      <c r="M127" s="19">
        <f>528576200+316405000</f>
        <v>844981200</v>
      </c>
    </row>
    <row r="128" spans="1:13" s="16" customFormat="1" ht="101.25" customHeight="1">
      <c r="A128" s="13">
        <v>231</v>
      </c>
      <c r="B128" s="82" t="s">
        <v>199</v>
      </c>
      <c r="C128" s="93" t="s">
        <v>200</v>
      </c>
      <c r="D128" s="9" t="s">
        <v>43</v>
      </c>
      <c r="E128" s="9" t="s">
        <v>72</v>
      </c>
      <c r="F128" s="98" t="s">
        <v>201</v>
      </c>
      <c r="G128" s="98" t="s">
        <v>201</v>
      </c>
      <c r="H128" s="98" t="s">
        <v>167</v>
      </c>
      <c r="I128" s="20">
        <v>589700</v>
      </c>
      <c r="J128" s="19">
        <v>0</v>
      </c>
      <c r="K128" s="19">
        <v>612900</v>
      </c>
      <c r="L128" s="19">
        <v>612900</v>
      </c>
      <c r="M128" s="19">
        <v>612900</v>
      </c>
    </row>
    <row r="129" spans="1:13" s="16" customFormat="1" ht="101.25" customHeight="1">
      <c r="A129" s="13">
        <v>231</v>
      </c>
      <c r="B129" s="82"/>
      <c r="C129" s="93"/>
      <c r="D129" s="9" t="s">
        <v>43</v>
      </c>
      <c r="E129" s="9" t="s">
        <v>43</v>
      </c>
      <c r="F129" s="98"/>
      <c r="G129" s="98"/>
      <c r="H129" s="98"/>
      <c r="I129" s="20">
        <v>21700300</v>
      </c>
      <c r="J129" s="19">
        <v>21686956.33</v>
      </c>
      <c r="K129" s="19">
        <f>5375400+22000400</f>
        <v>27375800</v>
      </c>
      <c r="L129" s="19">
        <f>5375400+22000400</f>
        <v>27375800</v>
      </c>
      <c r="M129" s="19">
        <f>5375400+22000400</f>
        <v>27375800</v>
      </c>
    </row>
    <row r="130" spans="1:13" s="16" customFormat="1" ht="13.5">
      <c r="A130" s="38" t="s">
        <v>339</v>
      </c>
      <c r="B130" s="38"/>
      <c r="C130" s="38"/>
      <c r="D130" s="23"/>
      <c r="E130" s="23"/>
      <c r="F130" s="23"/>
      <c r="G130" s="23"/>
      <c r="H130" s="23"/>
      <c r="I130" s="34">
        <f>SUM(I131:I147)</f>
        <v>609267826.43</v>
      </c>
      <c r="J130" s="34">
        <f>SUM(J131:J147)</f>
        <v>569297295.95</v>
      </c>
      <c r="K130" s="34">
        <f>SUM(K131:K147)</f>
        <v>588702953</v>
      </c>
      <c r="L130" s="34">
        <f>SUM(L131:L147)</f>
        <v>587971702</v>
      </c>
      <c r="M130" s="34">
        <f>SUM(M131:M147)</f>
        <v>588099591</v>
      </c>
    </row>
    <row r="131" spans="1:13" s="16" customFormat="1" ht="97.5" customHeight="1">
      <c r="A131" s="13" t="s">
        <v>216</v>
      </c>
      <c r="B131" s="82" t="s">
        <v>113</v>
      </c>
      <c r="C131" s="93" t="s">
        <v>163</v>
      </c>
      <c r="D131" s="9" t="s">
        <v>43</v>
      </c>
      <c r="E131" s="9" t="s">
        <v>23</v>
      </c>
      <c r="F131" s="72" t="s">
        <v>223</v>
      </c>
      <c r="G131" s="72" t="s">
        <v>224</v>
      </c>
      <c r="H131" s="72" t="s">
        <v>225</v>
      </c>
      <c r="I131" s="20">
        <v>20900</v>
      </c>
      <c r="J131" s="20">
        <v>20900</v>
      </c>
      <c r="K131" s="20">
        <v>24900</v>
      </c>
      <c r="L131" s="20">
        <v>24900</v>
      </c>
      <c r="M131" s="20">
        <v>24900</v>
      </c>
    </row>
    <row r="132" spans="1:13" s="16" customFormat="1" ht="97.5" customHeight="1">
      <c r="A132" s="13" t="s">
        <v>216</v>
      </c>
      <c r="B132" s="82"/>
      <c r="C132" s="93"/>
      <c r="D132" s="9" t="s">
        <v>99</v>
      </c>
      <c r="E132" s="9" t="s">
        <v>22</v>
      </c>
      <c r="F132" s="72"/>
      <c r="G132" s="72"/>
      <c r="H132" s="72"/>
      <c r="I132" s="20">
        <v>163000</v>
      </c>
      <c r="J132" s="20">
        <v>163000</v>
      </c>
      <c r="K132" s="20">
        <v>64000</v>
      </c>
      <c r="L132" s="20">
        <v>64000</v>
      </c>
      <c r="M132" s="20">
        <v>64000</v>
      </c>
    </row>
    <row r="133" spans="1:13" s="16" customFormat="1" ht="75.75" customHeight="1">
      <c r="A133" s="13" t="s">
        <v>216</v>
      </c>
      <c r="B133" s="82" t="s">
        <v>115</v>
      </c>
      <c r="C133" s="93" t="s">
        <v>295</v>
      </c>
      <c r="D133" s="9" t="s">
        <v>43</v>
      </c>
      <c r="E133" s="9" t="s">
        <v>23</v>
      </c>
      <c r="F133" s="72" t="s">
        <v>227</v>
      </c>
      <c r="G133" s="72" t="s">
        <v>228</v>
      </c>
      <c r="H133" s="72" t="s">
        <v>229</v>
      </c>
      <c r="I133" s="20">
        <v>1494780</v>
      </c>
      <c r="J133" s="20">
        <v>1483520</v>
      </c>
      <c r="K133" s="20">
        <v>170000</v>
      </c>
      <c r="L133" s="20">
        <v>170000</v>
      </c>
      <c r="M133" s="20">
        <v>170000</v>
      </c>
    </row>
    <row r="134" spans="1:13" s="16" customFormat="1" ht="75.75" customHeight="1">
      <c r="A134" s="13" t="s">
        <v>216</v>
      </c>
      <c r="B134" s="82"/>
      <c r="C134" s="93"/>
      <c r="D134" s="9" t="s">
        <v>99</v>
      </c>
      <c r="E134" s="9" t="s">
        <v>22</v>
      </c>
      <c r="F134" s="72"/>
      <c r="G134" s="72"/>
      <c r="H134" s="72"/>
      <c r="I134" s="20">
        <v>3978492</v>
      </c>
      <c r="J134" s="20">
        <v>1526729</v>
      </c>
      <c r="K134" s="20">
        <v>896053</v>
      </c>
      <c r="L134" s="20">
        <v>895668</v>
      </c>
      <c r="M134" s="20">
        <v>895668</v>
      </c>
    </row>
    <row r="135" spans="1:13" s="16" customFormat="1" ht="75.75" customHeight="1">
      <c r="A135" s="13" t="s">
        <v>216</v>
      </c>
      <c r="B135" s="82"/>
      <c r="C135" s="93"/>
      <c r="D135" s="9" t="s">
        <v>99</v>
      </c>
      <c r="E135" s="9" t="s">
        <v>28</v>
      </c>
      <c r="F135" s="72"/>
      <c r="G135" s="72"/>
      <c r="H135" s="72"/>
      <c r="I135" s="20">
        <v>84500</v>
      </c>
      <c r="J135" s="20">
        <v>84500</v>
      </c>
      <c r="K135" s="20">
        <v>84500</v>
      </c>
      <c r="L135" s="20">
        <v>84500</v>
      </c>
      <c r="M135" s="20">
        <v>84500</v>
      </c>
    </row>
    <row r="136" spans="1:13" s="16" customFormat="1" ht="155.25" customHeight="1">
      <c r="A136" s="13" t="s">
        <v>216</v>
      </c>
      <c r="B136" s="11" t="s">
        <v>170</v>
      </c>
      <c r="C136" s="24" t="s">
        <v>172</v>
      </c>
      <c r="D136" s="9" t="s">
        <v>43</v>
      </c>
      <c r="E136" s="9" t="s">
        <v>220</v>
      </c>
      <c r="F136" s="47" t="s">
        <v>230</v>
      </c>
      <c r="G136" s="47" t="s">
        <v>231</v>
      </c>
      <c r="H136" s="47" t="s">
        <v>219</v>
      </c>
      <c r="I136" s="20">
        <v>177464281</v>
      </c>
      <c r="J136" s="20">
        <v>176052717</v>
      </c>
      <c r="K136" s="20">
        <v>179077900</v>
      </c>
      <c r="L136" s="20">
        <v>178933000</v>
      </c>
      <c r="M136" s="20">
        <v>178613300</v>
      </c>
    </row>
    <row r="137" spans="1:13" s="16" customFormat="1" ht="107.25" customHeight="1">
      <c r="A137" s="13" t="s">
        <v>216</v>
      </c>
      <c r="B137" s="11" t="s">
        <v>232</v>
      </c>
      <c r="C137" s="24" t="s">
        <v>233</v>
      </c>
      <c r="D137" s="9" t="s">
        <v>43</v>
      </c>
      <c r="E137" s="9" t="s">
        <v>23</v>
      </c>
      <c r="F137" s="47" t="s">
        <v>217</v>
      </c>
      <c r="G137" s="47" t="s">
        <v>234</v>
      </c>
      <c r="H137" s="47" t="s">
        <v>219</v>
      </c>
      <c r="I137" s="20">
        <v>370300</v>
      </c>
      <c r="J137" s="20">
        <v>370300</v>
      </c>
      <c r="K137" s="20">
        <v>370300</v>
      </c>
      <c r="L137" s="20">
        <v>370300</v>
      </c>
      <c r="M137" s="20">
        <v>370300</v>
      </c>
    </row>
    <row r="138" spans="1:13" s="16" customFormat="1" ht="78.75">
      <c r="A138" s="13" t="s">
        <v>216</v>
      </c>
      <c r="B138" s="11" t="s">
        <v>235</v>
      </c>
      <c r="C138" s="24" t="s">
        <v>236</v>
      </c>
      <c r="D138" s="9" t="s">
        <v>99</v>
      </c>
      <c r="E138" s="9" t="s">
        <v>22</v>
      </c>
      <c r="F138" s="47" t="s">
        <v>237</v>
      </c>
      <c r="G138" s="47" t="s">
        <v>238</v>
      </c>
      <c r="H138" s="47" t="s">
        <v>239</v>
      </c>
      <c r="I138" s="20">
        <v>104004123</v>
      </c>
      <c r="J138" s="20">
        <v>103126227</v>
      </c>
      <c r="K138" s="20">
        <v>104430300</v>
      </c>
      <c r="L138" s="20">
        <v>104392234</v>
      </c>
      <c r="M138" s="20">
        <v>104877423</v>
      </c>
    </row>
    <row r="139" spans="1:13" s="16" customFormat="1" ht="52.5" customHeight="1">
      <c r="A139" s="13" t="s">
        <v>216</v>
      </c>
      <c r="B139" s="82" t="s">
        <v>240</v>
      </c>
      <c r="C139" s="93" t="s">
        <v>241</v>
      </c>
      <c r="D139" s="9" t="s">
        <v>43</v>
      </c>
      <c r="E139" s="9" t="s">
        <v>23</v>
      </c>
      <c r="F139" s="72" t="s">
        <v>217</v>
      </c>
      <c r="G139" s="72" t="s">
        <v>226</v>
      </c>
      <c r="H139" s="72" t="s">
        <v>219</v>
      </c>
      <c r="I139" s="20">
        <v>20000</v>
      </c>
      <c r="J139" s="20">
        <v>20000</v>
      </c>
      <c r="K139" s="20">
        <v>20000</v>
      </c>
      <c r="L139" s="20">
        <v>20000</v>
      </c>
      <c r="M139" s="20">
        <v>20000</v>
      </c>
    </row>
    <row r="140" spans="1:13" s="16" customFormat="1" ht="52.5" customHeight="1">
      <c r="A140" s="13" t="s">
        <v>216</v>
      </c>
      <c r="B140" s="82"/>
      <c r="C140" s="93"/>
      <c r="D140" s="9" t="s">
        <v>99</v>
      </c>
      <c r="E140" s="9" t="s">
        <v>22</v>
      </c>
      <c r="F140" s="72"/>
      <c r="G140" s="72"/>
      <c r="H140" s="72"/>
      <c r="I140" s="20">
        <v>50559428</v>
      </c>
      <c r="J140" s="20">
        <v>49536842</v>
      </c>
      <c r="K140" s="20">
        <v>91331900</v>
      </c>
      <c r="L140" s="20">
        <f>91074900</f>
        <v>91074900</v>
      </c>
      <c r="M140" s="20">
        <v>91062000</v>
      </c>
    </row>
    <row r="141" spans="1:13" s="16" customFormat="1" ht="123.75">
      <c r="A141" s="13" t="s">
        <v>216</v>
      </c>
      <c r="B141" s="11" t="s">
        <v>242</v>
      </c>
      <c r="C141" s="24" t="s">
        <v>243</v>
      </c>
      <c r="D141" s="9" t="s">
        <v>99</v>
      </c>
      <c r="E141" s="9" t="s">
        <v>22</v>
      </c>
      <c r="F141" s="45" t="s">
        <v>244</v>
      </c>
      <c r="G141" s="45"/>
      <c r="H141" s="45" t="s">
        <v>245</v>
      </c>
      <c r="I141" s="20">
        <v>188800968</v>
      </c>
      <c r="J141" s="20">
        <v>155941782</v>
      </c>
      <c r="K141" s="20">
        <v>129265100</v>
      </c>
      <c r="L141" s="20">
        <v>129265100</v>
      </c>
      <c r="M141" s="20">
        <v>129265100</v>
      </c>
    </row>
    <row r="142" spans="1:13" s="16" customFormat="1" ht="105" customHeight="1">
      <c r="A142" s="13" t="s">
        <v>216</v>
      </c>
      <c r="B142" s="11" t="s">
        <v>246</v>
      </c>
      <c r="C142" s="24" t="s">
        <v>247</v>
      </c>
      <c r="D142" s="9" t="s">
        <v>99</v>
      </c>
      <c r="E142" s="9" t="s">
        <v>22</v>
      </c>
      <c r="F142" s="45" t="s">
        <v>237</v>
      </c>
      <c r="G142" s="45" t="s">
        <v>248</v>
      </c>
      <c r="H142" s="45" t="s">
        <v>219</v>
      </c>
      <c r="I142" s="20">
        <v>45689573</v>
      </c>
      <c r="J142" s="20">
        <v>44892948</v>
      </c>
      <c r="K142" s="20">
        <v>45130300</v>
      </c>
      <c r="L142" s="20">
        <v>45130300</v>
      </c>
      <c r="M142" s="20">
        <v>45130300</v>
      </c>
    </row>
    <row r="143" spans="1:13" s="16" customFormat="1" ht="53.25" customHeight="1">
      <c r="A143" s="13" t="s">
        <v>216</v>
      </c>
      <c r="B143" s="82" t="s">
        <v>20</v>
      </c>
      <c r="C143" s="93" t="s">
        <v>21</v>
      </c>
      <c r="D143" s="9" t="s">
        <v>28</v>
      </c>
      <c r="E143" s="9" t="s">
        <v>29</v>
      </c>
      <c r="F143" s="85" t="s">
        <v>217</v>
      </c>
      <c r="G143" s="85" t="s">
        <v>218</v>
      </c>
      <c r="H143" s="85" t="s">
        <v>219</v>
      </c>
      <c r="I143" s="20">
        <v>822600</v>
      </c>
      <c r="J143" s="20">
        <v>742167</v>
      </c>
      <c r="K143" s="20">
        <v>530600</v>
      </c>
      <c r="L143" s="20">
        <v>530600</v>
      </c>
      <c r="M143" s="20">
        <v>530600</v>
      </c>
    </row>
    <row r="144" spans="1:13" s="16" customFormat="1" ht="53.25" customHeight="1">
      <c r="A144" s="13" t="s">
        <v>216</v>
      </c>
      <c r="B144" s="82"/>
      <c r="C144" s="93"/>
      <c r="D144" s="9" t="s">
        <v>99</v>
      </c>
      <c r="E144" s="9" t="s">
        <v>28</v>
      </c>
      <c r="F144" s="86"/>
      <c r="G144" s="86"/>
      <c r="H144" s="86"/>
      <c r="I144" s="20">
        <v>7028874</v>
      </c>
      <c r="J144" s="20">
        <v>6719900</v>
      </c>
      <c r="K144" s="20">
        <v>7054700</v>
      </c>
      <c r="L144" s="20">
        <v>7030200</v>
      </c>
      <c r="M144" s="20">
        <v>7005100</v>
      </c>
    </row>
    <row r="145" spans="1:13" s="16" customFormat="1" ht="78.75">
      <c r="A145" s="13" t="s">
        <v>216</v>
      </c>
      <c r="B145" s="11" t="s">
        <v>30</v>
      </c>
      <c r="C145" s="24" t="s">
        <v>31</v>
      </c>
      <c r="D145" s="9" t="s">
        <v>99</v>
      </c>
      <c r="E145" s="9" t="s">
        <v>28</v>
      </c>
      <c r="F145" s="45" t="s">
        <v>217</v>
      </c>
      <c r="G145" s="45" t="s">
        <v>218</v>
      </c>
      <c r="H145" s="45" t="s">
        <v>219</v>
      </c>
      <c r="I145" s="20">
        <v>16023500</v>
      </c>
      <c r="J145" s="20">
        <v>16023500</v>
      </c>
      <c r="K145" s="20">
        <v>16633700</v>
      </c>
      <c r="L145" s="20">
        <v>16633700</v>
      </c>
      <c r="M145" s="20">
        <v>16633700</v>
      </c>
    </row>
    <row r="146" spans="1:13" s="16" customFormat="1" ht="225">
      <c r="A146" s="13" t="s">
        <v>216</v>
      </c>
      <c r="B146" s="11" t="s">
        <v>190</v>
      </c>
      <c r="C146" s="24" t="s">
        <v>157</v>
      </c>
      <c r="D146" s="9" t="s">
        <v>99</v>
      </c>
      <c r="E146" s="9" t="s">
        <v>22</v>
      </c>
      <c r="F146" s="45" t="s">
        <v>35</v>
      </c>
      <c r="G146" s="45" t="s">
        <v>221</v>
      </c>
      <c r="H146" s="45" t="s">
        <v>222</v>
      </c>
      <c r="I146" s="20">
        <v>641707</v>
      </c>
      <c r="J146" s="20">
        <v>591863</v>
      </c>
      <c r="K146" s="20">
        <v>200000</v>
      </c>
      <c r="L146" s="20">
        <v>200000</v>
      </c>
      <c r="M146" s="20">
        <v>200000</v>
      </c>
    </row>
    <row r="147" spans="1:13" s="16" customFormat="1" ht="315" customHeight="1">
      <c r="A147" s="13" t="s">
        <v>216</v>
      </c>
      <c r="B147" s="11" t="s">
        <v>34</v>
      </c>
      <c r="C147" s="24" t="s">
        <v>35</v>
      </c>
      <c r="D147" s="9" t="s">
        <v>99</v>
      </c>
      <c r="E147" s="9" t="s">
        <v>220</v>
      </c>
      <c r="F147" s="45" t="s">
        <v>217</v>
      </c>
      <c r="G147" s="45" t="s">
        <v>218</v>
      </c>
      <c r="H147" s="45" t="s">
        <v>219</v>
      </c>
      <c r="I147" s="20">
        <v>12100800.43</v>
      </c>
      <c r="J147" s="20">
        <v>12000400.95</v>
      </c>
      <c r="K147" s="20">
        <v>13418700</v>
      </c>
      <c r="L147" s="20">
        <v>13152300</v>
      </c>
      <c r="M147" s="20">
        <v>13152700</v>
      </c>
    </row>
    <row r="148" spans="1:13" s="16" customFormat="1" ht="13.5">
      <c r="A148" s="38" t="s">
        <v>340</v>
      </c>
      <c r="B148" s="38"/>
      <c r="C148" s="38"/>
      <c r="D148" s="23"/>
      <c r="E148" s="23"/>
      <c r="F148" s="23"/>
      <c r="G148" s="23"/>
      <c r="H148" s="23"/>
      <c r="I148" s="34">
        <f>SUM(I149:I169)</f>
        <v>613879860</v>
      </c>
      <c r="J148" s="34">
        <f>SUM(J149:J169)</f>
        <v>542654027.07</v>
      </c>
      <c r="K148" s="34">
        <f>SUM(K149:K169)</f>
        <v>574510058</v>
      </c>
      <c r="L148" s="34">
        <f>SUM(L149:L169)</f>
        <v>570139058</v>
      </c>
      <c r="M148" s="34">
        <f>SUM(M149:M169)</f>
        <v>571455462</v>
      </c>
    </row>
    <row r="149" spans="1:13" s="16" customFormat="1" ht="89.25">
      <c r="A149" s="13" t="s">
        <v>249</v>
      </c>
      <c r="B149" s="11" t="s">
        <v>158</v>
      </c>
      <c r="C149" s="24" t="s">
        <v>159</v>
      </c>
      <c r="D149" s="9" t="s">
        <v>72</v>
      </c>
      <c r="E149" s="9" t="s">
        <v>72</v>
      </c>
      <c r="F149" s="47" t="s">
        <v>211</v>
      </c>
      <c r="G149" s="47" t="s">
        <v>212</v>
      </c>
      <c r="H149" s="47" t="s">
        <v>213</v>
      </c>
      <c r="I149" s="20">
        <v>251300</v>
      </c>
      <c r="J149" s="20">
        <v>201517.76</v>
      </c>
      <c r="K149" s="19"/>
      <c r="L149" s="19"/>
      <c r="M149" s="19"/>
    </row>
    <row r="150" spans="1:13" s="16" customFormat="1" ht="51" customHeight="1">
      <c r="A150" s="13" t="s">
        <v>249</v>
      </c>
      <c r="B150" s="82" t="s">
        <v>115</v>
      </c>
      <c r="C150" s="93" t="s">
        <v>295</v>
      </c>
      <c r="D150" s="9" t="s">
        <v>43</v>
      </c>
      <c r="E150" s="9" t="s">
        <v>23</v>
      </c>
      <c r="F150" s="103" t="s">
        <v>251</v>
      </c>
      <c r="G150" s="103" t="s">
        <v>252</v>
      </c>
      <c r="H150" s="103" t="s">
        <v>253</v>
      </c>
      <c r="I150" s="20">
        <v>1272963</v>
      </c>
      <c r="J150" s="20">
        <v>1272962.96</v>
      </c>
      <c r="K150" s="19">
        <v>1201200</v>
      </c>
      <c r="L150" s="19">
        <v>1201200</v>
      </c>
      <c r="M150" s="19">
        <v>1201200</v>
      </c>
    </row>
    <row r="151" spans="1:13" s="16" customFormat="1" ht="51" customHeight="1">
      <c r="A151" s="13" t="s">
        <v>249</v>
      </c>
      <c r="B151" s="82"/>
      <c r="C151" s="93"/>
      <c r="D151" s="9" t="s">
        <v>131</v>
      </c>
      <c r="E151" s="9" t="s">
        <v>22</v>
      </c>
      <c r="F151" s="103"/>
      <c r="G151" s="103"/>
      <c r="H151" s="103"/>
      <c r="I151" s="20">
        <v>172000</v>
      </c>
      <c r="J151" s="20">
        <v>172000</v>
      </c>
      <c r="K151" s="19">
        <v>172000</v>
      </c>
      <c r="L151" s="19">
        <v>172000</v>
      </c>
      <c r="M151" s="19">
        <v>172000</v>
      </c>
    </row>
    <row r="152" spans="1:13" s="16" customFormat="1" ht="135">
      <c r="A152" s="13" t="s">
        <v>249</v>
      </c>
      <c r="B152" s="11" t="s">
        <v>232</v>
      </c>
      <c r="C152" s="24" t="s">
        <v>233</v>
      </c>
      <c r="D152" s="9" t="s">
        <v>43</v>
      </c>
      <c r="E152" s="9" t="s">
        <v>43</v>
      </c>
      <c r="F152" s="47" t="s">
        <v>254</v>
      </c>
      <c r="G152" s="47" t="s">
        <v>255</v>
      </c>
      <c r="H152" s="47" t="s">
        <v>256</v>
      </c>
      <c r="I152" s="20">
        <v>724387</v>
      </c>
      <c r="J152" s="20">
        <v>724366.04</v>
      </c>
      <c r="K152" s="19">
        <v>613950</v>
      </c>
      <c r="L152" s="19">
        <v>613950</v>
      </c>
      <c r="M152" s="19">
        <v>613950</v>
      </c>
    </row>
    <row r="153" spans="1:13" s="16" customFormat="1" ht="29.25" customHeight="1">
      <c r="A153" s="13" t="s">
        <v>249</v>
      </c>
      <c r="B153" s="64" t="s">
        <v>178</v>
      </c>
      <c r="C153" s="93" t="s">
        <v>179</v>
      </c>
      <c r="D153" s="9" t="s">
        <v>43</v>
      </c>
      <c r="E153" s="9" t="s">
        <v>23</v>
      </c>
      <c r="F153" s="72" t="s">
        <v>257</v>
      </c>
      <c r="G153" s="72" t="s">
        <v>258</v>
      </c>
      <c r="H153" s="72" t="s">
        <v>259</v>
      </c>
      <c r="I153" s="20">
        <v>296049346</v>
      </c>
      <c r="J153" s="20">
        <v>288228886.1</v>
      </c>
      <c r="K153" s="19">
        <v>294532408</v>
      </c>
      <c r="L153" s="19">
        <v>296049408</v>
      </c>
      <c r="M153" s="19">
        <v>295603708</v>
      </c>
    </row>
    <row r="154" spans="1:13" s="16" customFormat="1" ht="29.25" customHeight="1">
      <c r="A154" s="13" t="s">
        <v>249</v>
      </c>
      <c r="B154" s="64"/>
      <c r="C154" s="93"/>
      <c r="D154" s="9" t="s">
        <v>43</v>
      </c>
      <c r="E154" s="9" t="s">
        <v>43</v>
      </c>
      <c r="F154" s="72"/>
      <c r="G154" s="72"/>
      <c r="H154" s="72"/>
      <c r="I154" s="20">
        <v>1732445</v>
      </c>
      <c r="J154" s="20">
        <v>1731549.65</v>
      </c>
      <c r="K154" s="19">
        <v>1731550</v>
      </c>
      <c r="L154" s="19">
        <v>1731550</v>
      </c>
      <c r="M154" s="19">
        <v>1731550</v>
      </c>
    </row>
    <row r="155" spans="1:13" s="16" customFormat="1" ht="29.25" customHeight="1">
      <c r="A155" s="13" t="s">
        <v>249</v>
      </c>
      <c r="B155" s="64"/>
      <c r="C155" s="93"/>
      <c r="D155" s="9" t="s">
        <v>131</v>
      </c>
      <c r="E155" s="9" t="s">
        <v>22</v>
      </c>
      <c r="F155" s="72"/>
      <c r="G155" s="72"/>
      <c r="H155" s="72"/>
      <c r="I155" s="20">
        <v>260345541</v>
      </c>
      <c r="J155" s="20">
        <v>197579507.18</v>
      </c>
      <c r="K155" s="19">
        <v>216814560</v>
      </c>
      <c r="L155" s="19">
        <v>214730160</v>
      </c>
      <c r="M155" s="19">
        <v>212785960</v>
      </c>
    </row>
    <row r="156" spans="1:13" s="16" customFormat="1" ht="47.25" customHeight="1">
      <c r="A156" s="13" t="s">
        <v>249</v>
      </c>
      <c r="B156" s="82" t="s">
        <v>184</v>
      </c>
      <c r="C156" s="93" t="s">
        <v>185</v>
      </c>
      <c r="D156" s="9" t="s">
        <v>43</v>
      </c>
      <c r="E156" s="9" t="s">
        <v>23</v>
      </c>
      <c r="F156" s="72" t="s">
        <v>260</v>
      </c>
      <c r="G156" s="72" t="s">
        <v>261</v>
      </c>
      <c r="H156" s="72" t="s">
        <v>262</v>
      </c>
      <c r="I156" s="20">
        <v>17024933</v>
      </c>
      <c r="J156" s="20">
        <v>17005104.54</v>
      </c>
      <c r="K156" s="19">
        <v>17667118</v>
      </c>
      <c r="L156" s="19">
        <v>17667118</v>
      </c>
      <c r="M156" s="19">
        <v>17667118</v>
      </c>
    </row>
    <row r="157" spans="1:13" s="16" customFormat="1" ht="47.25" customHeight="1">
      <c r="A157" s="13" t="s">
        <v>249</v>
      </c>
      <c r="B157" s="82"/>
      <c r="C157" s="93"/>
      <c r="D157" s="9" t="s">
        <v>131</v>
      </c>
      <c r="E157" s="9" t="s">
        <v>22</v>
      </c>
      <c r="F157" s="72"/>
      <c r="G157" s="72"/>
      <c r="H157" s="72"/>
      <c r="I157" s="20">
        <v>6464190</v>
      </c>
      <c r="J157" s="20">
        <v>6132608.59</v>
      </c>
      <c r="K157" s="19">
        <v>3364426</v>
      </c>
      <c r="L157" s="19">
        <v>3364426</v>
      </c>
      <c r="M157" s="19">
        <v>3364426</v>
      </c>
    </row>
    <row r="158" spans="1:13" s="16" customFormat="1" ht="47.25" customHeight="1">
      <c r="A158" s="13" t="s">
        <v>249</v>
      </c>
      <c r="B158" s="82"/>
      <c r="C158" s="93"/>
      <c r="D158" s="9" t="s">
        <v>131</v>
      </c>
      <c r="E158" s="9" t="s">
        <v>39</v>
      </c>
      <c r="F158" s="72"/>
      <c r="G158" s="72"/>
      <c r="H158" s="72"/>
      <c r="I158" s="20">
        <v>2561371</v>
      </c>
      <c r="J158" s="20">
        <v>2462100.23</v>
      </c>
      <c r="K158" s="19">
        <v>5692650</v>
      </c>
      <c r="L158" s="19">
        <v>5692650</v>
      </c>
      <c r="M158" s="19">
        <v>5692650</v>
      </c>
    </row>
    <row r="159" spans="1:13" s="16" customFormat="1" ht="44.25" customHeight="1">
      <c r="A159" s="13" t="s">
        <v>249</v>
      </c>
      <c r="B159" s="82" t="s">
        <v>20</v>
      </c>
      <c r="C159" s="93" t="s">
        <v>21</v>
      </c>
      <c r="D159" s="9" t="s">
        <v>28</v>
      </c>
      <c r="E159" s="9" t="s">
        <v>29</v>
      </c>
      <c r="F159" s="72" t="s">
        <v>257</v>
      </c>
      <c r="G159" s="72" t="s">
        <v>263</v>
      </c>
      <c r="H159" s="72" t="s">
        <v>259</v>
      </c>
      <c r="I159" s="20">
        <v>684700</v>
      </c>
      <c r="J159" s="20">
        <v>684699.1</v>
      </c>
      <c r="K159" s="19">
        <v>488600</v>
      </c>
      <c r="L159" s="19">
        <v>488600</v>
      </c>
      <c r="M159" s="19">
        <v>488600</v>
      </c>
    </row>
    <row r="160" spans="1:13" s="16" customFormat="1" ht="44.25" customHeight="1">
      <c r="A160" s="13" t="s">
        <v>249</v>
      </c>
      <c r="B160" s="82"/>
      <c r="C160" s="93"/>
      <c r="D160" s="9" t="s">
        <v>131</v>
      </c>
      <c r="E160" s="9" t="s">
        <v>45</v>
      </c>
      <c r="F160" s="72"/>
      <c r="G160" s="72"/>
      <c r="H160" s="72"/>
      <c r="I160" s="20">
        <v>4324650</v>
      </c>
      <c r="J160" s="20">
        <v>4277559.08</v>
      </c>
      <c r="K160" s="19">
        <v>4559400</v>
      </c>
      <c r="L160" s="19">
        <v>4508100</v>
      </c>
      <c r="M160" s="19">
        <v>4557400</v>
      </c>
    </row>
    <row r="161" spans="1:13" s="16" customFormat="1" ht="146.25">
      <c r="A161" s="13" t="s">
        <v>249</v>
      </c>
      <c r="B161" s="11" t="s">
        <v>30</v>
      </c>
      <c r="C161" s="24" t="s">
        <v>31</v>
      </c>
      <c r="D161" s="9" t="s">
        <v>131</v>
      </c>
      <c r="E161" s="9" t="s">
        <v>45</v>
      </c>
      <c r="F161" s="55" t="s">
        <v>264</v>
      </c>
      <c r="G161" s="55" t="s">
        <v>265</v>
      </c>
      <c r="H161" s="55" t="s">
        <v>266</v>
      </c>
      <c r="I161" s="20">
        <v>13952853</v>
      </c>
      <c r="J161" s="20">
        <v>13952853</v>
      </c>
      <c r="K161" s="19">
        <v>14484000</v>
      </c>
      <c r="L161" s="19">
        <v>14484000</v>
      </c>
      <c r="M161" s="19">
        <v>14484000</v>
      </c>
    </row>
    <row r="162" spans="1:13" s="16" customFormat="1" ht="50.25" customHeight="1">
      <c r="A162" s="13" t="s">
        <v>249</v>
      </c>
      <c r="B162" s="82" t="s">
        <v>190</v>
      </c>
      <c r="C162" s="93" t="s">
        <v>250</v>
      </c>
      <c r="D162" s="9" t="s">
        <v>43</v>
      </c>
      <c r="E162" s="9" t="s">
        <v>23</v>
      </c>
      <c r="F162" s="72" t="s">
        <v>267</v>
      </c>
      <c r="G162" s="72" t="s">
        <v>268</v>
      </c>
      <c r="H162" s="72" t="s">
        <v>259</v>
      </c>
      <c r="I162" s="20">
        <v>1078200</v>
      </c>
      <c r="J162" s="20">
        <v>1078200</v>
      </c>
      <c r="K162" s="19">
        <v>795000</v>
      </c>
      <c r="L162" s="19">
        <v>795000</v>
      </c>
      <c r="M162" s="19">
        <v>0</v>
      </c>
    </row>
    <row r="163" spans="1:13" s="16" customFormat="1" ht="50.25" customHeight="1">
      <c r="A163" s="13" t="s">
        <v>249</v>
      </c>
      <c r="B163" s="82"/>
      <c r="C163" s="93"/>
      <c r="D163" s="9" t="s">
        <v>131</v>
      </c>
      <c r="E163" s="9" t="s">
        <v>22</v>
      </c>
      <c r="F163" s="72"/>
      <c r="G163" s="72"/>
      <c r="H163" s="72"/>
      <c r="I163" s="20">
        <v>0</v>
      </c>
      <c r="J163" s="20">
        <v>0</v>
      </c>
      <c r="K163" s="19">
        <v>0</v>
      </c>
      <c r="L163" s="19">
        <v>0</v>
      </c>
      <c r="M163" s="19">
        <v>795000</v>
      </c>
    </row>
    <row r="164" spans="1:13" s="16" customFormat="1" ht="54.75" customHeight="1">
      <c r="A164" s="13" t="s">
        <v>249</v>
      </c>
      <c r="B164" s="82" t="s">
        <v>34</v>
      </c>
      <c r="C164" s="93" t="s">
        <v>35</v>
      </c>
      <c r="D164" s="9" t="s">
        <v>43</v>
      </c>
      <c r="E164" s="9" t="s">
        <v>23</v>
      </c>
      <c r="F164" s="72" t="s">
        <v>269</v>
      </c>
      <c r="G164" s="72" t="s">
        <v>270</v>
      </c>
      <c r="H164" s="72" t="s">
        <v>266</v>
      </c>
      <c r="I164" s="20">
        <v>5116973</v>
      </c>
      <c r="J164" s="20">
        <v>5108931.33</v>
      </c>
      <c r="K164" s="19">
        <v>7257600</v>
      </c>
      <c r="L164" s="19">
        <v>4780100</v>
      </c>
      <c r="M164" s="19">
        <v>7257600</v>
      </c>
    </row>
    <row r="165" spans="1:13" s="16" customFormat="1" ht="54.75" customHeight="1">
      <c r="A165" s="13" t="s">
        <v>249</v>
      </c>
      <c r="B165" s="82"/>
      <c r="C165" s="93"/>
      <c r="D165" s="9" t="s">
        <v>131</v>
      </c>
      <c r="E165" s="9" t="s">
        <v>22</v>
      </c>
      <c r="F165" s="72"/>
      <c r="G165" s="72"/>
      <c r="H165" s="72"/>
      <c r="I165" s="20">
        <v>1819067</v>
      </c>
      <c r="J165" s="20">
        <v>1736240.59</v>
      </c>
      <c r="K165" s="19">
        <v>3695800</v>
      </c>
      <c r="L165" s="19">
        <v>2751800</v>
      </c>
      <c r="M165" s="19">
        <v>3695800</v>
      </c>
    </row>
    <row r="166" spans="1:13" s="16" customFormat="1" ht="54.75" customHeight="1">
      <c r="A166" s="13" t="s">
        <v>249</v>
      </c>
      <c r="B166" s="82"/>
      <c r="C166" s="93"/>
      <c r="D166" s="9" t="s">
        <v>131</v>
      </c>
      <c r="E166" s="9" t="s">
        <v>45</v>
      </c>
      <c r="F166" s="72"/>
      <c r="G166" s="72"/>
      <c r="H166" s="72"/>
      <c r="I166" s="20">
        <v>142941</v>
      </c>
      <c r="J166" s="20">
        <v>142940.92</v>
      </c>
      <c r="K166" s="19">
        <v>628600</v>
      </c>
      <c r="L166" s="19">
        <v>297800</v>
      </c>
      <c r="M166" s="19">
        <v>628600</v>
      </c>
    </row>
    <row r="167" spans="1:13" s="16" customFormat="1" ht="44.25" customHeight="1">
      <c r="A167" s="13" t="s">
        <v>249</v>
      </c>
      <c r="B167" s="82" t="s">
        <v>139</v>
      </c>
      <c r="C167" s="93" t="s">
        <v>140</v>
      </c>
      <c r="D167" s="9" t="s">
        <v>28</v>
      </c>
      <c r="E167" s="9" t="s">
        <v>22</v>
      </c>
      <c r="F167" s="72" t="s">
        <v>271</v>
      </c>
      <c r="G167" s="72" t="s">
        <v>272</v>
      </c>
      <c r="H167" s="72" t="s">
        <v>273</v>
      </c>
      <c r="I167" s="20">
        <v>0</v>
      </c>
      <c r="J167" s="20">
        <v>0</v>
      </c>
      <c r="K167" s="19">
        <v>715900</v>
      </c>
      <c r="L167" s="19">
        <v>715900</v>
      </c>
      <c r="M167" s="19">
        <v>715900</v>
      </c>
    </row>
    <row r="168" spans="1:13" s="16" customFormat="1" ht="44.25" customHeight="1">
      <c r="A168" s="13" t="s">
        <v>249</v>
      </c>
      <c r="B168" s="82"/>
      <c r="C168" s="93"/>
      <c r="D168" s="9" t="s">
        <v>43</v>
      </c>
      <c r="E168" s="9" t="s">
        <v>23</v>
      </c>
      <c r="F168" s="72"/>
      <c r="G168" s="72"/>
      <c r="H168" s="72"/>
      <c r="I168" s="20">
        <v>0</v>
      </c>
      <c r="J168" s="20">
        <v>0</v>
      </c>
      <c r="K168" s="19">
        <v>95296</v>
      </c>
      <c r="L168" s="19">
        <v>71472</v>
      </c>
      <c r="M168" s="19">
        <v>0</v>
      </c>
    </row>
    <row r="169" spans="1:13" s="16" customFormat="1" ht="44.25" customHeight="1">
      <c r="A169" s="13" t="s">
        <v>249</v>
      </c>
      <c r="B169" s="82"/>
      <c r="C169" s="93"/>
      <c r="D169" s="9" t="s">
        <v>131</v>
      </c>
      <c r="E169" s="9" t="s">
        <v>22</v>
      </c>
      <c r="F169" s="72"/>
      <c r="G169" s="72"/>
      <c r="H169" s="72"/>
      <c r="I169" s="20">
        <v>162000</v>
      </c>
      <c r="J169" s="20">
        <v>162000</v>
      </c>
      <c r="K169" s="19">
        <v>0</v>
      </c>
      <c r="L169" s="19">
        <v>23824</v>
      </c>
      <c r="M169" s="19">
        <v>0</v>
      </c>
    </row>
    <row r="170" spans="1:13" s="16" customFormat="1" ht="13.5">
      <c r="A170" s="38" t="s">
        <v>341</v>
      </c>
      <c r="B170" s="38"/>
      <c r="C170" s="38"/>
      <c r="D170" s="23"/>
      <c r="E170" s="23"/>
      <c r="F170" s="23"/>
      <c r="G170" s="23"/>
      <c r="H170" s="23"/>
      <c r="I170" s="34">
        <f>SUM(I171:I175)</f>
        <v>55181743</v>
      </c>
      <c r="J170" s="34">
        <f>SUM(J171:J175)</f>
        <v>54462169.55</v>
      </c>
      <c r="K170" s="34">
        <f>SUM(K171:K175)</f>
        <v>62806000</v>
      </c>
      <c r="L170" s="34">
        <f>SUM(L171:L175)</f>
        <v>62719200</v>
      </c>
      <c r="M170" s="34">
        <f>SUM(M171:M175)</f>
        <v>62661500</v>
      </c>
    </row>
    <row r="171" spans="1:13" s="16" customFormat="1" ht="168.75">
      <c r="A171" s="13" t="s">
        <v>274</v>
      </c>
      <c r="B171" s="11" t="s">
        <v>20</v>
      </c>
      <c r="C171" s="24" t="s">
        <v>278</v>
      </c>
      <c r="D171" s="9" t="s">
        <v>29</v>
      </c>
      <c r="E171" s="9" t="s">
        <v>26</v>
      </c>
      <c r="F171" s="49" t="s">
        <v>275</v>
      </c>
      <c r="G171" s="55" t="s">
        <v>276</v>
      </c>
      <c r="H171" s="55" t="s">
        <v>277</v>
      </c>
      <c r="I171" s="20">
        <v>57238</v>
      </c>
      <c r="J171" s="20">
        <v>56584.51</v>
      </c>
      <c r="K171" s="19">
        <v>900</v>
      </c>
      <c r="L171" s="19">
        <v>700</v>
      </c>
      <c r="M171" s="19">
        <v>600</v>
      </c>
    </row>
    <row r="172" spans="1:13" s="16" customFormat="1" ht="168.75">
      <c r="A172" s="13" t="s">
        <v>274</v>
      </c>
      <c r="B172" s="11" t="s">
        <v>123</v>
      </c>
      <c r="C172" s="24" t="s">
        <v>278</v>
      </c>
      <c r="D172" s="9" t="s">
        <v>29</v>
      </c>
      <c r="E172" s="9" t="s">
        <v>26</v>
      </c>
      <c r="F172" s="49" t="s">
        <v>275</v>
      </c>
      <c r="G172" s="55" t="s">
        <v>276</v>
      </c>
      <c r="H172" s="55" t="s">
        <v>277</v>
      </c>
      <c r="I172" s="20">
        <v>22658107</v>
      </c>
      <c r="J172" s="20">
        <v>22657402.21</v>
      </c>
      <c r="K172" s="19">
        <v>24122935</v>
      </c>
      <c r="L172" s="19">
        <v>24122935</v>
      </c>
      <c r="M172" s="19">
        <v>24122935</v>
      </c>
    </row>
    <row r="173" spans="1:13" s="16" customFormat="1" ht="168.75">
      <c r="A173" s="13" t="s">
        <v>274</v>
      </c>
      <c r="B173" s="11" t="s">
        <v>209</v>
      </c>
      <c r="C173" s="24" t="s">
        <v>285</v>
      </c>
      <c r="D173" s="9" t="s">
        <v>29</v>
      </c>
      <c r="E173" s="9" t="s">
        <v>26</v>
      </c>
      <c r="F173" s="49" t="s">
        <v>275</v>
      </c>
      <c r="G173" s="55" t="s">
        <v>276</v>
      </c>
      <c r="H173" s="55" t="s">
        <v>277</v>
      </c>
      <c r="I173" s="20">
        <v>9340213</v>
      </c>
      <c r="J173" s="20">
        <v>9202723.68</v>
      </c>
      <c r="K173" s="19">
        <v>12867965</v>
      </c>
      <c r="L173" s="19">
        <v>12781365</v>
      </c>
      <c r="M173" s="19">
        <v>12723765</v>
      </c>
    </row>
    <row r="174" spans="1:13" s="16" customFormat="1" ht="395.25">
      <c r="A174" s="13" t="s">
        <v>274</v>
      </c>
      <c r="B174" s="11" t="s">
        <v>279</v>
      </c>
      <c r="C174" s="24" t="s">
        <v>281</v>
      </c>
      <c r="D174" s="9" t="s">
        <v>29</v>
      </c>
      <c r="E174" s="9" t="s">
        <v>28</v>
      </c>
      <c r="F174" s="55" t="s">
        <v>282</v>
      </c>
      <c r="G174" s="55" t="s">
        <v>283</v>
      </c>
      <c r="H174" s="55" t="s">
        <v>284</v>
      </c>
      <c r="I174" s="20">
        <v>22819805</v>
      </c>
      <c r="J174" s="20">
        <v>22239079.46</v>
      </c>
      <c r="K174" s="19">
        <v>24974200</v>
      </c>
      <c r="L174" s="19">
        <v>24974200</v>
      </c>
      <c r="M174" s="19">
        <v>24974200</v>
      </c>
    </row>
    <row r="175" spans="1:13" s="16" customFormat="1" ht="318.75">
      <c r="A175" s="13" t="s">
        <v>274</v>
      </c>
      <c r="B175" s="11" t="s">
        <v>280</v>
      </c>
      <c r="C175" s="24" t="s">
        <v>286</v>
      </c>
      <c r="D175" s="9" t="s">
        <v>29</v>
      </c>
      <c r="E175" s="9" t="s">
        <v>26</v>
      </c>
      <c r="F175" s="55" t="s">
        <v>275</v>
      </c>
      <c r="G175" s="55" t="s">
        <v>276</v>
      </c>
      <c r="H175" s="55" t="s">
        <v>277</v>
      </c>
      <c r="I175" s="35">
        <v>306380</v>
      </c>
      <c r="J175" s="35">
        <v>306379.69</v>
      </c>
      <c r="K175" s="35">
        <v>840000</v>
      </c>
      <c r="L175" s="35">
        <v>840000</v>
      </c>
      <c r="M175" s="35">
        <v>840000</v>
      </c>
    </row>
    <row r="176" spans="1:13" s="16" customFormat="1" ht="12.75" customHeight="1">
      <c r="A176" s="38" t="s">
        <v>287</v>
      </c>
      <c r="B176" s="38"/>
      <c r="C176" s="38"/>
      <c r="D176" s="23"/>
      <c r="E176" s="23"/>
      <c r="F176" s="23"/>
      <c r="G176" s="23"/>
      <c r="H176" s="23"/>
      <c r="I176" s="34">
        <f>SUM(I177:I206)</f>
        <v>595771777</v>
      </c>
      <c r="J176" s="34">
        <f>SUM(J177:J206)</f>
        <v>247680306.89000002</v>
      </c>
      <c r="K176" s="34">
        <f>SUM(K177:K206)</f>
        <v>157930355</v>
      </c>
      <c r="L176" s="34">
        <f>SUM(L177:L206)</f>
        <v>165281955</v>
      </c>
      <c r="M176" s="34">
        <f>SUM(M177:M206)</f>
        <v>174474055</v>
      </c>
    </row>
    <row r="177" spans="1:13" s="16" customFormat="1" ht="27" customHeight="1">
      <c r="A177" s="13" t="s">
        <v>288</v>
      </c>
      <c r="B177" s="82" t="s">
        <v>134</v>
      </c>
      <c r="C177" s="93" t="s">
        <v>135</v>
      </c>
      <c r="D177" s="9" t="s">
        <v>22</v>
      </c>
      <c r="E177" s="9" t="s">
        <v>27</v>
      </c>
      <c r="F177" s="72" t="s">
        <v>298</v>
      </c>
      <c r="G177" s="50"/>
      <c r="H177" s="68" t="s">
        <v>299</v>
      </c>
      <c r="I177" s="20">
        <v>5400239</v>
      </c>
      <c r="J177" s="20"/>
      <c r="K177" s="19"/>
      <c r="L177" s="19"/>
      <c r="M177" s="19"/>
    </row>
    <row r="178" spans="1:13" s="16" customFormat="1" ht="27" customHeight="1">
      <c r="A178" s="13" t="s">
        <v>288</v>
      </c>
      <c r="B178" s="82"/>
      <c r="C178" s="93"/>
      <c r="D178" s="9" t="s">
        <v>72</v>
      </c>
      <c r="E178" s="9" t="s">
        <v>72</v>
      </c>
      <c r="F178" s="72"/>
      <c r="G178" s="50"/>
      <c r="H178" s="68"/>
      <c r="I178" s="20">
        <v>63025</v>
      </c>
      <c r="J178" s="20"/>
      <c r="K178" s="19"/>
      <c r="L178" s="19"/>
      <c r="M178" s="19"/>
    </row>
    <row r="179" spans="1:13" s="16" customFormat="1" ht="27.75" customHeight="1">
      <c r="A179" s="13" t="s">
        <v>288</v>
      </c>
      <c r="B179" s="82" t="s">
        <v>289</v>
      </c>
      <c r="C179" s="93" t="s">
        <v>293</v>
      </c>
      <c r="D179" s="9" t="s">
        <v>23</v>
      </c>
      <c r="E179" s="9" t="s">
        <v>72</v>
      </c>
      <c r="F179" s="72" t="s">
        <v>300</v>
      </c>
      <c r="G179" s="50"/>
      <c r="H179" s="72" t="s">
        <v>136</v>
      </c>
      <c r="I179" s="20">
        <v>5412319</v>
      </c>
      <c r="J179" s="20">
        <v>5362688.65</v>
      </c>
      <c r="K179" s="19"/>
      <c r="L179" s="19"/>
      <c r="M179" s="19"/>
    </row>
    <row r="180" spans="1:13" s="16" customFormat="1" ht="27.75" customHeight="1">
      <c r="A180" s="13" t="s">
        <v>288</v>
      </c>
      <c r="B180" s="82"/>
      <c r="C180" s="93"/>
      <c r="D180" s="9" t="s">
        <v>45</v>
      </c>
      <c r="E180" s="9" t="s">
        <v>39</v>
      </c>
      <c r="F180" s="72"/>
      <c r="G180" s="50"/>
      <c r="H180" s="72"/>
      <c r="I180" s="20">
        <v>253895383</v>
      </c>
      <c r="J180" s="20">
        <v>86796908.74</v>
      </c>
      <c r="K180" s="19"/>
      <c r="L180" s="19"/>
      <c r="M180" s="19"/>
    </row>
    <row r="181" spans="1:13" s="16" customFormat="1" ht="27.75" customHeight="1">
      <c r="A181" s="13" t="s">
        <v>288</v>
      </c>
      <c r="B181" s="82"/>
      <c r="C181" s="93"/>
      <c r="D181" s="9" t="s">
        <v>43</v>
      </c>
      <c r="E181" s="9" t="s">
        <v>23</v>
      </c>
      <c r="F181" s="72"/>
      <c r="G181" s="50"/>
      <c r="H181" s="72"/>
      <c r="I181" s="20">
        <v>5111300</v>
      </c>
      <c r="J181" s="20">
        <v>4545423.67</v>
      </c>
      <c r="K181" s="19"/>
      <c r="L181" s="19"/>
      <c r="M181" s="19"/>
    </row>
    <row r="182" spans="1:13" s="16" customFormat="1" ht="76.5">
      <c r="A182" s="13" t="s">
        <v>288</v>
      </c>
      <c r="B182" s="11" t="s">
        <v>290</v>
      </c>
      <c r="C182" s="24" t="s">
        <v>294</v>
      </c>
      <c r="D182" s="9" t="s">
        <v>28</v>
      </c>
      <c r="E182" s="9" t="s">
        <v>72</v>
      </c>
      <c r="F182" s="55" t="s">
        <v>301</v>
      </c>
      <c r="G182" s="50"/>
      <c r="H182" s="47" t="s">
        <v>136</v>
      </c>
      <c r="I182" s="20">
        <v>14256677</v>
      </c>
      <c r="J182" s="20"/>
      <c r="K182" s="19"/>
      <c r="L182" s="19"/>
      <c r="M182" s="19"/>
    </row>
    <row r="183" spans="1:13" s="16" customFormat="1" ht="140.25">
      <c r="A183" s="13" t="s">
        <v>288</v>
      </c>
      <c r="B183" s="11" t="s">
        <v>137</v>
      </c>
      <c r="C183" s="24" t="s">
        <v>138</v>
      </c>
      <c r="D183" s="9" t="s">
        <v>45</v>
      </c>
      <c r="E183" s="9" t="s">
        <v>45</v>
      </c>
      <c r="F183" s="55" t="s">
        <v>302</v>
      </c>
      <c r="G183" s="50"/>
      <c r="H183" s="47" t="s">
        <v>303</v>
      </c>
      <c r="I183" s="20"/>
      <c r="J183" s="20"/>
      <c r="K183" s="19">
        <v>23720400</v>
      </c>
      <c r="L183" s="19">
        <f>43106500+4263300</f>
        <v>47369800</v>
      </c>
      <c r="M183" s="19">
        <f>51076500+5051600</f>
        <v>56128100</v>
      </c>
    </row>
    <row r="184" spans="1:13" s="16" customFormat="1" ht="27.75" customHeight="1">
      <c r="A184" s="13" t="s">
        <v>288</v>
      </c>
      <c r="B184" s="82" t="s">
        <v>115</v>
      </c>
      <c r="C184" s="93" t="s">
        <v>295</v>
      </c>
      <c r="D184" s="9" t="s">
        <v>22</v>
      </c>
      <c r="E184" s="9" t="s">
        <v>27</v>
      </c>
      <c r="F184" s="72" t="s">
        <v>304</v>
      </c>
      <c r="G184" s="50"/>
      <c r="H184" s="72" t="s">
        <v>167</v>
      </c>
      <c r="I184" s="20">
        <v>66500</v>
      </c>
      <c r="J184" s="20">
        <v>56400</v>
      </c>
      <c r="K184" s="19">
        <v>66500</v>
      </c>
      <c r="L184" s="19">
        <v>66500</v>
      </c>
      <c r="M184" s="19">
        <v>66500</v>
      </c>
    </row>
    <row r="185" spans="1:13" s="16" customFormat="1" ht="27.75" customHeight="1">
      <c r="A185" s="13" t="s">
        <v>288</v>
      </c>
      <c r="B185" s="82"/>
      <c r="C185" s="93"/>
      <c r="D185" s="9" t="s">
        <v>23</v>
      </c>
      <c r="E185" s="9" t="s">
        <v>72</v>
      </c>
      <c r="F185" s="72"/>
      <c r="G185" s="50"/>
      <c r="H185" s="72"/>
      <c r="I185" s="20">
        <v>4870468</v>
      </c>
      <c r="J185" s="20">
        <v>4870467.42</v>
      </c>
      <c r="K185" s="19"/>
      <c r="L185" s="19"/>
      <c r="M185" s="19"/>
    </row>
    <row r="186" spans="1:13" s="16" customFormat="1" ht="54" customHeight="1">
      <c r="A186" s="13" t="s">
        <v>288</v>
      </c>
      <c r="B186" s="82" t="s">
        <v>170</v>
      </c>
      <c r="C186" s="93" t="s">
        <v>172</v>
      </c>
      <c r="D186" s="9" t="s">
        <v>43</v>
      </c>
      <c r="E186" s="9" t="s">
        <v>22</v>
      </c>
      <c r="F186" s="72" t="s">
        <v>305</v>
      </c>
      <c r="G186" s="50"/>
      <c r="H186" s="72" t="s">
        <v>306</v>
      </c>
      <c r="I186" s="20">
        <v>37906741</v>
      </c>
      <c r="J186" s="20">
        <v>2636490.98</v>
      </c>
      <c r="K186" s="19"/>
      <c r="L186" s="19"/>
      <c r="M186" s="19"/>
    </row>
    <row r="187" spans="1:13" s="16" customFormat="1" ht="54" customHeight="1">
      <c r="A187" s="13" t="s">
        <v>288</v>
      </c>
      <c r="B187" s="82"/>
      <c r="C187" s="93"/>
      <c r="D187" s="9" t="s">
        <v>43</v>
      </c>
      <c r="E187" s="9" t="s">
        <v>39</v>
      </c>
      <c r="F187" s="72"/>
      <c r="G187" s="50"/>
      <c r="H187" s="72"/>
      <c r="I187" s="20">
        <v>49837045</v>
      </c>
      <c r="J187" s="20">
        <v>2129937.24</v>
      </c>
      <c r="K187" s="19"/>
      <c r="L187" s="19"/>
      <c r="M187" s="19"/>
    </row>
    <row r="188" spans="1:13" s="16" customFormat="1" ht="54" customHeight="1">
      <c r="A188" s="13" t="s">
        <v>288</v>
      </c>
      <c r="B188" s="82"/>
      <c r="C188" s="93"/>
      <c r="D188" s="9" t="s">
        <v>43</v>
      </c>
      <c r="E188" s="9" t="s">
        <v>23</v>
      </c>
      <c r="F188" s="72"/>
      <c r="G188" s="50"/>
      <c r="H188" s="72"/>
      <c r="I188" s="20">
        <v>32728280</v>
      </c>
      <c r="J188" s="20"/>
      <c r="K188" s="19"/>
      <c r="L188" s="19"/>
      <c r="M188" s="19"/>
    </row>
    <row r="189" spans="1:13" s="16" customFormat="1" ht="39.75" customHeight="1">
      <c r="A189" s="13" t="s">
        <v>288</v>
      </c>
      <c r="B189" s="82" t="s">
        <v>240</v>
      </c>
      <c r="C189" s="93" t="s">
        <v>241</v>
      </c>
      <c r="D189" s="9" t="s">
        <v>43</v>
      </c>
      <c r="E189" s="9" t="s">
        <v>23</v>
      </c>
      <c r="F189" s="72" t="s">
        <v>307</v>
      </c>
      <c r="G189" s="50"/>
      <c r="H189" s="72" t="s">
        <v>136</v>
      </c>
      <c r="I189" s="20">
        <v>2578574</v>
      </c>
      <c r="J189" s="20"/>
      <c r="K189" s="19"/>
      <c r="L189" s="19"/>
      <c r="M189" s="19"/>
    </row>
    <row r="190" spans="1:13" s="16" customFormat="1" ht="39.75" customHeight="1">
      <c r="A190" s="13" t="s">
        <v>288</v>
      </c>
      <c r="B190" s="82"/>
      <c r="C190" s="93"/>
      <c r="D190" s="9" t="s">
        <v>99</v>
      </c>
      <c r="E190" s="9" t="s">
        <v>22</v>
      </c>
      <c r="F190" s="72"/>
      <c r="G190" s="50"/>
      <c r="H190" s="72"/>
      <c r="I190" s="20">
        <v>3903467</v>
      </c>
      <c r="J190" s="20">
        <v>899225</v>
      </c>
      <c r="K190" s="19"/>
      <c r="L190" s="19"/>
      <c r="M190" s="19"/>
    </row>
    <row r="191" spans="1:13" s="16" customFormat="1" ht="27.75" customHeight="1">
      <c r="A191" s="13" t="s">
        <v>288</v>
      </c>
      <c r="B191" s="82" t="s">
        <v>178</v>
      </c>
      <c r="C191" s="93" t="s">
        <v>179</v>
      </c>
      <c r="D191" s="9" t="s">
        <v>43</v>
      </c>
      <c r="E191" s="9" t="s">
        <v>23</v>
      </c>
      <c r="F191" s="72" t="s">
        <v>308</v>
      </c>
      <c r="G191" s="50"/>
      <c r="H191" s="72" t="s">
        <v>136</v>
      </c>
      <c r="I191" s="20">
        <v>6548075</v>
      </c>
      <c r="J191" s="20">
        <v>1867507.27</v>
      </c>
      <c r="K191" s="19"/>
      <c r="L191" s="19"/>
      <c r="M191" s="19"/>
    </row>
    <row r="192" spans="1:13" s="16" customFormat="1" ht="27.75" customHeight="1">
      <c r="A192" s="13" t="s">
        <v>288</v>
      </c>
      <c r="B192" s="82"/>
      <c r="C192" s="93"/>
      <c r="D192" s="9" t="s">
        <v>131</v>
      </c>
      <c r="E192" s="9" t="s">
        <v>22</v>
      </c>
      <c r="F192" s="72"/>
      <c r="G192" s="50"/>
      <c r="H192" s="72"/>
      <c r="I192" s="20">
        <v>19680000</v>
      </c>
      <c r="J192" s="20"/>
      <c r="K192" s="19"/>
      <c r="L192" s="19"/>
      <c r="M192" s="19"/>
    </row>
    <row r="193" spans="1:13" s="16" customFormat="1" ht="114.75">
      <c r="A193" s="13" t="s">
        <v>288</v>
      </c>
      <c r="B193" s="11" t="s">
        <v>291</v>
      </c>
      <c r="C193" s="24" t="s">
        <v>296</v>
      </c>
      <c r="D193" s="9" t="s">
        <v>45</v>
      </c>
      <c r="E193" s="9" t="s">
        <v>23</v>
      </c>
      <c r="F193" s="55" t="s">
        <v>309</v>
      </c>
      <c r="G193" s="50"/>
      <c r="H193" s="47" t="s">
        <v>136</v>
      </c>
      <c r="I193" s="20">
        <v>1826340</v>
      </c>
      <c r="J193" s="20">
        <v>25790</v>
      </c>
      <c r="K193" s="19"/>
      <c r="L193" s="19"/>
      <c r="M193" s="19"/>
    </row>
    <row r="194" spans="1:13" s="16" customFormat="1" ht="257.25" customHeight="1">
      <c r="A194" s="13" t="s">
        <v>288</v>
      </c>
      <c r="B194" s="82" t="s">
        <v>292</v>
      </c>
      <c r="C194" s="93" t="s">
        <v>297</v>
      </c>
      <c r="D194" s="9" t="s">
        <v>28</v>
      </c>
      <c r="E194" s="9" t="s">
        <v>43</v>
      </c>
      <c r="F194" s="72" t="s">
        <v>310</v>
      </c>
      <c r="G194" s="50"/>
      <c r="H194" s="72" t="s">
        <v>165</v>
      </c>
      <c r="I194" s="20">
        <v>286209</v>
      </c>
      <c r="J194" s="20">
        <v>286208.29</v>
      </c>
      <c r="K194" s="19"/>
      <c r="L194" s="19"/>
      <c r="M194" s="19"/>
    </row>
    <row r="195" spans="1:13" s="16" customFormat="1" ht="257.25" customHeight="1">
      <c r="A195" s="13" t="s">
        <v>288</v>
      </c>
      <c r="B195" s="82"/>
      <c r="C195" s="93"/>
      <c r="D195" s="9" t="s">
        <v>28</v>
      </c>
      <c r="E195" s="9" t="s">
        <v>44</v>
      </c>
      <c r="F195" s="72"/>
      <c r="G195" s="50"/>
      <c r="H195" s="72"/>
      <c r="I195" s="20">
        <v>25834037</v>
      </c>
      <c r="J195" s="20">
        <v>16622909.16</v>
      </c>
      <c r="K195" s="19">
        <v>20299755</v>
      </c>
      <c r="L195" s="19">
        <v>7112355</v>
      </c>
      <c r="M195" s="19">
        <v>7112355</v>
      </c>
    </row>
    <row r="196" spans="1:13" s="16" customFormat="1" ht="81.75" customHeight="1">
      <c r="A196" s="13" t="s">
        <v>288</v>
      </c>
      <c r="B196" s="82" t="s">
        <v>20</v>
      </c>
      <c r="C196" s="93" t="s">
        <v>21</v>
      </c>
      <c r="D196" s="9" t="s">
        <v>22</v>
      </c>
      <c r="E196" s="9" t="s">
        <v>27</v>
      </c>
      <c r="F196" s="72" t="s">
        <v>311</v>
      </c>
      <c r="G196" s="50"/>
      <c r="H196" s="95" t="s">
        <v>165</v>
      </c>
      <c r="I196" s="20">
        <v>18941813</v>
      </c>
      <c r="J196" s="20">
        <v>18739377.68</v>
      </c>
      <c r="K196" s="19">
        <v>18445200</v>
      </c>
      <c r="L196" s="19">
        <v>18368100</v>
      </c>
      <c r="M196" s="19">
        <v>18432000</v>
      </c>
    </row>
    <row r="197" spans="1:13" s="16" customFormat="1" ht="81.75" customHeight="1">
      <c r="A197" s="13" t="s">
        <v>288</v>
      </c>
      <c r="B197" s="82"/>
      <c r="C197" s="93"/>
      <c r="D197" s="9" t="s">
        <v>28</v>
      </c>
      <c r="E197" s="9" t="s">
        <v>29</v>
      </c>
      <c r="F197" s="72"/>
      <c r="G197" s="50"/>
      <c r="H197" s="95"/>
      <c r="I197" s="20">
        <v>3664861</v>
      </c>
      <c r="J197" s="20">
        <v>1840212.99</v>
      </c>
      <c r="K197" s="19">
        <v>1185300</v>
      </c>
      <c r="L197" s="19">
        <v>1185300</v>
      </c>
      <c r="M197" s="19">
        <v>1185300</v>
      </c>
    </row>
    <row r="198" spans="1:13" s="16" customFormat="1" ht="81.75" customHeight="1">
      <c r="A198" s="13" t="s">
        <v>288</v>
      </c>
      <c r="B198" s="82"/>
      <c r="C198" s="93"/>
      <c r="D198" s="9" t="s">
        <v>28</v>
      </c>
      <c r="E198" s="9" t="s">
        <v>44</v>
      </c>
      <c r="F198" s="72"/>
      <c r="G198" s="50"/>
      <c r="H198" s="95"/>
      <c r="I198" s="20">
        <v>14861010</v>
      </c>
      <c r="J198" s="20">
        <f>13893442.34-3</f>
        <v>13893439.34</v>
      </c>
      <c r="K198" s="19">
        <v>15034800</v>
      </c>
      <c r="L198" s="19">
        <v>12663200</v>
      </c>
      <c r="M198" s="19">
        <v>12371400</v>
      </c>
    </row>
    <row r="199" spans="1:13" s="16" customFormat="1" ht="114" customHeight="1">
      <c r="A199" s="13" t="s">
        <v>288</v>
      </c>
      <c r="B199" s="82" t="s">
        <v>30</v>
      </c>
      <c r="C199" s="93" t="s">
        <v>31</v>
      </c>
      <c r="D199" s="9" t="s">
        <v>22</v>
      </c>
      <c r="E199" s="9" t="s">
        <v>27</v>
      </c>
      <c r="F199" s="72" t="s">
        <v>312</v>
      </c>
      <c r="G199" s="50"/>
      <c r="H199" s="70" t="s">
        <v>33</v>
      </c>
      <c r="I199" s="20">
        <v>52282378</v>
      </c>
      <c r="J199" s="20">
        <v>52273289.81</v>
      </c>
      <c r="K199" s="19">
        <v>51127100</v>
      </c>
      <c r="L199" s="19">
        <v>51127100</v>
      </c>
      <c r="M199" s="19">
        <v>51127100</v>
      </c>
    </row>
    <row r="200" spans="1:13" s="16" customFormat="1" ht="114" customHeight="1">
      <c r="A200" s="13" t="s">
        <v>288</v>
      </c>
      <c r="B200" s="82"/>
      <c r="C200" s="93"/>
      <c r="D200" s="9" t="s">
        <v>28</v>
      </c>
      <c r="E200" s="9" t="s">
        <v>44</v>
      </c>
      <c r="F200" s="72"/>
      <c r="G200" s="50"/>
      <c r="H200" s="70"/>
      <c r="I200" s="20">
        <v>25078727</v>
      </c>
      <c r="J200" s="20">
        <v>24317749.28</v>
      </c>
      <c r="K200" s="19">
        <v>25829400</v>
      </c>
      <c r="L200" s="19">
        <v>25829400</v>
      </c>
      <c r="M200" s="19">
        <v>25829400</v>
      </c>
    </row>
    <row r="201" spans="1:13" s="16" customFormat="1" ht="22.5" customHeight="1">
      <c r="A201" s="13" t="s">
        <v>288</v>
      </c>
      <c r="B201" s="82" t="s">
        <v>188</v>
      </c>
      <c r="C201" s="93" t="s">
        <v>51</v>
      </c>
      <c r="D201" s="9" t="s">
        <v>22</v>
      </c>
      <c r="E201" s="9" t="s">
        <v>27</v>
      </c>
      <c r="F201" s="72" t="s">
        <v>342</v>
      </c>
      <c r="G201" s="50"/>
      <c r="H201" s="72" t="s">
        <v>165</v>
      </c>
      <c r="I201" s="20">
        <v>781300</v>
      </c>
      <c r="J201" s="20">
        <v>781300</v>
      </c>
      <c r="K201" s="19"/>
      <c r="L201" s="19"/>
      <c r="M201" s="19"/>
    </row>
    <row r="202" spans="1:13" s="16" customFormat="1" ht="22.5" customHeight="1">
      <c r="A202" s="13" t="s">
        <v>288</v>
      </c>
      <c r="B202" s="82"/>
      <c r="C202" s="93"/>
      <c r="D202" s="9" t="s">
        <v>28</v>
      </c>
      <c r="E202" s="9" t="s">
        <v>44</v>
      </c>
      <c r="F202" s="72"/>
      <c r="G202" s="50"/>
      <c r="H202" s="72"/>
      <c r="I202" s="20">
        <v>111426</v>
      </c>
      <c r="J202" s="20">
        <v>111425.3</v>
      </c>
      <c r="K202" s="19"/>
      <c r="L202" s="19"/>
      <c r="M202" s="19"/>
    </row>
    <row r="203" spans="1:13" s="16" customFormat="1" ht="22.5" customHeight="1">
      <c r="A203" s="13" t="s">
        <v>288</v>
      </c>
      <c r="B203" s="82"/>
      <c r="C203" s="93"/>
      <c r="D203" s="9" t="s">
        <v>45</v>
      </c>
      <c r="E203" s="9" t="s">
        <v>39</v>
      </c>
      <c r="F203" s="72"/>
      <c r="G203" s="50"/>
      <c r="H203" s="72"/>
      <c r="I203" s="20">
        <v>8234466</v>
      </c>
      <c r="J203" s="20">
        <v>8234465.16</v>
      </c>
      <c r="K203" s="19"/>
      <c r="L203" s="19"/>
      <c r="M203" s="19"/>
    </row>
    <row r="204" spans="1:13" s="16" customFormat="1" ht="22.5" customHeight="1">
      <c r="A204" s="13" t="s">
        <v>288</v>
      </c>
      <c r="B204" s="82"/>
      <c r="C204" s="93"/>
      <c r="D204" s="9" t="s">
        <v>72</v>
      </c>
      <c r="E204" s="9" t="s">
        <v>72</v>
      </c>
      <c r="F204" s="72"/>
      <c r="G204" s="50"/>
      <c r="H204" s="72"/>
      <c r="I204" s="20">
        <v>15763</v>
      </c>
      <c r="J204" s="20">
        <v>15762.39</v>
      </c>
      <c r="K204" s="19"/>
      <c r="L204" s="19"/>
      <c r="M204" s="19"/>
    </row>
    <row r="205" spans="1:13" s="16" customFormat="1" ht="160.5" customHeight="1">
      <c r="A205" s="13" t="s">
        <v>288</v>
      </c>
      <c r="B205" s="82" t="s">
        <v>34</v>
      </c>
      <c r="C205" s="93" t="s">
        <v>35</v>
      </c>
      <c r="D205" s="9" t="s">
        <v>22</v>
      </c>
      <c r="E205" s="9" t="s">
        <v>27</v>
      </c>
      <c r="F205" s="72" t="s">
        <v>313</v>
      </c>
      <c r="G205" s="50"/>
      <c r="H205" s="47" t="s">
        <v>37</v>
      </c>
      <c r="I205" s="20">
        <v>800551</v>
      </c>
      <c r="J205" s="20">
        <v>688720.8</v>
      </c>
      <c r="K205" s="19">
        <v>1420600</v>
      </c>
      <c r="L205" s="19">
        <v>939800</v>
      </c>
      <c r="M205" s="19">
        <v>1420600</v>
      </c>
    </row>
    <row r="206" spans="1:13" s="16" customFormat="1" ht="160.5" customHeight="1">
      <c r="A206" s="13" t="s">
        <v>288</v>
      </c>
      <c r="B206" s="82"/>
      <c r="C206" s="93"/>
      <c r="D206" s="9" t="s">
        <v>28</v>
      </c>
      <c r="E206" s="9" t="s">
        <v>44</v>
      </c>
      <c r="F206" s="72"/>
      <c r="G206" s="50"/>
      <c r="H206" s="49"/>
      <c r="I206" s="20">
        <v>794803</v>
      </c>
      <c r="J206" s="20">
        <v>684607.72</v>
      </c>
      <c r="K206" s="19">
        <v>801300</v>
      </c>
      <c r="L206" s="19">
        <v>620400</v>
      </c>
      <c r="M206" s="19">
        <v>801300</v>
      </c>
    </row>
    <row r="207" spans="1:13" s="16" customFormat="1" ht="12.75" customHeight="1">
      <c r="A207" s="38" t="s">
        <v>343</v>
      </c>
      <c r="B207" s="38"/>
      <c r="C207" s="38"/>
      <c r="D207" s="23"/>
      <c r="E207" s="23"/>
      <c r="F207" s="23"/>
      <c r="G207" s="23"/>
      <c r="H207" s="23"/>
      <c r="I207" s="34">
        <f>SUM(I208:I241)</f>
        <v>2009537661.57</v>
      </c>
      <c r="J207" s="34">
        <f>SUM(J208:J241)</f>
        <v>1230944409.5000002</v>
      </c>
      <c r="K207" s="34">
        <f>SUM(K208:K241)</f>
        <v>1197876876</v>
      </c>
      <c r="L207" s="34">
        <f>SUM(L208:L241)</f>
        <v>1174472450</v>
      </c>
      <c r="M207" s="34">
        <f>SUM(M208:M241)</f>
        <v>1076399250</v>
      </c>
    </row>
    <row r="208" spans="1:13" s="16" customFormat="1" ht="54" customHeight="1">
      <c r="A208" s="13" t="s">
        <v>344</v>
      </c>
      <c r="B208" s="82" t="s">
        <v>289</v>
      </c>
      <c r="C208" s="93" t="s">
        <v>293</v>
      </c>
      <c r="D208" s="9" t="s">
        <v>45</v>
      </c>
      <c r="E208" s="9" t="s">
        <v>39</v>
      </c>
      <c r="F208" s="72" t="s">
        <v>345</v>
      </c>
      <c r="G208" s="72" t="s">
        <v>346</v>
      </c>
      <c r="H208" s="72" t="s">
        <v>165</v>
      </c>
      <c r="I208" s="20">
        <v>124533761</v>
      </c>
      <c r="J208" s="20">
        <v>102101973.99</v>
      </c>
      <c r="K208" s="19">
        <v>45730300</v>
      </c>
      <c r="L208" s="19">
        <v>44414000</v>
      </c>
      <c r="M208" s="19">
        <v>43514900</v>
      </c>
    </row>
    <row r="209" spans="1:13" s="16" customFormat="1" ht="54" customHeight="1">
      <c r="A209" s="13" t="s">
        <v>344</v>
      </c>
      <c r="B209" s="82"/>
      <c r="C209" s="93"/>
      <c r="D209" s="9" t="s">
        <v>45</v>
      </c>
      <c r="E209" s="9" t="s">
        <v>45</v>
      </c>
      <c r="F209" s="72"/>
      <c r="G209" s="72"/>
      <c r="H209" s="72"/>
      <c r="I209" s="20">
        <v>0</v>
      </c>
      <c r="J209" s="20">
        <v>0</v>
      </c>
      <c r="K209" s="19">
        <v>698700</v>
      </c>
      <c r="L209" s="19">
        <v>698700</v>
      </c>
      <c r="M209" s="19">
        <v>698700</v>
      </c>
    </row>
    <row r="210" spans="1:13" s="16" customFormat="1" ht="178.5">
      <c r="A210" s="13" t="s">
        <v>344</v>
      </c>
      <c r="B210" s="11" t="s">
        <v>290</v>
      </c>
      <c r="C210" s="24" t="s">
        <v>347</v>
      </c>
      <c r="D210" s="9" t="s">
        <v>28</v>
      </c>
      <c r="E210" s="9" t="s">
        <v>72</v>
      </c>
      <c r="F210" s="47" t="s">
        <v>348</v>
      </c>
      <c r="G210" s="47" t="s">
        <v>349</v>
      </c>
      <c r="H210" s="47" t="s">
        <v>165</v>
      </c>
      <c r="I210" s="20">
        <v>329542794</v>
      </c>
      <c r="J210" s="20">
        <v>305462039.61</v>
      </c>
      <c r="K210" s="19">
        <v>316102900</v>
      </c>
      <c r="L210" s="19">
        <v>316152900</v>
      </c>
      <c r="M210" s="19">
        <v>225018600</v>
      </c>
    </row>
    <row r="211" spans="1:13" s="16" customFormat="1" ht="44.25" customHeight="1">
      <c r="A211" s="13" t="s">
        <v>344</v>
      </c>
      <c r="B211" s="82" t="s">
        <v>137</v>
      </c>
      <c r="C211" s="93" t="s">
        <v>138</v>
      </c>
      <c r="D211" s="9" t="s">
        <v>45</v>
      </c>
      <c r="E211" s="9" t="s">
        <v>22</v>
      </c>
      <c r="F211" s="72" t="s">
        <v>350</v>
      </c>
      <c r="G211" s="72" t="s">
        <v>410</v>
      </c>
      <c r="H211" s="72" t="s">
        <v>165</v>
      </c>
      <c r="I211" s="20">
        <v>37572881</v>
      </c>
      <c r="J211" s="20">
        <v>17666948.54</v>
      </c>
      <c r="K211" s="19">
        <v>25270100</v>
      </c>
      <c r="L211" s="19">
        <v>25270100</v>
      </c>
      <c r="M211" s="19">
        <v>25270100</v>
      </c>
    </row>
    <row r="212" spans="1:13" s="16" customFormat="1" ht="44.25" customHeight="1">
      <c r="A212" s="13" t="s">
        <v>344</v>
      </c>
      <c r="B212" s="82"/>
      <c r="C212" s="93"/>
      <c r="D212" s="9" t="s">
        <v>45</v>
      </c>
      <c r="E212" s="9" t="s">
        <v>45</v>
      </c>
      <c r="F212" s="72"/>
      <c r="G212" s="72"/>
      <c r="H212" s="72"/>
      <c r="I212" s="20">
        <v>29700</v>
      </c>
      <c r="J212" s="20">
        <v>29700</v>
      </c>
      <c r="K212" s="19">
        <v>22700</v>
      </c>
      <c r="L212" s="19">
        <v>22700</v>
      </c>
      <c r="M212" s="19">
        <v>22700</v>
      </c>
    </row>
    <row r="213" spans="1:13" s="16" customFormat="1" ht="44.25" customHeight="1">
      <c r="A213" s="13" t="s">
        <v>344</v>
      </c>
      <c r="B213" s="82"/>
      <c r="C213" s="93"/>
      <c r="D213" s="9" t="s">
        <v>29</v>
      </c>
      <c r="E213" s="9" t="s">
        <v>23</v>
      </c>
      <c r="F213" s="72"/>
      <c r="G213" s="72"/>
      <c r="H213" s="72"/>
      <c r="I213" s="20">
        <v>740922409</v>
      </c>
      <c r="J213" s="20">
        <v>109748845.76</v>
      </c>
      <c r="K213" s="19">
        <v>0</v>
      </c>
      <c r="L213" s="19">
        <v>0</v>
      </c>
      <c r="M213" s="19">
        <v>0</v>
      </c>
    </row>
    <row r="214" spans="1:13" s="16" customFormat="1" ht="18.75" customHeight="1">
      <c r="A214" s="13" t="s">
        <v>344</v>
      </c>
      <c r="B214" s="82" t="s">
        <v>115</v>
      </c>
      <c r="C214" s="93" t="s">
        <v>351</v>
      </c>
      <c r="D214" s="9" t="s">
        <v>22</v>
      </c>
      <c r="E214" s="9" t="s">
        <v>27</v>
      </c>
      <c r="F214" s="104" t="s">
        <v>352</v>
      </c>
      <c r="G214" s="104" t="s">
        <v>353</v>
      </c>
      <c r="H214" s="104" t="s">
        <v>354</v>
      </c>
      <c r="I214" s="20">
        <v>26600</v>
      </c>
      <c r="J214" s="20">
        <v>26505</v>
      </c>
      <c r="K214" s="19">
        <v>0</v>
      </c>
      <c r="L214" s="19">
        <v>0</v>
      </c>
      <c r="M214" s="19">
        <v>0</v>
      </c>
    </row>
    <row r="215" spans="1:13" s="16" customFormat="1" ht="18.75" customHeight="1">
      <c r="A215" s="13" t="s">
        <v>344</v>
      </c>
      <c r="B215" s="82"/>
      <c r="C215" s="93"/>
      <c r="D215" s="9" t="s">
        <v>23</v>
      </c>
      <c r="E215" s="9" t="s">
        <v>72</v>
      </c>
      <c r="F215" s="104"/>
      <c r="G215" s="104"/>
      <c r="H215" s="104"/>
      <c r="I215" s="20">
        <v>62000</v>
      </c>
      <c r="J215" s="20">
        <v>48996</v>
      </c>
      <c r="K215" s="19">
        <v>61800</v>
      </c>
      <c r="L215" s="19">
        <v>61800</v>
      </c>
      <c r="M215" s="19">
        <v>61800</v>
      </c>
    </row>
    <row r="216" spans="1:13" s="16" customFormat="1" ht="18.75" customHeight="1">
      <c r="A216" s="13" t="s">
        <v>344</v>
      </c>
      <c r="B216" s="82"/>
      <c r="C216" s="93"/>
      <c r="D216" s="9" t="s">
        <v>45</v>
      </c>
      <c r="E216" s="9" t="s">
        <v>45</v>
      </c>
      <c r="F216" s="104"/>
      <c r="G216" s="104"/>
      <c r="H216" s="104"/>
      <c r="I216" s="20">
        <v>478358</v>
      </c>
      <c r="J216" s="20">
        <v>212224.16</v>
      </c>
      <c r="K216" s="19">
        <v>369100</v>
      </c>
      <c r="L216" s="19">
        <v>369100</v>
      </c>
      <c r="M216" s="19">
        <v>369100</v>
      </c>
    </row>
    <row r="217" spans="1:13" s="16" customFormat="1" ht="78" customHeight="1">
      <c r="A217" s="13" t="s">
        <v>344</v>
      </c>
      <c r="B217" s="82" t="s">
        <v>355</v>
      </c>
      <c r="C217" s="93" t="s">
        <v>356</v>
      </c>
      <c r="D217" s="9" t="s">
        <v>43</v>
      </c>
      <c r="E217" s="9" t="s">
        <v>22</v>
      </c>
      <c r="F217" s="72" t="s">
        <v>357</v>
      </c>
      <c r="G217" s="72" t="s">
        <v>358</v>
      </c>
      <c r="H217" s="72" t="s">
        <v>359</v>
      </c>
      <c r="I217" s="20">
        <v>23556160</v>
      </c>
      <c r="J217" s="20">
        <v>1990412.58</v>
      </c>
      <c r="K217" s="19">
        <v>0</v>
      </c>
      <c r="L217" s="19">
        <v>0</v>
      </c>
      <c r="M217" s="19">
        <v>0</v>
      </c>
    </row>
    <row r="218" spans="1:13" s="16" customFormat="1" ht="78" customHeight="1">
      <c r="A218" s="13" t="s">
        <v>344</v>
      </c>
      <c r="B218" s="82"/>
      <c r="C218" s="93"/>
      <c r="D218" s="9" t="s">
        <v>43</v>
      </c>
      <c r="E218" s="9" t="s">
        <v>39</v>
      </c>
      <c r="F218" s="72"/>
      <c r="G218" s="72"/>
      <c r="H218" s="72"/>
      <c r="I218" s="20">
        <v>5023121</v>
      </c>
      <c r="J218" s="20">
        <v>1926675.62</v>
      </c>
      <c r="K218" s="19">
        <v>0</v>
      </c>
      <c r="L218" s="19">
        <v>0</v>
      </c>
      <c r="M218" s="19">
        <v>0</v>
      </c>
    </row>
    <row r="219" spans="1:13" s="16" customFormat="1" ht="39.75" customHeight="1">
      <c r="A219" s="13" t="s">
        <v>344</v>
      </c>
      <c r="B219" s="11" t="s">
        <v>360</v>
      </c>
      <c r="C219" s="24" t="s">
        <v>361</v>
      </c>
      <c r="D219" s="9" t="s">
        <v>22</v>
      </c>
      <c r="E219" s="9" t="s">
        <v>27</v>
      </c>
      <c r="F219" s="49" t="s">
        <v>362</v>
      </c>
      <c r="G219" s="55" t="s">
        <v>363</v>
      </c>
      <c r="H219" s="55" t="s">
        <v>165</v>
      </c>
      <c r="I219" s="20">
        <v>1556269</v>
      </c>
      <c r="J219" s="20">
        <v>436266</v>
      </c>
      <c r="K219" s="19">
        <v>9680600</v>
      </c>
      <c r="L219" s="19">
        <v>9680600</v>
      </c>
      <c r="M219" s="19">
        <v>9680600</v>
      </c>
    </row>
    <row r="220" spans="1:13" s="16" customFormat="1" ht="100.5" customHeight="1">
      <c r="A220" s="13" t="s">
        <v>344</v>
      </c>
      <c r="B220" s="11" t="s">
        <v>291</v>
      </c>
      <c r="C220" s="24" t="s">
        <v>296</v>
      </c>
      <c r="D220" s="9" t="s">
        <v>45</v>
      </c>
      <c r="E220" s="9" t="s">
        <v>23</v>
      </c>
      <c r="F220" s="47" t="s">
        <v>364</v>
      </c>
      <c r="G220" s="55" t="s">
        <v>365</v>
      </c>
      <c r="H220" s="55" t="s">
        <v>366</v>
      </c>
      <c r="I220" s="20">
        <v>228193948.57</v>
      </c>
      <c r="J220" s="20">
        <v>184549102.17</v>
      </c>
      <c r="K220" s="19">
        <v>250716226</v>
      </c>
      <c r="L220" s="19">
        <v>231240800</v>
      </c>
      <c r="M220" s="19">
        <v>224823300</v>
      </c>
    </row>
    <row r="221" spans="1:13" s="16" customFormat="1" ht="61.5" customHeight="1">
      <c r="A221" s="13" t="s">
        <v>344</v>
      </c>
      <c r="B221" s="11" t="s">
        <v>123</v>
      </c>
      <c r="C221" s="24" t="s">
        <v>21</v>
      </c>
      <c r="D221" s="9" t="s">
        <v>26</v>
      </c>
      <c r="E221" s="9" t="s">
        <v>45</v>
      </c>
      <c r="F221" s="47" t="s">
        <v>367</v>
      </c>
      <c r="G221" s="55" t="s">
        <v>368</v>
      </c>
      <c r="H221" s="55" t="s">
        <v>369</v>
      </c>
      <c r="I221" s="20">
        <v>205000</v>
      </c>
      <c r="J221" s="20">
        <v>197500</v>
      </c>
      <c r="K221" s="19">
        <v>197500</v>
      </c>
      <c r="L221" s="19">
        <v>197500</v>
      </c>
      <c r="M221" s="19">
        <v>197500</v>
      </c>
    </row>
    <row r="222" spans="1:13" s="16" customFormat="1" ht="101.25" customHeight="1">
      <c r="A222" s="13" t="s">
        <v>344</v>
      </c>
      <c r="B222" s="82" t="s">
        <v>20</v>
      </c>
      <c r="C222" s="93" t="s">
        <v>21</v>
      </c>
      <c r="D222" s="9" t="s">
        <v>28</v>
      </c>
      <c r="E222" s="9" t="s">
        <v>29</v>
      </c>
      <c r="F222" s="72" t="s">
        <v>370</v>
      </c>
      <c r="G222" s="72" t="s">
        <v>371</v>
      </c>
      <c r="H222" s="72" t="s">
        <v>372</v>
      </c>
      <c r="I222" s="20">
        <v>2021779</v>
      </c>
      <c r="J222" s="20">
        <v>1761220.45</v>
      </c>
      <c r="K222" s="19">
        <v>908900</v>
      </c>
      <c r="L222" s="19">
        <v>908900</v>
      </c>
      <c r="M222" s="19">
        <v>908900</v>
      </c>
    </row>
    <row r="223" spans="1:13" s="16" customFormat="1" ht="101.25" customHeight="1">
      <c r="A223" s="13" t="s">
        <v>344</v>
      </c>
      <c r="B223" s="82"/>
      <c r="C223" s="93"/>
      <c r="D223" s="9" t="s">
        <v>45</v>
      </c>
      <c r="E223" s="9" t="s">
        <v>22</v>
      </c>
      <c r="F223" s="72"/>
      <c r="G223" s="72"/>
      <c r="H223" s="72"/>
      <c r="I223" s="20">
        <v>23108356</v>
      </c>
      <c r="J223" s="20">
        <v>23108051</v>
      </c>
      <c r="K223" s="19">
        <v>0</v>
      </c>
      <c r="L223" s="19">
        <v>0</v>
      </c>
      <c r="M223" s="19">
        <v>0</v>
      </c>
    </row>
    <row r="224" spans="1:13" s="16" customFormat="1" ht="101.25" customHeight="1">
      <c r="A224" s="13" t="s">
        <v>344</v>
      </c>
      <c r="B224" s="82"/>
      <c r="C224" s="93"/>
      <c r="D224" s="9" t="s">
        <v>45</v>
      </c>
      <c r="E224" s="9" t="s">
        <v>39</v>
      </c>
      <c r="F224" s="72"/>
      <c r="G224" s="72"/>
      <c r="H224" s="72"/>
      <c r="I224" s="20">
        <v>924024</v>
      </c>
      <c r="J224" s="20">
        <v>924023.03</v>
      </c>
      <c r="K224" s="19"/>
      <c r="L224" s="19"/>
      <c r="M224" s="19"/>
    </row>
    <row r="225" spans="1:13" s="16" customFormat="1" ht="101.25" customHeight="1">
      <c r="A225" s="13" t="s">
        <v>344</v>
      </c>
      <c r="B225" s="82"/>
      <c r="C225" s="93"/>
      <c r="D225" s="9" t="s">
        <v>45</v>
      </c>
      <c r="E225" s="9" t="s">
        <v>45</v>
      </c>
      <c r="F225" s="72"/>
      <c r="G225" s="72"/>
      <c r="H225" s="72"/>
      <c r="I225" s="20">
        <v>19911989</v>
      </c>
      <c r="J225" s="20">
        <v>18623362.73</v>
      </c>
      <c r="K225" s="20">
        <v>16350100</v>
      </c>
      <c r="L225" s="20">
        <v>16291000</v>
      </c>
      <c r="M225" s="20">
        <v>16349900</v>
      </c>
    </row>
    <row r="226" spans="1:13" s="16" customFormat="1" ht="115.5" customHeight="1">
      <c r="A226" s="13" t="s">
        <v>344</v>
      </c>
      <c r="B226" s="11" t="s">
        <v>30</v>
      </c>
      <c r="C226" s="24" t="s">
        <v>31</v>
      </c>
      <c r="D226" s="9" t="s">
        <v>45</v>
      </c>
      <c r="E226" s="9" t="s">
        <v>45</v>
      </c>
      <c r="F226" s="49" t="s">
        <v>373</v>
      </c>
      <c r="G226" s="55" t="s">
        <v>371</v>
      </c>
      <c r="H226" s="55" t="s">
        <v>165</v>
      </c>
      <c r="I226" s="20">
        <v>45412899</v>
      </c>
      <c r="J226" s="20">
        <v>45402796.77</v>
      </c>
      <c r="K226" s="19">
        <v>50173300</v>
      </c>
      <c r="L226" s="19">
        <v>50173300</v>
      </c>
      <c r="M226" s="19">
        <v>50173300</v>
      </c>
    </row>
    <row r="227" spans="1:13" s="16" customFormat="1" ht="22.5" customHeight="1">
      <c r="A227" s="13" t="s">
        <v>344</v>
      </c>
      <c r="B227" s="82" t="s">
        <v>188</v>
      </c>
      <c r="C227" s="93" t="s">
        <v>51</v>
      </c>
      <c r="D227" s="9" t="s">
        <v>22</v>
      </c>
      <c r="E227" s="9" t="s">
        <v>27</v>
      </c>
      <c r="F227" s="72" t="s">
        <v>374</v>
      </c>
      <c r="G227" s="72" t="s">
        <v>375</v>
      </c>
      <c r="H227" s="72" t="s">
        <v>165</v>
      </c>
      <c r="I227" s="20">
        <v>63579935</v>
      </c>
      <c r="J227" s="20">
        <v>62364117.78</v>
      </c>
      <c r="K227" s="19">
        <v>63744050</v>
      </c>
      <c r="L227" s="19">
        <v>63779950</v>
      </c>
      <c r="M227" s="19">
        <v>63744050</v>
      </c>
    </row>
    <row r="228" spans="1:13" s="16" customFormat="1" ht="22.5" customHeight="1">
      <c r="A228" s="13" t="s">
        <v>344</v>
      </c>
      <c r="B228" s="82"/>
      <c r="C228" s="93"/>
      <c r="D228" s="9" t="s">
        <v>23</v>
      </c>
      <c r="E228" s="9" t="s">
        <v>72</v>
      </c>
      <c r="F228" s="72"/>
      <c r="G228" s="72"/>
      <c r="H228" s="72"/>
      <c r="I228" s="20">
        <v>26888316</v>
      </c>
      <c r="J228" s="20">
        <v>24386442.59</v>
      </c>
      <c r="K228" s="20">
        <v>26080500</v>
      </c>
      <c r="L228" s="20">
        <v>25886200</v>
      </c>
      <c r="M228" s="20">
        <v>25660000</v>
      </c>
    </row>
    <row r="229" spans="1:13" s="16" customFormat="1" ht="22.5" customHeight="1">
      <c r="A229" s="13" t="s">
        <v>344</v>
      </c>
      <c r="B229" s="82"/>
      <c r="C229" s="93"/>
      <c r="D229" s="9" t="s">
        <v>45</v>
      </c>
      <c r="E229" s="9" t="s">
        <v>45</v>
      </c>
      <c r="F229" s="72"/>
      <c r="G229" s="72"/>
      <c r="H229" s="72"/>
      <c r="I229" s="20">
        <v>74311745</v>
      </c>
      <c r="J229" s="20">
        <v>71651928.13</v>
      </c>
      <c r="K229" s="20">
        <v>77134000</v>
      </c>
      <c r="L229" s="20">
        <v>76988700</v>
      </c>
      <c r="M229" s="20">
        <v>76615500</v>
      </c>
    </row>
    <row r="230" spans="1:13" s="16" customFormat="1" ht="160.5" customHeight="1">
      <c r="A230" s="13" t="s">
        <v>344</v>
      </c>
      <c r="B230" s="11" t="s">
        <v>190</v>
      </c>
      <c r="C230" s="24" t="s">
        <v>157</v>
      </c>
      <c r="D230" s="9" t="s">
        <v>45</v>
      </c>
      <c r="E230" s="9" t="s">
        <v>45</v>
      </c>
      <c r="F230" s="49" t="s">
        <v>376</v>
      </c>
      <c r="G230" s="55" t="s">
        <v>377</v>
      </c>
      <c r="H230" s="55" t="s">
        <v>165</v>
      </c>
      <c r="I230" s="20">
        <v>655578</v>
      </c>
      <c r="J230" s="20">
        <v>465905</v>
      </c>
      <c r="K230" s="19">
        <v>150000</v>
      </c>
      <c r="L230" s="19">
        <v>150000</v>
      </c>
      <c r="M230" s="19">
        <v>150000</v>
      </c>
    </row>
    <row r="231" spans="1:13" s="16" customFormat="1" ht="105.75" customHeight="1">
      <c r="A231" s="13" t="s">
        <v>344</v>
      </c>
      <c r="B231" s="82" t="s">
        <v>34</v>
      </c>
      <c r="C231" s="93" t="s">
        <v>378</v>
      </c>
      <c r="D231" s="9" t="s">
        <v>22</v>
      </c>
      <c r="E231" s="9" t="s">
        <v>27</v>
      </c>
      <c r="F231" s="72" t="s">
        <v>379</v>
      </c>
      <c r="G231" s="72" t="s">
        <v>380</v>
      </c>
      <c r="H231" s="72" t="s">
        <v>381</v>
      </c>
      <c r="I231" s="20">
        <v>1312200</v>
      </c>
      <c r="J231" s="20">
        <v>894683.17</v>
      </c>
      <c r="K231" s="19">
        <v>1407000</v>
      </c>
      <c r="L231" s="19">
        <v>1604700</v>
      </c>
      <c r="M231" s="19">
        <v>1407000</v>
      </c>
    </row>
    <row r="232" spans="1:13" s="16" customFormat="1" ht="105.75" customHeight="1">
      <c r="A232" s="13" t="s">
        <v>344</v>
      </c>
      <c r="B232" s="82"/>
      <c r="C232" s="93"/>
      <c r="D232" s="9" t="s">
        <v>23</v>
      </c>
      <c r="E232" s="9" t="s">
        <v>72</v>
      </c>
      <c r="F232" s="72"/>
      <c r="G232" s="72"/>
      <c r="H232" s="72"/>
      <c r="I232" s="20">
        <v>397029</v>
      </c>
      <c r="J232" s="20">
        <v>371400.94</v>
      </c>
      <c r="K232" s="19">
        <v>635200</v>
      </c>
      <c r="L232" s="19">
        <v>476400</v>
      </c>
      <c r="M232" s="19">
        <v>635200</v>
      </c>
    </row>
    <row r="233" spans="1:13" s="16" customFormat="1" ht="105.75" customHeight="1">
      <c r="A233" s="13" t="s">
        <v>344</v>
      </c>
      <c r="B233" s="82"/>
      <c r="C233" s="93"/>
      <c r="D233" s="9" t="s">
        <v>45</v>
      </c>
      <c r="E233" s="9" t="s">
        <v>45</v>
      </c>
      <c r="F233" s="72"/>
      <c r="G233" s="72"/>
      <c r="H233" s="72"/>
      <c r="I233" s="20">
        <v>2452747</v>
      </c>
      <c r="J233" s="20">
        <v>2064853.95</v>
      </c>
      <c r="K233" s="19">
        <v>4368600</v>
      </c>
      <c r="L233" s="19">
        <v>3391800</v>
      </c>
      <c r="M233" s="19">
        <v>4368600</v>
      </c>
    </row>
    <row r="234" spans="1:13" s="16" customFormat="1" ht="90">
      <c r="A234" s="13" t="s">
        <v>344</v>
      </c>
      <c r="B234" s="11" t="s">
        <v>382</v>
      </c>
      <c r="C234" s="24" t="s">
        <v>383</v>
      </c>
      <c r="D234" s="9" t="s">
        <v>23</v>
      </c>
      <c r="E234" s="9" t="s">
        <v>62</v>
      </c>
      <c r="F234" s="47" t="s">
        <v>384</v>
      </c>
      <c r="G234" s="47" t="s">
        <v>385</v>
      </c>
      <c r="H234" s="47" t="s">
        <v>386</v>
      </c>
      <c r="I234" s="20">
        <v>4630553</v>
      </c>
      <c r="J234" s="20">
        <v>4462231.45</v>
      </c>
      <c r="K234" s="19">
        <v>3051000</v>
      </c>
      <c r="L234" s="19">
        <v>3051000</v>
      </c>
      <c r="M234" s="19">
        <v>3051000</v>
      </c>
    </row>
    <row r="235" spans="1:13" s="16" customFormat="1" ht="31.5" customHeight="1">
      <c r="A235" s="13" t="s">
        <v>344</v>
      </c>
      <c r="B235" s="11" t="s">
        <v>139</v>
      </c>
      <c r="C235" s="93" t="s">
        <v>140</v>
      </c>
      <c r="D235" s="9" t="s">
        <v>28</v>
      </c>
      <c r="E235" s="9" t="s">
        <v>99</v>
      </c>
      <c r="F235" s="72" t="s">
        <v>387</v>
      </c>
      <c r="G235" s="72" t="s">
        <v>388</v>
      </c>
      <c r="H235" s="72" t="s">
        <v>165</v>
      </c>
      <c r="I235" s="20">
        <v>228415195</v>
      </c>
      <c r="J235" s="20">
        <v>227091451.09</v>
      </c>
      <c r="K235" s="19">
        <v>263686300</v>
      </c>
      <c r="L235" s="19">
        <v>263686300</v>
      </c>
      <c r="M235" s="19">
        <v>263686300</v>
      </c>
    </row>
    <row r="236" spans="1:13" s="16" customFormat="1" ht="31.5" customHeight="1">
      <c r="A236" s="13" t="s">
        <v>344</v>
      </c>
      <c r="B236" s="11" t="s">
        <v>290</v>
      </c>
      <c r="C236" s="93"/>
      <c r="D236" s="9" t="s">
        <v>45</v>
      </c>
      <c r="E236" s="9" t="s">
        <v>39</v>
      </c>
      <c r="F236" s="72"/>
      <c r="G236" s="72"/>
      <c r="H236" s="72"/>
      <c r="I236" s="20">
        <v>5996300</v>
      </c>
      <c r="J236" s="20">
        <v>5996238.86</v>
      </c>
      <c r="K236" s="19">
        <v>5996300</v>
      </c>
      <c r="L236" s="19">
        <v>5996300</v>
      </c>
      <c r="M236" s="19">
        <v>5996300</v>
      </c>
    </row>
    <row r="237" spans="1:13" s="16" customFormat="1" ht="89.25">
      <c r="A237" s="13" t="s">
        <v>344</v>
      </c>
      <c r="B237" s="11" t="s">
        <v>389</v>
      </c>
      <c r="C237" s="24" t="s">
        <v>393</v>
      </c>
      <c r="D237" s="9" t="s">
        <v>29</v>
      </c>
      <c r="E237" s="9" t="s">
        <v>23</v>
      </c>
      <c r="F237" s="47" t="s">
        <v>396</v>
      </c>
      <c r="G237" s="55" t="s">
        <v>397</v>
      </c>
      <c r="H237" s="55" t="s">
        <v>165</v>
      </c>
      <c r="I237" s="20">
        <v>10121095</v>
      </c>
      <c r="J237" s="20">
        <v>10121095</v>
      </c>
      <c r="K237" s="19">
        <v>21316800</v>
      </c>
      <c r="L237" s="19">
        <v>21316800</v>
      </c>
      <c r="M237" s="19">
        <v>21316800</v>
      </c>
    </row>
    <row r="238" spans="1:13" s="16" customFormat="1" ht="390.75" customHeight="1">
      <c r="A238" s="13" t="s">
        <v>344</v>
      </c>
      <c r="B238" s="11" t="s">
        <v>279</v>
      </c>
      <c r="C238" s="24" t="s">
        <v>196</v>
      </c>
      <c r="D238" s="9" t="s">
        <v>29</v>
      </c>
      <c r="E238" s="9" t="s">
        <v>28</v>
      </c>
      <c r="F238" s="49" t="s">
        <v>398</v>
      </c>
      <c r="G238" s="55" t="s">
        <v>399</v>
      </c>
      <c r="H238" s="55" t="s">
        <v>165</v>
      </c>
      <c r="I238" s="20">
        <v>178195</v>
      </c>
      <c r="J238" s="20">
        <v>178195</v>
      </c>
      <c r="K238" s="19">
        <v>1377600</v>
      </c>
      <c r="L238" s="19">
        <v>0</v>
      </c>
      <c r="M238" s="19">
        <v>0</v>
      </c>
    </row>
    <row r="239" spans="1:13" s="16" customFormat="1" ht="387" customHeight="1">
      <c r="A239" s="13" t="s">
        <v>344</v>
      </c>
      <c r="B239" s="11" t="s">
        <v>390</v>
      </c>
      <c r="C239" s="24" t="s">
        <v>196</v>
      </c>
      <c r="D239" s="9" t="s">
        <v>28</v>
      </c>
      <c r="E239" s="9" t="s">
        <v>45</v>
      </c>
      <c r="F239" s="49" t="s">
        <v>400</v>
      </c>
      <c r="G239" s="55" t="s">
        <v>401</v>
      </c>
      <c r="H239" s="55" t="s">
        <v>165</v>
      </c>
      <c r="I239" s="20">
        <v>4426000</v>
      </c>
      <c r="J239" s="20">
        <v>3638790.42</v>
      </c>
      <c r="K239" s="19">
        <v>4555100</v>
      </c>
      <c r="L239" s="19">
        <v>4555100</v>
      </c>
      <c r="M239" s="19">
        <v>4555100</v>
      </c>
    </row>
    <row r="240" spans="1:13" s="16" customFormat="1" ht="88.5" customHeight="1">
      <c r="A240" s="13" t="s">
        <v>344</v>
      </c>
      <c r="B240" s="11" t="s">
        <v>391</v>
      </c>
      <c r="C240" s="24" t="s">
        <v>394</v>
      </c>
      <c r="D240" s="9" t="s">
        <v>45</v>
      </c>
      <c r="E240" s="9" t="s">
        <v>39</v>
      </c>
      <c r="F240" s="47" t="s">
        <v>402</v>
      </c>
      <c r="G240" s="47" t="s">
        <v>403</v>
      </c>
      <c r="H240" s="47" t="s">
        <v>404</v>
      </c>
      <c r="I240" s="20">
        <v>399500</v>
      </c>
      <c r="J240" s="20">
        <v>371519.17</v>
      </c>
      <c r="K240" s="19">
        <v>525400</v>
      </c>
      <c r="L240" s="19">
        <v>541000</v>
      </c>
      <c r="M240" s="19">
        <v>557200</v>
      </c>
    </row>
    <row r="241" spans="1:13" s="16" customFormat="1" ht="63" customHeight="1">
      <c r="A241" s="13" t="s">
        <v>344</v>
      </c>
      <c r="B241" s="11" t="s">
        <v>392</v>
      </c>
      <c r="C241" s="24" t="s">
        <v>395</v>
      </c>
      <c r="D241" s="9" t="s">
        <v>72</v>
      </c>
      <c r="E241" s="9" t="s">
        <v>72</v>
      </c>
      <c r="F241" s="49" t="s">
        <v>405</v>
      </c>
      <c r="G241" s="55" t="s">
        <v>406</v>
      </c>
      <c r="H241" s="55" t="s">
        <v>165</v>
      </c>
      <c r="I241" s="20">
        <v>2691225</v>
      </c>
      <c r="J241" s="20">
        <v>2668913.54</v>
      </c>
      <c r="K241" s="19">
        <v>7566800</v>
      </c>
      <c r="L241" s="19">
        <v>7566800</v>
      </c>
      <c r="M241" s="19">
        <v>7566800</v>
      </c>
    </row>
    <row r="242" spans="1:13" s="16" customFormat="1" ht="12.75" customHeight="1">
      <c r="A242" s="38"/>
      <c r="B242" s="38"/>
      <c r="C242" s="56" t="s">
        <v>411</v>
      </c>
      <c r="D242" s="23"/>
      <c r="E242" s="23"/>
      <c r="F242" s="23"/>
      <c r="G242" s="23"/>
      <c r="H242" s="23"/>
      <c r="I242" s="34">
        <f>I8+I17+I57+I65+I76+I130++I148+I170+I176+I207</f>
        <v>9266814943.85</v>
      </c>
      <c r="J242" s="34">
        <f>J8+J17+J57+J65+J76+J130++J148+J170+J176+J207</f>
        <v>7825664304.62</v>
      </c>
      <c r="K242" s="34">
        <f>K8+K17+K57+K65+K76+K130++K148+K170+K176+K207</f>
        <v>7193792262</v>
      </c>
      <c r="L242" s="34">
        <f>L8+L17+L57+L65+L76+L130++L148+L170+L176+L207</f>
        <v>7535253474</v>
      </c>
      <c r="M242" s="34">
        <f>M8+M17+M57+M65+M76+M130++M148+M170+M176+M207</f>
        <v>7277710967</v>
      </c>
    </row>
    <row r="243" spans="9:13" ht="15">
      <c r="I243" s="37">
        <f>'[1]Бюджет (2)'!$F$2-I242</f>
        <v>0</v>
      </c>
      <c r="J243" s="37">
        <f>'[1]Бюджет (2)'!$G$2-J242</f>
        <v>0</v>
      </c>
      <c r="K243" s="37">
        <f>'[2]приложение №13'!$F$11-K242</f>
        <v>0</v>
      </c>
      <c r="L243" s="37">
        <f>'[3]приложение №14'!$F$11-L242</f>
        <v>0</v>
      </c>
      <c r="M243" s="37">
        <f>'[3]приложение №14'!$H$11-M242</f>
        <v>0</v>
      </c>
    </row>
    <row r="244" ht="15">
      <c r="B244" s="57" t="s">
        <v>412</v>
      </c>
    </row>
    <row r="245" ht="15">
      <c r="B245" s="57" t="s">
        <v>413</v>
      </c>
    </row>
  </sheetData>
  <sheetProtection/>
  <autoFilter ref="A7:M243"/>
  <mergeCells count="274">
    <mergeCell ref="H186:H188"/>
    <mergeCell ref="H177:H178"/>
    <mergeCell ref="G72:G73"/>
    <mergeCell ref="H72:H73"/>
    <mergeCell ref="H115:H119"/>
    <mergeCell ref="H125:H126"/>
    <mergeCell ref="H120:H122"/>
    <mergeCell ref="H128:H129"/>
    <mergeCell ref="G77:G78"/>
    <mergeCell ref="H77:H78"/>
    <mergeCell ref="H194:H195"/>
    <mergeCell ref="H201:H204"/>
    <mergeCell ref="H199:H200"/>
    <mergeCell ref="H196:H198"/>
    <mergeCell ref="H191:H192"/>
    <mergeCell ref="H189:H190"/>
    <mergeCell ref="B179:B181"/>
    <mergeCell ref="C179:C181"/>
    <mergeCell ref="F179:F181"/>
    <mergeCell ref="H179:H181"/>
    <mergeCell ref="B184:B185"/>
    <mergeCell ref="C184:C185"/>
    <mergeCell ref="F184:F185"/>
    <mergeCell ref="H184:H185"/>
    <mergeCell ref="B231:B233"/>
    <mergeCell ref="C231:C233"/>
    <mergeCell ref="F231:F233"/>
    <mergeCell ref="G231:G233"/>
    <mergeCell ref="H231:H233"/>
    <mergeCell ref="C235:C236"/>
    <mergeCell ref="F235:F236"/>
    <mergeCell ref="G235:G236"/>
    <mergeCell ref="H235:H236"/>
    <mergeCell ref="B222:B225"/>
    <mergeCell ref="C222:C225"/>
    <mergeCell ref="F222:F225"/>
    <mergeCell ref="G222:G225"/>
    <mergeCell ref="H222:H225"/>
    <mergeCell ref="B227:B229"/>
    <mergeCell ref="C227:C229"/>
    <mergeCell ref="F227:F229"/>
    <mergeCell ref="G227:G229"/>
    <mergeCell ref="H227:H229"/>
    <mergeCell ref="B214:B216"/>
    <mergeCell ref="C214:C216"/>
    <mergeCell ref="F214:F216"/>
    <mergeCell ref="G214:G216"/>
    <mergeCell ref="H214:H216"/>
    <mergeCell ref="B217:B218"/>
    <mergeCell ref="C217:C218"/>
    <mergeCell ref="F217:F218"/>
    <mergeCell ref="G217:G218"/>
    <mergeCell ref="H217:H218"/>
    <mergeCell ref="G208:G209"/>
    <mergeCell ref="H208:H209"/>
    <mergeCell ref="B211:B213"/>
    <mergeCell ref="C211:C213"/>
    <mergeCell ref="F211:F213"/>
    <mergeCell ref="G211:G213"/>
    <mergeCell ref="H211:H213"/>
    <mergeCell ref="B205:B206"/>
    <mergeCell ref="C205:C206"/>
    <mergeCell ref="F205:F206"/>
    <mergeCell ref="B208:B209"/>
    <mergeCell ref="C208:C209"/>
    <mergeCell ref="F208:F209"/>
    <mergeCell ref="B199:B200"/>
    <mergeCell ref="C199:C200"/>
    <mergeCell ref="F199:F200"/>
    <mergeCell ref="B201:B204"/>
    <mergeCell ref="C201:C204"/>
    <mergeCell ref="F201:F204"/>
    <mergeCell ref="B191:B192"/>
    <mergeCell ref="C191:C192"/>
    <mergeCell ref="F191:F192"/>
    <mergeCell ref="B196:B198"/>
    <mergeCell ref="C196:C198"/>
    <mergeCell ref="F196:F198"/>
    <mergeCell ref="B194:B195"/>
    <mergeCell ref="C194:C195"/>
    <mergeCell ref="F194:F195"/>
    <mergeCell ref="B186:B188"/>
    <mergeCell ref="C186:C188"/>
    <mergeCell ref="F186:F188"/>
    <mergeCell ref="B189:B190"/>
    <mergeCell ref="C189:C190"/>
    <mergeCell ref="F189:F190"/>
    <mergeCell ref="B167:B169"/>
    <mergeCell ref="C167:C169"/>
    <mergeCell ref="F167:F169"/>
    <mergeCell ref="G167:G169"/>
    <mergeCell ref="H167:H169"/>
    <mergeCell ref="B177:B178"/>
    <mergeCell ref="C177:C178"/>
    <mergeCell ref="F177:F178"/>
    <mergeCell ref="B162:B163"/>
    <mergeCell ref="C162:C163"/>
    <mergeCell ref="F162:F163"/>
    <mergeCell ref="G162:G163"/>
    <mergeCell ref="H162:H163"/>
    <mergeCell ref="B164:B166"/>
    <mergeCell ref="C164:C166"/>
    <mergeCell ref="F164:F166"/>
    <mergeCell ref="G164:G166"/>
    <mergeCell ref="H164:H166"/>
    <mergeCell ref="B156:B158"/>
    <mergeCell ref="C156:C158"/>
    <mergeCell ref="F156:F158"/>
    <mergeCell ref="G156:G158"/>
    <mergeCell ref="H156:H158"/>
    <mergeCell ref="B159:B160"/>
    <mergeCell ref="C159:C160"/>
    <mergeCell ref="F159:F160"/>
    <mergeCell ref="G159:G160"/>
    <mergeCell ref="H159:H160"/>
    <mergeCell ref="B150:B151"/>
    <mergeCell ref="C150:C151"/>
    <mergeCell ref="F150:F151"/>
    <mergeCell ref="G150:G151"/>
    <mergeCell ref="H150:H151"/>
    <mergeCell ref="B153:B155"/>
    <mergeCell ref="C153:C155"/>
    <mergeCell ref="F153:F155"/>
    <mergeCell ref="G153:G155"/>
    <mergeCell ref="H153:H155"/>
    <mergeCell ref="B139:B140"/>
    <mergeCell ref="C139:C140"/>
    <mergeCell ref="F139:F140"/>
    <mergeCell ref="G139:G140"/>
    <mergeCell ref="H139:H140"/>
    <mergeCell ref="B143:B144"/>
    <mergeCell ref="C143:C144"/>
    <mergeCell ref="F143:F144"/>
    <mergeCell ref="G143:G144"/>
    <mergeCell ref="H143:H144"/>
    <mergeCell ref="B131:B132"/>
    <mergeCell ref="C131:C132"/>
    <mergeCell ref="F131:F132"/>
    <mergeCell ref="G131:G132"/>
    <mergeCell ref="H131:H132"/>
    <mergeCell ref="B133:B135"/>
    <mergeCell ref="C133:C135"/>
    <mergeCell ref="F133:F135"/>
    <mergeCell ref="G133:G135"/>
    <mergeCell ref="H133:H135"/>
    <mergeCell ref="C125:C126"/>
    <mergeCell ref="F125:F126"/>
    <mergeCell ref="G125:G126"/>
    <mergeCell ref="B128:B129"/>
    <mergeCell ref="C128:C129"/>
    <mergeCell ref="F128:F129"/>
    <mergeCell ref="G128:G129"/>
    <mergeCell ref="B115:B119"/>
    <mergeCell ref="C115:C119"/>
    <mergeCell ref="F115:F119"/>
    <mergeCell ref="G115:G119"/>
    <mergeCell ref="B120:B122"/>
    <mergeCell ref="C120:C122"/>
    <mergeCell ref="F120:F122"/>
    <mergeCell ref="G120:G122"/>
    <mergeCell ref="B105:B107"/>
    <mergeCell ref="C105:C107"/>
    <mergeCell ref="F105:F107"/>
    <mergeCell ref="G105:G107"/>
    <mergeCell ref="H105:H107"/>
    <mergeCell ref="B110:B114"/>
    <mergeCell ref="C110:C114"/>
    <mergeCell ref="F110:F114"/>
    <mergeCell ref="G110:G114"/>
    <mergeCell ref="H110:H114"/>
    <mergeCell ref="B99:B102"/>
    <mergeCell ref="C99:C102"/>
    <mergeCell ref="F99:F102"/>
    <mergeCell ref="G99:G102"/>
    <mergeCell ref="H99:H102"/>
    <mergeCell ref="B103:B104"/>
    <mergeCell ref="C103:C104"/>
    <mergeCell ref="F103:F104"/>
    <mergeCell ref="G103:G104"/>
    <mergeCell ref="H103:H104"/>
    <mergeCell ref="B91:B93"/>
    <mergeCell ref="C91:C93"/>
    <mergeCell ref="F91:F93"/>
    <mergeCell ref="G91:G93"/>
    <mergeCell ref="H91:H93"/>
    <mergeCell ref="B94:B95"/>
    <mergeCell ref="C94:C95"/>
    <mergeCell ref="F94:F95"/>
    <mergeCell ref="G94:G95"/>
    <mergeCell ref="H94:H95"/>
    <mergeCell ref="B82:B85"/>
    <mergeCell ref="C82:C85"/>
    <mergeCell ref="F82:F85"/>
    <mergeCell ref="G82:G85"/>
    <mergeCell ref="H82:H85"/>
    <mergeCell ref="B86:B90"/>
    <mergeCell ref="C86:C90"/>
    <mergeCell ref="F86:F90"/>
    <mergeCell ref="G86:G90"/>
    <mergeCell ref="H86:H90"/>
    <mergeCell ref="B80:B81"/>
    <mergeCell ref="C80:C81"/>
    <mergeCell ref="F80:F81"/>
    <mergeCell ref="G80:G81"/>
    <mergeCell ref="H80:H81"/>
    <mergeCell ref="B72:B73"/>
    <mergeCell ref="C72:C73"/>
    <mergeCell ref="F72:F73"/>
    <mergeCell ref="B77:B78"/>
    <mergeCell ref="C77:C78"/>
    <mergeCell ref="F77:F78"/>
    <mergeCell ref="B53:B54"/>
    <mergeCell ref="C53:C54"/>
    <mergeCell ref="F53:F54"/>
    <mergeCell ref="G53:G54"/>
    <mergeCell ref="H53:H54"/>
    <mergeCell ref="F55:F56"/>
    <mergeCell ref="G55:G56"/>
    <mergeCell ref="H55:H56"/>
    <mergeCell ref="D47:D48"/>
    <mergeCell ref="E47:E48"/>
    <mergeCell ref="F47:F48"/>
    <mergeCell ref="G47:G48"/>
    <mergeCell ref="H47:H48"/>
    <mergeCell ref="D49:D50"/>
    <mergeCell ref="E49:E50"/>
    <mergeCell ref="F49:F50"/>
    <mergeCell ref="G49:G50"/>
    <mergeCell ref="H49:H50"/>
    <mergeCell ref="B34:B36"/>
    <mergeCell ref="C34:C36"/>
    <mergeCell ref="F34:F36"/>
    <mergeCell ref="G34:G36"/>
    <mergeCell ref="H34:H36"/>
    <mergeCell ref="D45:D46"/>
    <mergeCell ref="E45:E46"/>
    <mergeCell ref="F45:F46"/>
    <mergeCell ref="G45:G46"/>
    <mergeCell ref="H45:H46"/>
    <mergeCell ref="B18:B24"/>
    <mergeCell ref="C18:C24"/>
    <mergeCell ref="F18:F30"/>
    <mergeCell ref="G18:G30"/>
    <mergeCell ref="H18:H30"/>
    <mergeCell ref="B25:B29"/>
    <mergeCell ref="C25:C29"/>
    <mergeCell ref="B13:B14"/>
    <mergeCell ref="C13:C14"/>
    <mergeCell ref="F13:F14"/>
    <mergeCell ref="G13:G14"/>
    <mergeCell ref="H13:H14"/>
    <mergeCell ref="B15:B16"/>
    <mergeCell ref="C15:C16"/>
    <mergeCell ref="F15:F16"/>
    <mergeCell ref="G15:G16"/>
    <mergeCell ref="H15:H16"/>
    <mergeCell ref="H5:H6"/>
    <mergeCell ref="I5:J5"/>
    <mergeCell ref="A9:A12"/>
    <mergeCell ref="B9:B12"/>
    <mergeCell ref="C9:C12"/>
    <mergeCell ref="F9:F12"/>
    <mergeCell ref="G9:G12"/>
    <mergeCell ref="H9:H12"/>
    <mergeCell ref="C2:M2"/>
    <mergeCell ref="A4:B6"/>
    <mergeCell ref="C4:C6"/>
    <mergeCell ref="D4:E4"/>
    <mergeCell ref="F4:H4"/>
    <mergeCell ref="I4:M4"/>
    <mergeCell ref="D5:D6"/>
    <mergeCell ref="E5:E6"/>
    <mergeCell ref="F5:F6"/>
    <mergeCell ref="G5:G6"/>
  </mergeCells>
  <printOptions/>
  <pageMargins left="0.2362204724409449" right="0.2362204724409449" top="0.7480314960629921" bottom="0.1968503937007874" header="0.5118110236220472" footer="0.5118110236220472"/>
  <pageSetup fitToHeight="35" fitToWidth="1" horizontalDpi="300" verticalDpi="300" orientation="landscape" paperSize="9" scale="6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Лаптева Ольга Александровна</dc:creator>
  <cp:keywords/>
  <dc:description/>
  <cp:lastModifiedBy>KolesnikovaEV</cp:lastModifiedBy>
  <cp:lastPrinted>2019-07-30T05:22:37Z</cp:lastPrinted>
  <dcterms:created xsi:type="dcterms:W3CDTF">2018-12-14T12:14:37Z</dcterms:created>
  <dcterms:modified xsi:type="dcterms:W3CDTF">2019-07-30T05:38:53Z</dcterms:modified>
  <cp:category/>
  <cp:version/>
  <cp:contentType/>
  <cp:contentStatus/>
</cp:coreProperties>
</file>