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9.51\обмен\Пресс-служба\ДФ\1 полугодие\"/>
    </mc:Choice>
  </mc:AlternateContent>
  <bookViews>
    <workbookView xWindow="0" yWindow="0" windowWidth="28800" windowHeight="12330"/>
  </bookViews>
  <sheets>
    <sheet name="анализ" sheetId="1" r:id="rId1"/>
  </sheets>
  <externalReferences>
    <externalReference r:id="rId2"/>
    <externalReference r:id="rId3"/>
  </externalReferences>
  <definedNames>
    <definedName name="_Date_">[1]доходы!#REF!</definedName>
    <definedName name="_xlnm._FilterDatabase" localSheetId="0" hidden="1">анализ!$A$4:$IL$54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_xlnm.Print_Titles" localSheetId="0">анализ!$4:$4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62913"/>
</workbook>
</file>

<file path=xl/calcChain.xml><?xml version="1.0" encoding="utf-8"?>
<calcChain xmlns="http://schemas.openxmlformats.org/spreadsheetml/2006/main">
  <c r="J7" i="1" l="1"/>
  <c r="J8" i="1"/>
  <c r="J9" i="1"/>
  <c r="J10" i="1"/>
  <c r="J11" i="1"/>
  <c r="J12" i="1"/>
  <c r="J13" i="1"/>
  <c r="J15" i="1"/>
  <c r="J16" i="1"/>
  <c r="J17" i="1"/>
  <c r="J19" i="1"/>
  <c r="J20" i="1"/>
  <c r="J21" i="1"/>
  <c r="J22" i="1"/>
  <c r="J23" i="1"/>
  <c r="J24" i="1"/>
  <c r="J26" i="1"/>
  <c r="J27" i="1"/>
  <c r="J28" i="1"/>
  <c r="J29" i="1"/>
  <c r="J31" i="1"/>
  <c r="J33" i="1"/>
  <c r="J34" i="1"/>
  <c r="J35" i="1"/>
  <c r="J36" i="1"/>
  <c r="J37" i="1"/>
  <c r="J39" i="1"/>
  <c r="J40" i="1"/>
  <c r="J42" i="1"/>
  <c r="J44" i="1"/>
  <c r="J45" i="1"/>
  <c r="J46" i="1"/>
  <c r="J47" i="1"/>
  <c r="J49" i="1"/>
  <c r="J50" i="1"/>
  <c r="J51" i="1"/>
  <c r="J53" i="1"/>
  <c r="J54" i="1"/>
  <c r="L7" i="1" l="1"/>
  <c r="L8" i="1"/>
  <c r="L9" i="1"/>
  <c r="L11" i="1"/>
  <c r="L12" i="1"/>
  <c r="L13" i="1"/>
  <c r="L15" i="1"/>
  <c r="L16" i="1"/>
  <c r="L17" i="1"/>
  <c r="L19" i="1"/>
  <c r="L20" i="1"/>
  <c r="L21" i="1"/>
  <c r="L22" i="1"/>
  <c r="L23" i="1"/>
  <c r="L24" i="1"/>
  <c r="L26" i="1"/>
  <c r="L27" i="1"/>
  <c r="L28" i="1"/>
  <c r="L29" i="1"/>
  <c r="L33" i="1"/>
  <c r="L34" i="1"/>
  <c r="L35" i="1"/>
  <c r="L36" i="1"/>
  <c r="L37" i="1"/>
  <c r="L39" i="1"/>
  <c r="L40" i="1"/>
  <c r="L42" i="1"/>
  <c r="L44" i="1"/>
  <c r="L45" i="1"/>
  <c r="L46" i="1"/>
  <c r="L47" i="1"/>
  <c r="L49" i="1"/>
  <c r="L50" i="1"/>
  <c r="L51" i="1"/>
  <c r="L53" i="1"/>
  <c r="L54" i="1"/>
  <c r="I7" i="1" l="1"/>
  <c r="I8" i="1"/>
  <c r="I9" i="1"/>
  <c r="I10" i="1"/>
  <c r="I11" i="1"/>
  <c r="I12" i="1"/>
  <c r="I13" i="1"/>
  <c r="I15" i="1"/>
  <c r="I16" i="1"/>
  <c r="I17" i="1"/>
  <c r="I19" i="1"/>
  <c r="I20" i="1"/>
  <c r="I21" i="1"/>
  <c r="I22" i="1"/>
  <c r="I23" i="1"/>
  <c r="I24" i="1"/>
  <c r="I26" i="1"/>
  <c r="I27" i="1"/>
  <c r="I28" i="1"/>
  <c r="I29" i="1"/>
  <c r="I31" i="1"/>
  <c r="I33" i="1"/>
  <c r="I34" i="1"/>
  <c r="I35" i="1"/>
  <c r="I36" i="1"/>
  <c r="I37" i="1"/>
  <c r="I39" i="1"/>
  <c r="I40" i="1"/>
  <c r="I42" i="1"/>
  <c r="I44" i="1"/>
  <c r="I45" i="1"/>
  <c r="I46" i="1"/>
  <c r="I47" i="1"/>
  <c r="I49" i="1"/>
  <c r="I50" i="1"/>
  <c r="I51" i="1"/>
  <c r="I53" i="1"/>
  <c r="I54" i="1"/>
  <c r="F30" i="1" l="1"/>
  <c r="F41" i="1"/>
  <c r="F6" i="1"/>
  <c r="F14" i="1"/>
  <c r="F18" i="1"/>
  <c r="F25" i="1"/>
  <c r="F32" i="1"/>
  <c r="F38" i="1"/>
  <c r="F43" i="1"/>
  <c r="F48" i="1"/>
  <c r="F52" i="1"/>
  <c r="D52" i="1"/>
  <c r="D48" i="1"/>
  <c r="D43" i="1"/>
  <c r="D41" i="1"/>
  <c r="D38" i="1"/>
  <c r="D32" i="1"/>
  <c r="D30" i="1"/>
  <c r="D25" i="1"/>
  <c r="D18" i="1"/>
  <c r="D14" i="1"/>
  <c r="D6" i="1"/>
  <c r="J32" i="1" l="1"/>
  <c r="L32" i="1"/>
  <c r="I32" i="1"/>
  <c r="J14" i="1"/>
  <c r="L14" i="1"/>
  <c r="I14" i="1"/>
  <c r="J52" i="1"/>
  <c r="L52" i="1"/>
  <c r="I52" i="1"/>
  <c r="J6" i="1"/>
  <c r="L6" i="1"/>
  <c r="I6" i="1"/>
  <c r="J38" i="1"/>
  <c r="L38" i="1"/>
  <c r="I38" i="1"/>
  <c r="J25" i="1"/>
  <c r="L25" i="1"/>
  <c r="I25" i="1"/>
  <c r="J48" i="1"/>
  <c r="L48" i="1"/>
  <c r="I48" i="1"/>
  <c r="J41" i="1"/>
  <c r="L41" i="1"/>
  <c r="I41" i="1"/>
  <c r="J18" i="1"/>
  <c r="L18" i="1"/>
  <c r="I18" i="1"/>
  <c r="J43" i="1"/>
  <c r="L43" i="1"/>
  <c r="I43" i="1"/>
  <c r="J30" i="1"/>
  <c r="I30" i="1"/>
  <c r="F5" i="1"/>
  <c r="L5" i="1" l="1"/>
  <c r="I5" i="1"/>
  <c r="C5" i="1"/>
  <c r="J5" i="1" s="1"/>
  <c r="D5" i="1"/>
  <c r="G6" i="1" l="1"/>
  <c r="H6" i="1"/>
  <c r="K6" i="1"/>
  <c r="G7" i="1"/>
  <c r="H7" i="1"/>
  <c r="K7" i="1"/>
  <c r="G8" i="1"/>
  <c r="H8" i="1"/>
  <c r="K8" i="1"/>
  <c r="G9" i="1"/>
  <c r="H9" i="1"/>
  <c r="K9" i="1"/>
  <c r="G10" i="1"/>
  <c r="H10" i="1"/>
  <c r="K10" i="1"/>
  <c r="G11" i="1"/>
  <c r="H11" i="1"/>
  <c r="K11" i="1"/>
  <c r="G12" i="1"/>
  <c r="H12" i="1"/>
  <c r="K12" i="1"/>
  <c r="G13" i="1"/>
  <c r="H13" i="1"/>
  <c r="K13" i="1"/>
  <c r="G14" i="1"/>
  <c r="H14" i="1"/>
  <c r="K14" i="1"/>
  <c r="G15" i="1"/>
  <c r="H15" i="1"/>
  <c r="K15" i="1"/>
  <c r="G16" i="1"/>
  <c r="H16" i="1"/>
  <c r="K16" i="1"/>
  <c r="G17" i="1"/>
  <c r="H17" i="1"/>
  <c r="K17" i="1"/>
  <c r="G18" i="1"/>
  <c r="H18" i="1"/>
  <c r="K18" i="1"/>
  <c r="G19" i="1"/>
  <c r="H19" i="1"/>
  <c r="K19" i="1"/>
  <c r="G20" i="1"/>
  <c r="H20" i="1"/>
  <c r="K20" i="1"/>
  <c r="G21" i="1"/>
  <c r="H21" i="1"/>
  <c r="K21" i="1"/>
  <c r="G22" i="1"/>
  <c r="H22" i="1"/>
  <c r="K22" i="1"/>
  <c r="G23" i="1"/>
  <c r="H23" i="1"/>
  <c r="K23" i="1"/>
  <c r="G24" i="1"/>
  <c r="H24" i="1"/>
  <c r="K24" i="1"/>
  <c r="G25" i="1"/>
  <c r="H25" i="1"/>
  <c r="K25" i="1"/>
  <c r="G26" i="1"/>
  <c r="H26" i="1"/>
  <c r="K26" i="1"/>
  <c r="G27" i="1"/>
  <c r="H27" i="1"/>
  <c r="K27" i="1"/>
  <c r="G28" i="1"/>
  <c r="H28" i="1"/>
  <c r="K28" i="1"/>
  <c r="G29" i="1"/>
  <c r="H29" i="1"/>
  <c r="K29" i="1"/>
  <c r="G30" i="1"/>
  <c r="H30" i="1"/>
  <c r="K30" i="1"/>
  <c r="G31" i="1"/>
  <c r="H31" i="1"/>
  <c r="K31" i="1"/>
  <c r="G32" i="1"/>
  <c r="H32" i="1"/>
  <c r="K32" i="1"/>
  <c r="G33" i="1"/>
  <c r="H33" i="1"/>
  <c r="K33" i="1"/>
  <c r="G34" i="1"/>
  <c r="H34" i="1"/>
  <c r="K34" i="1"/>
  <c r="G35" i="1"/>
  <c r="H35" i="1"/>
  <c r="K35" i="1"/>
  <c r="G36" i="1"/>
  <c r="H36" i="1"/>
  <c r="K36" i="1"/>
  <c r="G37" i="1"/>
  <c r="H37" i="1"/>
  <c r="K37" i="1"/>
  <c r="G38" i="1"/>
  <c r="H38" i="1"/>
  <c r="K38" i="1"/>
  <c r="G39" i="1"/>
  <c r="H39" i="1"/>
  <c r="K39" i="1"/>
  <c r="G40" i="1"/>
  <c r="H40" i="1"/>
  <c r="K40" i="1"/>
  <c r="G41" i="1"/>
  <c r="H41" i="1"/>
  <c r="K41" i="1"/>
  <c r="G42" i="1"/>
  <c r="H42" i="1"/>
  <c r="K42" i="1"/>
  <c r="G43" i="1"/>
  <c r="H43" i="1"/>
  <c r="K43" i="1"/>
  <c r="G44" i="1"/>
  <c r="H44" i="1"/>
  <c r="K44" i="1"/>
  <c r="G45" i="1"/>
  <c r="H45" i="1"/>
  <c r="K45" i="1"/>
  <c r="G46" i="1"/>
  <c r="H46" i="1"/>
  <c r="K46" i="1"/>
  <c r="G47" i="1"/>
  <c r="H47" i="1"/>
  <c r="K47" i="1"/>
  <c r="G48" i="1"/>
  <c r="H48" i="1"/>
  <c r="K48" i="1"/>
  <c r="G49" i="1"/>
  <c r="H49" i="1"/>
  <c r="K49" i="1"/>
  <c r="G50" i="1"/>
  <c r="H50" i="1"/>
  <c r="K50" i="1"/>
  <c r="G51" i="1"/>
  <c r="H51" i="1"/>
  <c r="K51" i="1"/>
  <c r="G52" i="1"/>
  <c r="H52" i="1"/>
  <c r="K52" i="1"/>
  <c r="G53" i="1"/>
  <c r="H53" i="1"/>
  <c r="K53" i="1"/>
  <c r="G54" i="1"/>
  <c r="H54" i="1"/>
  <c r="K54" i="1"/>
  <c r="K5" i="1"/>
  <c r="H5" i="1"/>
  <c r="G5" i="1"/>
</calcChain>
</file>

<file path=xl/sharedStrings.xml><?xml version="1.0" encoding="utf-8"?>
<sst xmlns="http://schemas.openxmlformats.org/spreadsheetml/2006/main" count="113" uniqueCount="113">
  <si>
    <t>1202</t>
  </si>
  <si>
    <t>Периодическая печать и издательства</t>
  </si>
  <si>
    <t>1201</t>
  </si>
  <si>
    <t>Телевидение и радиовещание</t>
  </si>
  <si>
    <t>1200</t>
  </si>
  <si>
    <t>СРЕДСТВА МАССОВОЙ ИНФОРМАЦИИ</t>
  </si>
  <si>
    <t>1105</t>
  </si>
  <si>
    <t>Другие вопросы в области физической культуры и спорта</t>
  </si>
  <si>
    <t>1102</t>
  </si>
  <si>
    <t>Массовый спорт</t>
  </si>
  <si>
    <t>1101</t>
  </si>
  <si>
    <t>Физическая культура</t>
  </si>
  <si>
    <t>1100</t>
  </si>
  <si>
    <t>ФИЗИЧЕСКАЯ КУЛЬТУРА И СПОРТ</t>
  </si>
  <si>
    <t>1006</t>
  </si>
  <si>
    <t>Другие вопросы в области социальной политики</t>
  </si>
  <si>
    <t>1004</t>
  </si>
  <si>
    <t>Охрана семьи и детства</t>
  </si>
  <si>
    <t>1003</t>
  </si>
  <si>
    <t>Социальное обеспечение населения</t>
  </si>
  <si>
    <t>1001</t>
  </si>
  <si>
    <t>Пенсионное обеспечение</t>
  </si>
  <si>
    <t>1000</t>
  </si>
  <si>
    <t>СОЦИАЛЬНАЯ ПОЛИТИКА</t>
  </si>
  <si>
    <t>0909</t>
  </si>
  <si>
    <t>Другие вопросы в области здравоохранения</t>
  </si>
  <si>
    <t>0900</t>
  </si>
  <si>
    <t>ЗДРАВООХРАНЕНИЕ</t>
  </si>
  <si>
    <t>0804</t>
  </si>
  <si>
    <t>Другие вопросы в области культуры, кинематографии</t>
  </si>
  <si>
    <t>0801</t>
  </si>
  <si>
    <t>Культура</t>
  </si>
  <si>
    <t>0800</t>
  </si>
  <si>
    <t>КУЛЬТУРА, КИНЕМАТОГРАФИЯ</t>
  </si>
  <si>
    <t>0709</t>
  </si>
  <si>
    <t>Другие вопросы в области образования</t>
  </si>
  <si>
    <t>0707</t>
  </si>
  <si>
    <t>Молодежная политика</t>
  </si>
  <si>
    <t>0703</t>
  </si>
  <si>
    <t>Дополнительное образование детей</t>
  </si>
  <si>
    <t>0702</t>
  </si>
  <si>
    <t>Общее образование</t>
  </si>
  <si>
    <t>0701</t>
  </si>
  <si>
    <t>Дошкольное образование</t>
  </si>
  <si>
    <t>0700</t>
  </si>
  <si>
    <t>ОБРАЗОВАНИЕ</t>
  </si>
  <si>
    <t>0605</t>
  </si>
  <si>
    <t>Другие вопросы в области охраны окружающей среды</t>
  </si>
  <si>
    <t>0600</t>
  </si>
  <si>
    <t>ОХРАНА ОКРУЖАЮЩЕЙ СРЕДЫ</t>
  </si>
  <si>
    <t>0505</t>
  </si>
  <si>
    <t>Другие вопросы в области жилищно-коммунального хозяйства</t>
  </si>
  <si>
    <t>0503</t>
  </si>
  <si>
    <t>Благоустройство</t>
  </si>
  <si>
    <t>0502</t>
  </si>
  <si>
    <t>Коммунальное хозяйство</t>
  </si>
  <si>
    <t>0501</t>
  </si>
  <si>
    <t>Жилищное хозяйство</t>
  </si>
  <si>
    <t>0500</t>
  </si>
  <si>
    <t>ЖИЛИЩНО-КОММУНАЛЬНОЕ ХОЗЯЙСТВО</t>
  </si>
  <si>
    <t>0412</t>
  </si>
  <si>
    <t>Другие вопросы в области национальной экономики</t>
  </si>
  <si>
    <t>0410</t>
  </si>
  <si>
    <t>Связь и информатика</t>
  </si>
  <si>
    <t>0409</t>
  </si>
  <si>
    <t>Дорожное хозяйство (дорожные фонды)</t>
  </si>
  <si>
    <t>0408</t>
  </si>
  <si>
    <t>Транспорт</t>
  </si>
  <si>
    <t>0405</t>
  </si>
  <si>
    <t>Сельское хозяйство и рыболовство</t>
  </si>
  <si>
    <t>0401</t>
  </si>
  <si>
    <t>Общеэкономические вопросы</t>
  </si>
  <si>
    <t>0400</t>
  </si>
  <si>
    <t>НАЦИОНАЛЬНАЯ ЭКОНОМИКА</t>
  </si>
  <si>
    <t>0314</t>
  </si>
  <si>
    <t>Другие вопросы в области национальной безопасности и правоохранительной деятельности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</si>
  <si>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</si>
  <si>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</si>
  <si>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0304</t>
  </si>
  <si>
    <t>Органы юстиции</t>
  </si>
  <si>
    <t>0300</t>
  </si>
  <si>
    <t>НАЦИОНАЛЬНАЯ БЕЗОПАСНОСТЬ И ПРАВООХРАНИТЕЛЬНАЯ ДЕЯТЕЛЬНОСТЬ</t>
  </si>
  <si>
    <t>0113</t>
  </si>
  <si>
    <t>Другие общегосударственные вопросы</t>
  </si>
  <si>
    <t>0111</t>
  </si>
  <si>
    <t>Резервные фонды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</si>
  <si>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</si>
  <si>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</si>
  <si>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0105</t>
  </si>
  <si>
    <t>Судебная система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</si>
  <si>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</si>
  <si>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</si>
  <si>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</si>
  <si>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</si>
  <si>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</si>
  <si>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</si>
  <si>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0100</t>
  </si>
  <si>
    <t>ОБЩЕГОСУДАРСТВЕННЫЕ ВОПРОСЫ</t>
  </si>
  <si>
    <t/>
  </si>
  <si>
    <t>РАСХОДЫ</t>
  </si>
  <si>
    <t>РзПр</t>
  </si>
  <si>
    <t xml:space="preserve"> Наименование</t>
  </si>
  <si>
    <t>Исполнение, руб.</t>
  </si>
  <si>
    <t>Первоначальный план на 2019 год, руб.</t>
  </si>
  <si>
    <t>Уточненный план на 2019 год, руб.</t>
  </si>
  <si>
    <t>Анализ исполнения расходов бюджета города Нефтеюганска за 1 полугодие 2019 года по разделам, подразделам классификации расходов</t>
  </si>
  <si>
    <r>
      <t>% исполнения к уточненному плану (гр.6</t>
    </r>
    <r>
      <rPr>
        <b/>
        <sz val="12"/>
        <rFont val="Times New Roman"/>
        <family val="1"/>
        <charset val="204"/>
      </rPr>
      <t>/</t>
    </r>
    <r>
      <rPr>
        <sz val="12"/>
        <rFont val="Times New Roman"/>
        <family val="1"/>
        <charset val="204"/>
      </rPr>
      <t>гр.4)*100</t>
    </r>
  </si>
  <si>
    <t>План 1 полугодия 2019 года, руб.</t>
  </si>
  <si>
    <t>% исполнения к первоначаль-ному плану (гр.6/гр.3)*100</t>
  </si>
  <si>
    <t>% исполнения к плану 1 полугодия 2019 года (гр.6/гр.5)*100</t>
  </si>
  <si>
    <t xml:space="preserve">Отклонение от плана 1 полугодия 2019 года, руб.                   (гр.5-гр.6) </t>
  </si>
  <si>
    <t xml:space="preserve">Отклонение от уточненного плана, руб.                     (гр.4-гр.6) </t>
  </si>
  <si>
    <t xml:space="preserve">Отклонение от первоначального плана, руб.               (гр.3-гр.6)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</si>
</sst>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0" fontId="1" fillId="0" borderId="0"/>
  </cellStyleXfs>
  <cellXfs count="20">
    <xf numFmtId="0" fontId="0" fillId="0" borderId="0" xfId="0"/>
    <xf numFmtId="0" fontId="3" fillId="0" borderId="0" xfId="0" applyFont="1"/>
    <xf numFmtId="49" fontId="3" fillId="0" borderId="1" xfId="0" applyNumberFormat="1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left" wrapText="1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Fill="1"/>
    <xf numFmtId="0" fontId="4" fillId="0" borderId="2" xfId="0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3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 applyProtection="1">
      <alignment horizontal="right"/>
    </xf>
    <xf numFmtId="0" fontId="0" fillId="0" borderId="0" xfId="0" applyFill="1"/>
    <xf numFmtId="0" fontId="4" fillId="0" borderId="1" xfId="0" applyFont="1" applyFill="1" applyBorder="1" applyAlignment="1">
      <alignment horizontal="center" vertical="center"/>
    </xf>
    <xf numFmtId="3" fontId="3" fillId="0" borderId="1" xfId="0" applyNumberFormat="1" applyFont="1" applyFill="1" applyBorder="1" applyAlignment="1" applyProtection="1">
      <alignment horizontal="right"/>
    </xf>
    <xf numFmtId="4" fontId="3" fillId="0" borderId="0" xfId="0" applyNumberFormat="1" applyFont="1"/>
    <xf numFmtId="4" fontId="3" fillId="0" borderId="1" xfId="0" applyNumberFormat="1" applyFont="1" applyFill="1" applyBorder="1" applyAlignment="1" applyProtection="1">
      <alignment horizontal="right"/>
    </xf>
    <xf numFmtId="4" fontId="3" fillId="0" borderId="0" xfId="0" applyNumberFormat="1" applyFont="1" applyFill="1"/>
    <xf numFmtId="4" fontId="3" fillId="0" borderId="1" xfId="1" applyNumberFormat="1" applyFont="1" applyFill="1" applyBorder="1" applyAlignment="1">
      <alignment horizontal="right"/>
    </xf>
    <xf numFmtId="4" fontId="3" fillId="0" borderId="1" xfId="3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3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L56"/>
  <sheetViews>
    <sheetView showZeros="0" tabSelected="1" zoomScale="75" zoomScaleNormal="75" workbookViewId="0">
      <selection activeCell="G4" sqref="G4"/>
    </sheetView>
  </sheetViews>
  <sheetFormatPr defaultColWidth="9.140625" defaultRowHeight="18.75" x14ac:dyDescent="0.3"/>
  <cols>
    <col min="1" max="1" width="61" style="1" customWidth="1"/>
    <col min="2" max="2" width="8.42578125" style="1" customWidth="1"/>
    <col min="3" max="3" width="17.7109375" style="6" customWidth="1"/>
    <col min="4" max="4" width="20.28515625" style="1" customWidth="1"/>
    <col min="5" max="5" width="20.7109375" style="1" customWidth="1"/>
    <col min="6" max="6" width="20.42578125" style="1" customWidth="1"/>
    <col min="7" max="7" width="20.140625" style="1" customWidth="1"/>
    <col min="8" max="8" width="20.7109375" style="1" customWidth="1"/>
    <col min="9" max="9" width="18.28515625" style="1" customWidth="1"/>
    <col min="10" max="10" width="17.28515625" style="1" customWidth="1"/>
    <col min="11" max="11" width="16.28515625" style="1" customWidth="1"/>
    <col min="12" max="12" width="16.7109375" style="1" customWidth="1"/>
    <col min="13" max="16384" width="9.140625" style="1"/>
  </cols>
  <sheetData>
    <row r="1" spans="1:246" customFormat="1" ht="36" customHeight="1" x14ac:dyDescent="0.2">
      <c r="A1" s="19" t="s">
        <v>105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246" customFormat="1" x14ac:dyDescent="0.3">
      <c r="A2" s="1"/>
      <c r="B2" s="1"/>
      <c r="C2" s="11"/>
      <c r="D2" s="5"/>
      <c r="E2" s="5"/>
      <c r="G2" s="6"/>
      <c r="K2" s="5"/>
      <c r="L2" s="5"/>
    </row>
    <row r="3" spans="1:246" customFormat="1" ht="85.5" customHeight="1" x14ac:dyDescent="0.3">
      <c r="A3" s="7" t="s">
        <v>101</v>
      </c>
      <c r="B3" s="7" t="s">
        <v>100</v>
      </c>
      <c r="C3" s="8" t="s">
        <v>103</v>
      </c>
      <c r="D3" s="9" t="s">
        <v>104</v>
      </c>
      <c r="E3" s="9" t="s">
        <v>107</v>
      </c>
      <c r="F3" s="9" t="s">
        <v>102</v>
      </c>
      <c r="G3" s="9" t="s">
        <v>112</v>
      </c>
      <c r="H3" s="9" t="s">
        <v>111</v>
      </c>
      <c r="I3" s="9" t="s">
        <v>110</v>
      </c>
      <c r="J3" s="9" t="s">
        <v>108</v>
      </c>
      <c r="K3" s="9" t="s">
        <v>106</v>
      </c>
      <c r="L3" s="9" t="s">
        <v>109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</row>
    <row r="4" spans="1:246" customFormat="1" x14ac:dyDescent="0.3">
      <c r="A4" s="4">
        <v>1</v>
      </c>
      <c r="B4" s="4">
        <v>2</v>
      </c>
      <c r="C4" s="12">
        <v>3</v>
      </c>
      <c r="D4" s="4">
        <v>4</v>
      </c>
      <c r="E4" s="4">
        <v>5</v>
      </c>
      <c r="F4" s="4">
        <v>6</v>
      </c>
      <c r="G4" s="4">
        <v>7</v>
      </c>
      <c r="H4" s="4">
        <v>8</v>
      </c>
      <c r="I4" s="4">
        <v>9</v>
      </c>
      <c r="J4" s="4">
        <v>10</v>
      </c>
      <c r="K4" s="4">
        <v>11</v>
      </c>
      <c r="L4" s="4">
        <v>12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</row>
    <row r="5" spans="1:246" x14ac:dyDescent="0.3">
      <c r="A5" s="3" t="s">
        <v>99</v>
      </c>
      <c r="B5" s="2" t="s">
        <v>98</v>
      </c>
      <c r="C5" s="13">
        <f>C6+C14+C18+C25+C30+C32+C38+C41+C43+C48+C52</f>
        <v>7193792262</v>
      </c>
      <c r="D5" s="15">
        <f>D6+D14+D18+D25+D30+D32+D38+D41+D43+D48+D52</f>
        <v>9429803102.9099998</v>
      </c>
      <c r="E5" s="15">
        <v>4119307210.1599998</v>
      </c>
      <c r="F5" s="15">
        <f>F6+F14+F18+F25+F30+F32+F38+F41+F43+F48+F52</f>
        <v>3451743143.3900003</v>
      </c>
      <c r="G5" s="17">
        <f t="shared" ref="G5:G36" si="0">C5-F5</f>
        <v>3742049118.6099997</v>
      </c>
      <c r="H5" s="17">
        <f>D5-F5</f>
        <v>5978059959.5199995</v>
      </c>
      <c r="I5" s="17">
        <f>E5-F5</f>
        <v>667564066.7699995</v>
      </c>
      <c r="J5" s="17">
        <f>F5/C5*100</f>
        <v>47.982246604801951</v>
      </c>
      <c r="K5" s="18">
        <f>F5/D5*100</f>
        <v>36.604615236608765</v>
      </c>
      <c r="L5" s="18">
        <f>F5/E5*100</f>
        <v>83.794263629488555</v>
      </c>
    </row>
    <row r="6" spans="1:246" x14ac:dyDescent="0.3">
      <c r="A6" s="3" t="s">
        <v>97</v>
      </c>
      <c r="B6" s="2" t="s">
        <v>96</v>
      </c>
      <c r="C6" s="13">
        <v>660868150</v>
      </c>
      <c r="D6" s="15">
        <f>SUM(D7:D13)</f>
        <v>686573411</v>
      </c>
      <c r="E6" s="15">
        <v>326976303.34000003</v>
      </c>
      <c r="F6" s="15">
        <f>SUM(F7:F13)</f>
        <v>286188200.89999998</v>
      </c>
      <c r="G6" s="17">
        <f t="shared" si="0"/>
        <v>374679949.10000002</v>
      </c>
      <c r="H6" s="17">
        <f t="shared" ref="H6:H54" si="1">D6-F6</f>
        <v>400385210.10000002</v>
      </c>
      <c r="I6" s="17">
        <f t="shared" ref="I6:I54" si="2">E6-F6</f>
        <v>40788102.440000057</v>
      </c>
      <c r="J6" s="17">
        <f>F6/C6*100</f>
        <v>43.304886292371627</v>
      </c>
      <c r="K6" s="18">
        <f t="shared" ref="K6:K54" si="3">F6/D6*100</f>
        <v>41.683554346091618</v>
      </c>
      <c r="L6" s="18">
        <f t="shared" ref="L6:L54" si="4">F6/E6*100</f>
        <v>87.525670201981782</v>
      </c>
    </row>
    <row r="7" spans="1:246" ht="56.25" x14ac:dyDescent="0.3">
      <c r="A7" s="3" t="s">
        <v>95</v>
      </c>
      <c r="B7" s="2" t="s">
        <v>94</v>
      </c>
      <c r="C7" s="13">
        <v>5633400</v>
      </c>
      <c r="D7" s="15">
        <v>5653143</v>
      </c>
      <c r="E7" s="15">
        <v>2148200</v>
      </c>
      <c r="F7" s="15">
        <v>2141877.4500000002</v>
      </c>
      <c r="G7" s="17">
        <f t="shared" si="0"/>
        <v>3491522.55</v>
      </c>
      <c r="H7" s="17">
        <f t="shared" si="1"/>
        <v>3511265.55</v>
      </c>
      <c r="I7" s="17">
        <f t="shared" si="2"/>
        <v>6322.5499999998137</v>
      </c>
      <c r="J7" s="17">
        <f t="shared" ref="J7:J54" si="5">F7/C7*100</f>
        <v>38.021043242091814</v>
      </c>
      <c r="K7" s="18">
        <f t="shared" si="3"/>
        <v>37.888258796920582</v>
      </c>
      <c r="L7" s="18">
        <f t="shared" si="4"/>
        <v>99.705681500791371</v>
      </c>
    </row>
    <row r="8" spans="1:246" ht="75" x14ac:dyDescent="0.3">
      <c r="A8" s="3" t="s">
        <v>93</v>
      </c>
      <c r="B8" s="2" t="s">
        <v>92</v>
      </c>
      <c r="C8" s="15">
        <v>30531300</v>
      </c>
      <c r="D8" s="15">
        <v>30724047</v>
      </c>
      <c r="E8" s="15">
        <v>13006595</v>
      </c>
      <c r="F8" s="15">
        <v>12550627.68</v>
      </c>
      <c r="G8" s="17">
        <f t="shared" si="0"/>
        <v>17980672.32</v>
      </c>
      <c r="H8" s="17">
        <f t="shared" si="1"/>
        <v>18173419.32</v>
      </c>
      <c r="I8" s="17">
        <f t="shared" si="2"/>
        <v>455967.3200000003</v>
      </c>
      <c r="J8" s="17">
        <f t="shared" si="5"/>
        <v>41.107413310275028</v>
      </c>
      <c r="K8" s="18">
        <f t="shared" si="3"/>
        <v>40.849526366106652</v>
      </c>
      <c r="L8" s="18">
        <f t="shared" si="4"/>
        <v>96.49433752646253</v>
      </c>
    </row>
    <row r="9" spans="1:246" ht="75" x14ac:dyDescent="0.3">
      <c r="A9" s="3" t="s">
        <v>91</v>
      </c>
      <c r="B9" s="2" t="s">
        <v>90</v>
      </c>
      <c r="C9" s="13">
        <v>190146700</v>
      </c>
      <c r="D9" s="15">
        <v>203947619</v>
      </c>
      <c r="E9" s="15">
        <v>89316376</v>
      </c>
      <c r="F9" s="15">
        <v>86540027.549999997</v>
      </c>
      <c r="G9" s="17">
        <f t="shared" si="0"/>
        <v>103606672.45</v>
      </c>
      <c r="H9" s="17">
        <f t="shared" si="1"/>
        <v>117407591.45</v>
      </c>
      <c r="I9" s="17">
        <f t="shared" si="2"/>
        <v>2776348.450000003</v>
      </c>
      <c r="J9" s="17">
        <f t="shared" si="5"/>
        <v>45.512242678942101</v>
      </c>
      <c r="K9" s="18">
        <f t="shared" si="3"/>
        <v>42.432477502961184</v>
      </c>
      <c r="L9" s="18">
        <f t="shared" si="4"/>
        <v>96.891557210068612</v>
      </c>
    </row>
    <row r="10" spans="1:246" x14ac:dyDescent="0.3">
      <c r="A10" s="3" t="s">
        <v>89</v>
      </c>
      <c r="B10" s="2" t="s">
        <v>88</v>
      </c>
      <c r="C10" s="13">
        <v>15400</v>
      </c>
      <c r="D10" s="15">
        <v>15400</v>
      </c>
      <c r="F10" s="15"/>
      <c r="G10" s="17">
        <f t="shared" si="0"/>
        <v>15400</v>
      </c>
      <c r="H10" s="17">
        <f t="shared" si="1"/>
        <v>15400</v>
      </c>
      <c r="I10" s="17">
        <f t="shared" si="2"/>
        <v>0</v>
      </c>
      <c r="J10" s="17">
        <f t="shared" si="5"/>
        <v>0</v>
      </c>
      <c r="K10" s="18">
        <f t="shared" si="3"/>
        <v>0</v>
      </c>
      <c r="L10" s="18"/>
    </row>
    <row r="11" spans="1:246" ht="56.25" x14ac:dyDescent="0.3">
      <c r="A11" s="3" t="s">
        <v>87</v>
      </c>
      <c r="B11" s="2" t="s">
        <v>86</v>
      </c>
      <c r="C11" s="13">
        <v>79668400</v>
      </c>
      <c r="D11" s="15">
        <v>80417740</v>
      </c>
      <c r="E11" s="15">
        <v>37362058.340000004</v>
      </c>
      <c r="F11" s="15">
        <v>36007765.840000004</v>
      </c>
      <c r="G11" s="17">
        <f t="shared" si="0"/>
        <v>43660634.159999996</v>
      </c>
      <c r="H11" s="17">
        <f t="shared" si="1"/>
        <v>44409974.159999996</v>
      </c>
      <c r="I11" s="17">
        <f t="shared" si="2"/>
        <v>1354292.5</v>
      </c>
      <c r="J11" s="17">
        <f t="shared" si="5"/>
        <v>45.197049068388473</v>
      </c>
      <c r="K11" s="18">
        <f t="shared" si="3"/>
        <v>44.775898750698545</v>
      </c>
      <c r="L11" s="18">
        <f t="shared" si="4"/>
        <v>96.375219781319998</v>
      </c>
    </row>
    <row r="12" spans="1:246" x14ac:dyDescent="0.3">
      <c r="A12" s="3" t="s">
        <v>85</v>
      </c>
      <c r="B12" s="2" t="s">
        <v>84</v>
      </c>
      <c r="C12" s="13">
        <v>5000000</v>
      </c>
      <c r="D12" s="15">
        <v>4987580</v>
      </c>
      <c r="E12" s="15">
        <v>2487580</v>
      </c>
      <c r="F12" s="15"/>
      <c r="G12" s="17">
        <f t="shared" si="0"/>
        <v>5000000</v>
      </c>
      <c r="H12" s="17">
        <f t="shared" si="1"/>
        <v>4987580</v>
      </c>
      <c r="I12" s="17">
        <f t="shared" si="2"/>
        <v>2487580</v>
      </c>
      <c r="J12" s="17">
        <f t="shared" si="5"/>
        <v>0</v>
      </c>
      <c r="K12" s="18">
        <f t="shared" si="3"/>
        <v>0</v>
      </c>
      <c r="L12" s="18">
        <f t="shared" si="4"/>
        <v>0</v>
      </c>
    </row>
    <row r="13" spans="1:246" x14ac:dyDescent="0.3">
      <c r="A13" s="3" t="s">
        <v>83</v>
      </c>
      <c r="B13" s="2" t="s">
        <v>82</v>
      </c>
      <c r="C13" s="13">
        <v>349872950</v>
      </c>
      <c r="D13" s="15">
        <v>360827882</v>
      </c>
      <c r="E13" s="15">
        <v>182655494</v>
      </c>
      <c r="F13" s="15">
        <v>148947902.38</v>
      </c>
      <c r="G13" s="17">
        <f t="shared" si="0"/>
        <v>200925047.62</v>
      </c>
      <c r="H13" s="17">
        <f t="shared" si="1"/>
        <v>211879979.62</v>
      </c>
      <c r="I13" s="17">
        <f t="shared" si="2"/>
        <v>33707591.620000005</v>
      </c>
      <c r="J13" s="17">
        <f t="shared" si="5"/>
        <v>42.571997172116333</v>
      </c>
      <c r="K13" s="18">
        <f t="shared" si="3"/>
        <v>41.279488035794301</v>
      </c>
      <c r="L13" s="18">
        <f t="shared" si="4"/>
        <v>81.545810157782611</v>
      </c>
    </row>
    <row r="14" spans="1:246" ht="37.5" x14ac:dyDescent="0.3">
      <c r="A14" s="3" t="s">
        <v>81</v>
      </c>
      <c r="B14" s="2" t="s">
        <v>80</v>
      </c>
      <c r="C14" s="13">
        <v>40793300</v>
      </c>
      <c r="D14" s="15">
        <f>SUM(D15:D17)</f>
        <v>41361960</v>
      </c>
      <c r="E14" s="15">
        <v>19408931</v>
      </c>
      <c r="F14" s="15">
        <f>SUM(F15:F17)</f>
        <v>14719308.300000001</v>
      </c>
      <c r="G14" s="17">
        <f t="shared" si="0"/>
        <v>26073991.699999999</v>
      </c>
      <c r="H14" s="17">
        <f t="shared" si="1"/>
        <v>26642651.699999999</v>
      </c>
      <c r="I14" s="17">
        <f t="shared" si="2"/>
        <v>4689622.6999999993</v>
      </c>
      <c r="J14" s="17">
        <f t="shared" si="5"/>
        <v>36.082661368410989</v>
      </c>
      <c r="K14" s="18">
        <f t="shared" si="3"/>
        <v>35.586583179327093</v>
      </c>
      <c r="L14" s="18">
        <f t="shared" si="4"/>
        <v>75.83781043891598</v>
      </c>
    </row>
    <row r="15" spans="1:246" x14ac:dyDescent="0.3">
      <c r="A15" s="3" t="s">
        <v>79</v>
      </c>
      <c r="B15" s="2" t="s">
        <v>78</v>
      </c>
      <c r="C15" s="13">
        <v>10463100</v>
      </c>
      <c r="D15" s="15">
        <v>11014700</v>
      </c>
      <c r="E15" s="15">
        <v>5575850</v>
      </c>
      <c r="F15" s="15">
        <v>4182053.23</v>
      </c>
      <c r="G15" s="17">
        <f t="shared" si="0"/>
        <v>6281046.7699999996</v>
      </c>
      <c r="H15" s="17">
        <f t="shared" si="1"/>
        <v>6832646.7699999996</v>
      </c>
      <c r="I15" s="17">
        <f t="shared" si="2"/>
        <v>1393796.77</v>
      </c>
      <c r="J15" s="17">
        <f t="shared" si="5"/>
        <v>39.969542774130041</v>
      </c>
      <c r="K15" s="18">
        <f t="shared" si="3"/>
        <v>37.967926770588392</v>
      </c>
      <c r="L15" s="18">
        <f t="shared" si="4"/>
        <v>75.002972282252927</v>
      </c>
    </row>
    <row r="16" spans="1:246" ht="56.25" x14ac:dyDescent="0.3">
      <c r="A16" s="3" t="s">
        <v>77</v>
      </c>
      <c r="B16" s="2" t="s">
        <v>76</v>
      </c>
      <c r="C16" s="13">
        <v>27036900</v>
      </c>
      <c r="D16" s="15">
        <v>27053960</v>
      </c>
      <c r="E16" s="15">
        <v>13140049</v>
      </c>
      <c r="F16" s="15">
        <v>10115896.17</v>
      </c>
      <c r="G16" s="17">
        <f t="shared" si="0"/>
        <v>16921003.829999998</v>
      </c>
      <c r="H16" s="17">
        <f t="shared" si="1"/>
        <v>16938063.829999998</v>
      </c>
      <c r="I16" s="17">
        <f t="shared" si="2"/>
        <v>3024152.83</v>
      </c>
      <c r="J16" s="17">
        <f t="shared" si="5"/>
        <v>37.415148075408055</v>
      </c>
      <c r="K16" s="18">
        <f t="shared" si="3"/>
        <v>37.39155439721209</v>
      </c>
      <c r="L16" s="18">
        <f t="shared" si="4"/>
        <v>76.985224103806615</v>
      </c>
    </row>
    <row r="17" spans="1:12" ht="56.25" x14ac:dyDescent="0.3">
      <c r="A17" s="3" t="s">
        <v>75</v>
      </c>
      <c r="B17" s="2" t="s">
        <v>74</v>
      </c>
      <c r="C17" s="13">
        <v>3293300</v>
      </c>
      <c r="D17" s="15">
        <v>3293300</v>
      </c>
      <c r="E17" s="15">
        <v>693032</v>
      </c>
      <c r="F17" s="15">
        <v>421358.9</v>
      </c>
      <c r="G17" s="17">
        <f t="shared" si="0"/>
        <v>2871941.1</v>
      </c>
      <c r="H17" s="17">
        <f t="shared" si="1"/>
        <v>2871941.1</v>
      </c>
      <c r="I17" s="17">
        <f t="shared" si="2"/>
        <v>271673.09999999998</v>
      </c>
      <c r="J17" s="17">
        <f t="shared" si="5"/>
        <v>12.794428081255885</v>
      </c>
      <c r="K17" s="18">
        <f t="shared" si="3"/>
        <v>12.794428081255885</v>
      </c>
      <c r="L17" s="18">
        <f t="shared" si="4"/>
        <v>60.799342598898754</v>
      </c>
    </row>
    <row r="18" spans="1:12" x14ac:dyDescent="0.3">
      <c r="A18" s="3" t="s">
        <v>73</v>
      </c>
      <c r="B18" s="2" t="s">
        <v>72</v>
      </c>
      <c r="C18" s="13">
        <v>705440055</v>
      </c>
      <c r="D18" s="15">
        <f>SUM(D19:D24)</f>
        <v>813481560</v>
      </c>
      <c r="E18" s="15">
        <v>313840248</v>
      </c>
      <c r="F18" s="15">
        <f>SUM(F19:F24)</f>
        <v>281690615.19</v>
      </c>
      <c r="G18" s="17">
        <f t="shared" si="0"/>
        <v>423749439.81</v>
      </c>
      <c r="H18" s="17">
        <f t="shared" si="1"/>
        <v>531790944.81</v>
      </c>
      <c r="I18" s="17">
        <f t="shared" si="2"/>
        <v>32149632.810000002</v>
      </c>
      <c r="J18" s="17">
        <f t="shared" si="5"/>
        <v>39.931190920254735</v>
      </c>
      <c r="K18" s="18">
        <f t="shared" si="3"/>
        <v>34.627781260339816</v>
      </c>
      <c r="L18" s="18">
        <f t="shared" si="4"/>
        <v>89.756051680790165</v>
      </c>
    </row>
    <row r="19" spans="1:12" x14ac:dyDescent="0.3">
      <c r="A19" s="3" t="s">
        <v>71</v>
      </c>
      <c r="B19" s="2" t="s">
        <v>70</v>
      </c>
      <c r="C19" s="13">
        <v>4362800</v>
      </c>
      <c r="D19" s="10">
        <v>3920180</v>
      </c>
      <c r="E19" s="10">
        <v>1673680</v>
      </c>
      <c r="F19" s="10">
        <v>1431310.92</v>
      </c>
      <c r="G19" s="17">
        <f t="shared" si="0"/>
        <v>2931489.08</v>
      </c>
      <c r="H19" s="17">
        <f t="shared" si="1"/>
        <v>2488869.08</v>
      </c>
      <c r="I19" s="17">
        <f t="shared" si="2"/>
        <v>242369.08000000007</v>
      </c>
      <c r="J19" s="17">
        <f t="shared" si="5"/>
        <v>32.807163289630509</v>
      </c>
      <c r="K19" s="18">
        <f t="shared" si="3"/>
        <v>36.511357131560288</v>
      </c>
      <c r="L19" s="18">
        <f t="shared" si="4"/>
        <v>85.518792122747485</v>
      </c>
    </row>
    <row r="20" spans="1:12" x14ac:dyDescent="0.3">
      <c r="A20" s="3" t="s">
        <v>69</v>
      </c>
      <c r="B20" s="2" t="s">
        <v>68</v>
      </c>
      <c r="C20" s="13">
        <v>32845100</v>
      </c>
      <c r="D20" s="10">
        <v>32845300</v>
      </c>
      <c r="E20" s="10">
        <v>17686056</v>
      </c>
      <c r="F20" s="10">
        <v>16070730.6</v>
      </c>
      <c r="G20" s="17">
        <f t="shared" si="0"/>
        <v>16774369.4</v>
      </c>
      <c r="H20" s="17">
        <f t="shared" si="1"/>
        <v>16774569.4</v>
      </c>
      <c r="I20" s="17">
        <f t="shared" si="2"/>
        <v>1615325.4000000004</v>
      </c>
      <c r="J20" s="17">
        <f t="shared" si="5"/>
        <v>48.928852705578606</v>
      </c>
      <c r="K20" s="18">
        <f t="shared" si="3"/>
        <v>48.928554770393326</v>
      </c>
      <c r="L20" s="18">
        <f t="shared" si="4"/>
        <v>90.866672592238757</v>
      </c>
    </row>
    <row r="21" spans="1:12" x14ac:dyDescent="0.3">
      <c r="A21" s="3" t="s">
        <v>67</v>
      </c>
      <c r="B21" s="2" t="s">
        <v>66</v>
      </c>
      <c r="C21" s="13">
        <v>263686300</v>
      </c>
      <c r="D21" s="10">
        <v>263686300</v>
      </c>
      <c r="E21" s="10">
        <v>130982840</v>
      </c>
      <c r="F21" s="10">
        <v>109088352.73</v>
      </c>
      <c r="G21" s="17">
        <f t="shared" si="0"/>
        <v>154597947.26999998</v>
      </c>
      <c r="H21" s="17">
        <f>D21-F21</f>
        <v>154597947.26999998</v>
      </c>
      <c r="I21" s="17">
        <f t="shared" si="2"/>
        <v>21894487.269999996</v>
      </c>
      <c r="J21" s="17">
        <f t="shared" si="5"/>
        <v>41.370504546500904</v>
      </c>
      <c r="K21" s="18">
        <f>F21/D21*100</f>
        <v>41.370504546500904</v>
      </c>
      <c r="L21" s="18">
        <f t="shared" si="4"/>
        <v>83.284461330965186</v>
      </c>
    </row>
    <row r="22" spans="1:12" x14ac:dyDescent="0.3">
      <c r="A22" s="3" t="s">
        <v>65</v>
      </c>
      <c r="B22" s="2" t="s">
        <v>64</v>
      </c>
      <c r="C22" s="13">
        <v>316102900</v>
      </c>
      <c r="D22" s="10">
        <v>413182798</v>
      </c>
      <c r="E22" s="10">
        <v>125235500</v>
      </c>
      <c r="F22" s="10">
        <v>124102689.95</v>
      </c>
      <c r="G22" s="17">
        <f t="shared" si="0"/>
        <v>192000210.05000001</v>
      </c>
      <c r="H22" s="17">
        <f t="shared" si="1"/>
        <v>289080108.05000001</v>
      </c>
      <c r="I22" s="17">
        <f t="shared" si="2"/>
        <v>1132810.049999997</v>
      </c>
      <c r="J22" s="17">
        <f t="shared" si="5"/>
        <v>39.26021872940742</v>
      </c>
      <c r="K22" s="18">
        <f t="shared" si="3"/>
        <v>30.035783326584664</v>
      </c>
      <c r="L22" s="18">
        <f t="shared" si="4"/>
        <v>99.095456120668672</v>
      </c>
    </row>
    <row r="23" spans="1:12" x14ac:dyDescent="0.3">
      <c r="A23" s="3" t="s">
        <v>63</v>
      </c>
      <c r="B23" s="2" t="s">
        <v>62</v>
      </c>
      <c r="C23" s="13">
        <v>15498500</v>
      </c>
      <c r="D23" s="10">
        <v>20549361</v>
      </c>
      <c r="E23" s="10">
        <v>10899778</v>
      </c>
      <c r="F23" s="10">
        <v>8085400.6100000003</v>
      </c>
      <c r="G23" s="17">
        <f t="shared" si="0"/>
        <v>7413099.3899999997</v>
      </c>
      <c r="H23" s="17">
        <f t="shared" si="1"/>
        <v>12463960.390000001</v>
      </c>
      <c r="I23" s="17">
        <f t="shared" si="2"/>
        <v>2814377.3899999997</v>
      </c>
      <c r="J23" s="17">
        <f t="shared" si="5"/>
        <v>52.16892350872665</v>
      </c>
      <c r="K23" s="18">
        <f t="shared" si="3"/>
        <v>39.346238600801264</v>
      </c>
      <c r="L23" s="18">
        <f t="shared" si="4"/>
        <v>74.179498059501768</v>
      </c>
    </row>
    <row r="24" spans="1:12" ht="37.5" x14ac:dyDescent="0.3">
      <c r="A24" s="3" t="s">
        <v>61</v>
      </c>
      <c r="B24" s="2" t="s">
        <v>60</v>
      </c>
      <c r="C24" s="13">
        <v>72944455</v>
      </c>
      <c r="D24" s="10">
        <v>79297621</v>
      </c>
      <c r="E24" s="10">
        <v>27362394</v>
      </c>
      <c r="F24" s="10">
        <v>22912130.379999999</v>
      </c>
      <c r="G24" s="17">
        <f t="shared" si="0"/>
        <v>50032324.620000005</v>
      </c>
      <c r="H24" s="17">
        <f t="shared" si="1"/>
        <v>56385490.620000005</v>
      </c>
      <c r="I24" s="17">
        <f t="shared" si="2"/>
        <v>4450263.620000001</v>
      </c>
      <c r="J24" s="17">
        <f t="shared" si="5"/>
        <v>31.410379829419522</v>
      </c>
      <c r="K24" s="18">
        <f t="shared" si="3"/>
        <v>28.893843334846071</v>
      </c>
      <c r="L24" s="18">
        <f t="shared" si="4"/>
        <v>83.735839707592831</v>
      </c>
    </row>
    <row r="25" spans="1:12" x14ac:dyDescent="0.3">
      <c r="A25" s="3" t="s">
        <v>59</v>
      </c>
      <c r="B25" s="2" t="s">
        <v>58</v>
      </c>
      <c r="C25" s="13">
        <v>653187526</v>
      </c>
      <c r="D25" s="10">
        <f>SUM(D26:D29)</f>
        <v>1738000647.0599999</v>
      </c>
      <c r="E25" s="10">
        <v>286016799</v>
      </c>
      <c r="F25" s="10">
        <f>SUM(F26:F29)</f>
        <v>227438596.90000001</v>
      </c>
      <c r="G25" s="17">
        <f t="shared" si="0"/>
        <v>425748929.10000002</v>
      </c>
      <c r="H25" s="17">
        <f t="shared" si="1"/>
        <v>1510562050.1599998</v>
      </c>
      <c r="I25" s="17">
        <f t="shared" si="2"/>
        <v>58578202.099999994</v>
      </c>
      <c r="J25" s="17">
        <f t="shared" si="5"/>
        <v>34.819801029084566</v>
      </c>
      <c r="K25" s="18">
        <f t="shared" si="3"/>
        <v>13.086220496219889</v>
      </c>
      <c r="L25" s="18">
        <f t="shared" si="4"/>
        <v>79.519314143502456</v>
      </c>
    </row>
    <row r="26" spans="1:12" x14ac:dyDescent="0.3">
      <c r="A26" s="3" t="s">
        <v>57</v>
      </c>
      <c r="B26" s="2" t="s">
        <v>56</v>
      </c>
      <c r="C26" s="13">
        <v>177232400</v>
      </c>
      <c r="D26" s="10">
        <v>820995333.75</v>
      </c>
      <c r="E26" s="10">
        <v>50541172</v>
      </c>
      <c r="F26" s="10">
        <v>36025666</v>
      </c>
      <c r="G26" s="17">
        <f t="shared" si="0"/>
        <v>141206734</v>
      </c>
      <c r="H26" s="17">
        <f t="shared" si="1"/>
        <v>784969667.75</v>
      </c>
      <c r="I26" s="17">
        <f t="shared" si="2"/>
        <v>14515506</v>
      </c>
      <c r="J26" s="17">
        <f t="shared" si="5"/>
        <v>20.326794649285347</v>
      </c>
      <c r="K26" s="18">
        <f t="shared" si="3"/>
        <v>4.3880475952826936</v>
      </c>
      <c r="L26" s="18">
        <f t="shared" si="4"/>
        <v>71.279838940022998</v>
      </c>
    </row>
    <row r="27" spans="1:12" x14ac:dyDescent="0.3">
      <c r="A27" s="3" t="s">
        <v>55</v>
      </c>
      <c r="B27" s="2" t="s">
        <v>54</v>
      </c>
      <c r="C27" s="13">
        <v>52249400</v>
      </c>
      <c r="D27" s="10">
        <v>307454735</v>
      </c>
      <c r="E27" s="10">
        <v>69525311</v>
      </c>
      <c r="F27" s="10">
        <v>41912116.310000002</v>
      </c>
      <c r="G27" s="17">
        <f t="shared" si="0"/>
        <v>10337283.689999998</v>
      </c>
      <c r="H27" s="17">
        <f t="shared" si="1"/>
        <v>265542618.69</v>
      </c>
      <c r="I27" s="17">
        <f t="shared" si="2"/>
        <v>27613194.689999998</v>
      </c>
      <c r="J27" s="17">
        <f t="shared" si="5"/>
        <v>80.21549780475948</v>
      </c>
      <c r="K27" s="18">
        <f t="shared" si="3"/>
        <v>13.631963192890817</v>
      </c>
      <c r="L27" s="18">
        <f t="shared" si="4"/>
        <v>60.283248945121585</v>
      </c>
    </row>
    <row r="28" spans="1:12" x14ac:dyDescent="0.3">
      <c r="A28" s="3" t="s">
        <v>53</v>
      </c>
      <c r="B28" s="2" t="s">
        <v>52</v>
      </c>
      <c r="C28" s="13">
        <v>251414926</v>
      </c>
      <c r="D28" s="10">
        <v>346308624.31</v>
      </c>
      <c r="E28" s="10">
        <v>100872814</v>
      </c>
      <c r="F28" s="10">
        <v>89464848.189999998</v>
      </c>
      <c r="G28" s="17">
        <f t="shared" si="0"/>
        <v>161950077.81</v>
      </c>
      <c r="H28" s="17">
        <f t="shared" si="1"/>
        <v>256843776.12</v>
      </c>
      <c r="I28" s="17">
        <f t="shared" si="2"/>
        <v>11407965.810000002</v>
      </c>
      <c r="J28" s="17">
        <f t="shared" si="5"/>
        <v>35.584541305236591</v>
      </c>
      <c r="K28" s="18">
        <f t="shared" si="3"/>
        <v>25.83384932103656</v>
      </c>
      <c r="L28" s="18">
        <f t="shared" si="4"/>
        <v>88.690742968665475</v>
      </c>
    </row>
    <row r="29" spans="1:12" ht="37.5" x14ac:dyDescent="0.3">
      <c r="A29" s="3" t="s">
        <v>51</v>
      </c>
      <c r="B29" s="2" t="s">
        <v>50</v>
      </c>
      <c r="C29" s="13">
        <v>172290800</v>
      </c>
      <c r="D29" s="10">
        <v>263241954</v>
      </c>
      <c r="E29" s="10">
        <v>65077502</v>
      </c>
      <c r="F29" s="10">
        <v>60035966.399999999</v>
      </c>
      <c r="G29" s="17">
        <f t="shared" si="0"/>
        <v>112254833.59999999</v>
      </c>
      <c r="H29" s="17">
        <f t="shared" si="1"/>
        <v>203205987.59999999</v>
      </c>
      <c r="I29" s="17">
        <f t="shared" si="2"/>
        <v>5041535.6000000015</v>
      </c>
      <c r="J29" s="17">
        <f t="shared" si="5"/>
        <v>34.845718053430595</v>
      </c>
      <c r="K29" s="18">
        <f t="shared" si="3"/>
        <v>22.806382298772938</v>
      </c>
      <c r="L29" s="18">
        <f t="shared" si="4"/>
        <v>92.253028396818308</v>
      </c>
    </row>
    <row r="30" spans="1:12" x14ac:dyDescent="0.3">
      <c r="A30" s="3" t="s">
        <v>49</v>
      </c>
      <c r="B30" s="2" t="s">
        <v>48</v>
      </c>
      <c r="C30" s="13">
        <v>197500</v>
      </c>
      <c r="D30" s="10">
        <f>SUM(D31)</f>
        <v>212800</v>
      </c>
      <c r="E30" s="10"/>
      <c r="F30" s="10">
        <f>SUM(F31)</f>
        <v>0</v>
      </c>
      <c r="G30" s="17">
        <f t="shared" si="0"/>
        <v>197500</v>
      </c>
      <c r="H30" s="17">
        <f t="shared" si="1"/>
        <v>212800</v>
      </c>
      <c r="I30" s="17">
        <f t="shared" si="2"/>
        <v>0</v>
      </c>
      <c r="J30" s="17">
        <f t="shared" si="5"/>
        <v>0</v>
      </c>
      <c r="K30" s="18">
        <f t="shared" si="3"/>
        <v>0</v>
      </c>
      <c r="L30" s="18"/>
    </row>
    <row r="31" spans="1:12" ht="37.5" x14ac:dyDescent="0.3">
      <c r="A31" s="3" t="s">
        <v>47</v>
      </c>
      <c r="B31" s="2" t="s">
        <v>46</v>
      </c>
      <c r="C31" s="13">
        <v>195700</v>
      </c>
      <c r="D31" s="10">
        <v>212800</v>
      </c>
      <c r="E31" s="10"/>
      <c r="F31" s="10">
        <v>0</v>
      </c>
      <c r="G31" s="17">
        <f t="shared" si="0"/>
        <v>195700</v>
      </c>
      <c r="H31" s="17">
        <f t="shared" si="1"/>
        <v>212800</v>
      </c>
      <c r="I31" s="17">
        <f t="shared" si="2"/>
        <v>0</v>
      </c>
      <c r="J31" s="17">
        <f t="shared" si="5"/>
        <v>0</v>
      </c>
      <c r="K31" s="18">
        <f t="shared" si="3"/>
        <v>0</v>
      </c>
      <c r="L31" s="18"/>
    </row>
    <row r="32" spans="1:12" x14ac:dyDescent="0.3">
      <c r="A32" s="3" t="s">
        <v>45</v>
      </c>
      <c r="B32" s="2" t="s">
        <v>44</v>
      </c>
      <c r="C32" s="13">
        <v>4236827704</v>
      </c>
      <c r="D32" s="10">
        <f>SUM(D33:D37)</f>
        <v>4469977958</v>
      </c>
      <c r="E32" s="10">
        <v>2405814307</v>
      </c>
      <c r="F32" s="10">
        <f>SUM(F33:F37)</f>
        <v>2185039466.8299999</v>
      </c>
      <c r="G32" s="17">
        <f t="shared" si="0"/>
        <v>2051788237.1700001</v>
      </c>
      <c r="H32" s="17">
        <f t="shared" si="1"/>
        <v>2284938491.1700001</v>
      </c>
      <c r="I32" s="17">
        <f t="shared" si="2"/>
        <v>220774840.17000008</v>
      </c>
      <c r="J32" s="17">
        <f t="shared" si="5"/>
        <v>51.572535384601515</v>
      </c>
      <c r="K32" s="18">
        <f t="shared" si="3"/>
        <v>48.88255573876814</v>
      </c>
      <c r="L32" s="18">
        <f t="shared" si="4"/>
        <v>90.823280104053353</v>
      </c>
    </row>
    <row r="33" spans="1:12" x14ac:dyDescent="0.3">
      <c r="A33" s="3" t="s">
        <v>43</v>
      </c>
      <c r="B33" s="2" t="s">
        <v>42</v>
      </c>
      <c r="C33" s="13">
        <v>1113970670</v>
      </c>
      <c r="D33" s="10">
        <v>1197588715</v>
      </c>
      <c r="E33" s="10">
        <v>623554828</v>
      </c>
      <c r="F33" s="10">
        <v>559060771.12</v>
      </c>
      <c r="G33" s="17">
        <f t="shared" si="0"/>
        <v>554909898.88</v>
      </c>
      <c r="H33" s="17">
        <f t="shared" si="1"/>
        <v>638527943.88</v>
      </c>
      <c r="I33" s="17">
        <f t="shared" si="2"/>
        <v>64494056.879999995</v>
      </c>
      <c r="J33" s="17">
        <f t="shared" si="5"/>
        <v>50.186309763433897</v>
      </c>
      <c r="K33" s="18">
        <f t="shared" si="3"/>
        <v>46.682201002537006</v>
      </c>
      <c r="L33" s="18">
        <f t="shared" si="4"/>
        <v>89.657035118008892</v>
      </c>
    </row>
    <row r="34" spans="1:12" x14ac:dyDescent="0.3">
      <c r="A34" s="3" t="s">
        <v>41</v>
      </c>
      <c r="B34" s="2" t="s">
        <v>40</v>
      </c>
      <c r="C34" s="13">
        <v>2243614808</v>
      </c>
      <c r="D34" s="10">
        <v>2331560854</v>
      </c>
      <c r="E34" s="10">
        <v>1247600691</v>
      </c>
      <c r="F34" s="10">
        <v>1149027492.3499999</v>
      </c>
      <c r="G34" s="17">
        <f t="shared" si="0"/>
        <v>1094587315.6500001</v>
      </c>
      <c r="H34" s="17">
        <f t="shared" si="1"/>
        <v>1182533361.6500001</v>
      </c>
      <c r="I34" s="17">
        <f t="shared" si="2"/>
        <v>98573198.650000095</v>
      </c>
      <c r="J34" s="17">
        <f t="shared" si="5"/>
        <v>51.213224669980875</v>
      </c>
      <c r="K34" s="18">
        <f t="shared" si="3"/>
        <v>49.281471267573437</v>
      </c>
      <c r="L34" s="18">
        <f t="shared" si="4"/>
        <v>92.098978514432389</v>
      </c>
    </row>
    <row r="35" spans="1:12" x14ac:dyDescent="0.3">
      <c r="A35" s="3" t="s">
        <v>39</v>
      </c>
      <c r="B35" s="2" t="s">
        <v>38</v>
      </c>
      <c r="C35" s="13">
        <v>651137638</v>
      </c>
      <c r="D35" s="10">
        <v>708402898</v>
      </c>
      <c r="E35" s="10">
        <v>414729285</v>
      </c>
      <c r="F35" s="10">
        <v>378669742.66000003</v>
      </c>
      <c r="G35" s="17">
        <f t="shared" si="0"/>
        <v>272467895.33999997</v>
      </c>
      <c r="H35" s="17">
        <f t="shared" si="1"/>
        <v>329733155.33999997</v>
      </c>
      <c r="I35" s="17">
        <f t="shared" si="2"/>
        <v>36059542.339999974</v>
      </c>
      <c r="J35" s="17">
        <f t="shared" si="5"/>
        <v>58.155099714877799</v>
      </c>
      <c r="K35" s="18">
        <f t="shared" si="3"/>
        <v>53.454008125754449</v>
      </c>
      <c r="L35" s="18">
        <f t="shared" si="4"/>
        <v>91.305281868387951</v>
      </c>
    </row>
    <row r="36" spans="1:12" x14ac:dyDescent="0.3">
      <c r="A36" s="3" t="s">
        <v>37</v>
      </c>
      <c r="B36" s="2" t="s">
        <v>36</v>
      </c>
      <c r="C36" s="13">
        <v>101719388</v>
      </c>
      <c r="D36" s="10">
        <v>105733646</v>
      </c>
      <c r="E36" s="10">
        <v>52670244</v>
      </c>
      <c r="F36" s="10">
        <v>42808022.609999999</v>
      </c>
      <c r="G36" s="17">
        <f t="shared" si="0"/>
        <v>58911365.390000001</v>
      </c>
      <c r="H36" s="17">
        <f t="shared" si="1"/>
        <v>62925623.390000001</v>
      </c>
      <c r="I36" s="17">
        <f t="shared" si="2"/>
        <v>9862221.3900000006</v>
      </c>
      <c r="J36" s="17">
        <f t="shared" si="5"/>
        <v>42.084428005013166</v>
      </c>
      <c r="K36" s="18">
        <f t="shared" si="3"/>
        <v>40.486660802371269</v>
      </c>
      <c r="L36" s="18">
        <f t="shared" si="4"/>
        <v>81.27553502505134</v>
      </c>
    </row>
    <row r="37" spans="1:12" x14ac:dyDescent="0.3">
      <c r="A37" s="3" t="s">
        <v>35</v>
      </c>
      <c r="B37" s="2" t="s">
        <v>34</v>
      </c>
      <c r="C37" s="13">
        <v>126385200</v>
      </c>
      <c r="D37" s="10">
        <v>126691845</v>
      </c>
      <c r="E37" s="10">
        <v>67259259</v>
      </c>
      <c r="F37" s="10">
        <v>55473438.090000004</v>
      </c>
      <c r="G37" s="17">
        <f t="shared" ref="G37:G54" si="6">C37-F37</f>
        <v>70911761.909999996</v>
      </c>
      <c r="H37" s="17">
        <f t="shared" si="1"/>
        <v>71218406.909999996</v>
      </c>
      <c r="I37" s="17">
        <f t="shared" si="2"/>
        <v>11785820.909999996</v>
      </c>
      <c r="J37" s="17">
        <f t="shared" si="5"/>
        <v>43.892352973291175</v>
      </c>
      <c r="K37" s="18">
        <f t="shared" si="3"/>
        <v>43.786115901935133</v>
      </c>
      <c r="L37" s="18">
        <f t="shared" si="4"/>
        <v>82.477028315164759</v>
      </c>
    </row>
    <row r="38" spans="1:12" x14ac:dyDescent="0.3">
      <c r="A38" s="3" t="s">
        <v>33</v>
      </c>
      <c r="B38" s="2" t="s">
        <v>32</v>
      </c>
      <c r="C38" s="13">
        <v>404404893</v>
      </c>
      <c r="D38" s="10">
        <f>SUM(D39:D40)</f>
        <v>473814770.12</v>
      </c>
      <c r="E38" s="10">
        <v>225738337.81999999</v>
      </c>
      <c r="F38" s="10">
        <f>SUM(F39:F40)</f>
        <v>190112165.04999998</v>
      </c>
      <c r="G38" s="17">
        <f t="shared" si="6"/>
        <v>214292727.95000002</v>
      </c>
      <c r="H38" s="17">
        <f t="shared" si="1"/>
        <v>283702605.07000005</v>
      </c>
      <c r="I38" s="17">
        <f t="shared" si="2"/>
        <v>35626172.770000011</v>
      </c>
      <c r="J38" s="17">
        <f t="shared" si="5"/>
        <v>47.010352332705331</v>
      </c>
      <c r="K38" s="18">
        <f t="shared" si="3"/>
        <v>40.123731263559279</v>
      </c>
      <c r="L38" s="18">
        <f t="shared" si="4"/>
        <v>84.217934306574122</v>
      </c>
    </row>
    <row r="39" spans="1:12" x14ac:dyDescent="0.3">
      <c r="A39" s="3" t="s">
        <v>31</v>
      </c>
      <c r="B39" s="2" t="s">
        <v>30</v>
      </c>
      <c r="C39" s="13">
        <v>379497893</v>
      </c>
      <c r="D39" s="10">
        <v>448776371.12</v>
      </c>
      <c r="E39" s="10">
        <v>215779254.81999999</v>
      </c>
      <c r="F39" s="10">
        <v>180884665.31999999</v>
      </c>
      <c r="G39" s="17">
        <f t="shared" si="6"/>
        <v>198613227.68000001</v>
      </c>
      <c r="H39" s="17">
        <f t="shared" si="1"/>
        <v>267891705.80000001</v>
      </c>
      <c r="I39" s="17">
        <f t="shared" si="2"/>
        <v>34894589.5</v>
      </c>
      <c r="J39" s="17">
        <f t="shared" si="5"/>
        <v>47.664208064522775</v>
      </c>
      <c r="K39" s="18">
        <f t="shared" si="3"/>
        <v>40.306191894321586</v>
      </c>
      <c r="L39" s="18">
        <f t="shared" si="4"/>
        <v>83.828570763622039</v>
      </c>
    </row>
    <row r="40" spans="1:12" ht="37.5" x14ac:dyDescent="0.3">
      <c r="A40" s="3" t="s">
        <v>29</v>
      </c>
      <c r="B40" s="2" t="s">
        <v>28</v>
      </c>
      <c r="C40" s="13">
        <v>24907000</v>
      </c>
      <c r="D40" s="10">
        <v>25038399</v>
      </c>
      <c r="E40" s="10">
        <v>9959083</v>
      </c>
      <c r="F40" s="10">
        <v>9227499.7300000004</v>
      </c>
      <c r="G40" s="17">
        <f t="shared" si="6"/>
        <v>15679500.27</v>
      </c>
      <c r="H40" s="17">
        <f t="shared" si="1"/>
        <v>15810899.27</v>
      </c>
      <c r="I40" s="17">
        <f t="shared" si="2"/>
        <v>731583.26999999955</v>
      </c>
      <c r="J40" s="17">
        <f t="shared" si="5"/>
        <v>37.047816798490388</v>
      </c>
      <c r="K40" s="18">
        <f t="shared" si="3"/>
        <v>36.853393581594418</v>
      </c>
      <c r="L40" s="18">
        <f t="shared" si="4"/>
        <v>92.654110122387777</v>
      </c>
    </row>
    <row r="41" spans="1:12" x14ac:dyDescent="0.3">
      <c r="A41" s="3" t="s">
        <v>27</v>
      </c>
      <c r="B41" s="2" t="s">
        <v>26</v>
      </c>
      <c r="C41" s="13">
        <v>7566800</v>
      </c>
      <c r="D41" s="10">
        <f>SUM(D42)</f>
        <v>7566800</v>
      </c>
      <c r="E41" s="10">
        <v>200000</v>
      </c>
      <c r="F41" s="10">
        <f>SUM(F42)</f>
        <v>0</v>
      </c>
      <c r="G41" s="17">
        <f t="shared" si="6"/>
        <v>7566800</v>
      </c>
      <c r="H41" s="17">
        <f t="shared" si="1"/>
        <v>7566800</v>
      </c>
      <c r="I41" s="17">
        <f t="shared" si="2"/>
        <v>200000</v>
      </c>
      <c r="J41" s="17">
        <f t="shared" si="5"/>
        <v>0</v>
      </c>
      <c r="K41" s="18">
        <f t="shared" si="3"/>
        <v>0</v>
      </c>
      <c r="L41" s="18">
        <f t="shared" si="4"/>
        <v>0</v>
      </c>
    </row>
    <row r="42" spans="1:12" x14ac:dyDescent="0.3">
      <c r="A42" s="3" t="s">
        <v>25</v>
      </c>
      <c r="B42" s="2" t="s">
        <v>24</v>
      </c>
      <c r="C42" s="13">
        <v>7566800</v>
      </c>
      <c r="D42" s="10">
        <v>7566800</v>
      </c>
      <c r="E42" s="10">
        <v>200000</v>
      </c>
      <c r="F42" s="10">
        <v>0</v>
      </c>
      <c r="G42" s="17">
        <f t="shared" si="6"/>
        <v>7566800</v>
      </c>
      <c r="H42" s="17">
        <f t="shared" si="1"/>
        <v>7566800</v>
      </c>
      <c r="I42" s="17">
        <f t="shared" si="2"/>
        <v>200000</v>
      </c>
      <c r="J42" s="17">
        <f t="shared" si="5"/>
        <v>0</v>
      </c>
      <c r="K42" s="18">
        <f t="shared" si="3"/>
        <v>0</v>
      </c>
      <c r="L42" s="18">
        <f t="shared" si="4"/>
        <v>0</v>
      </c>
    </row>
    <row r="43" spans="1:12" x14ac:dyDescent="0.3">
      <c r="A43" s="3" t="s">
        <v>23</v>
      </c>
      <c r="B43" s="2" t="s">
        <v>22</v>
      </c>
      <c r="C43" s="13">
        <v>197444798</v>
      </c>
      <c r="D43" s="10">
        <f>SUM(D44:D47)</f>
        <v>827816543.73000002</v>
      </c>
      <c r="E43" s="10">
        <v>342462138</v>
      </c>
      <c r="F43" s="10">
        <f>SUM(F44:F47)</f>
        <v>98548166.820000008</v>
      </c>
      <c r="G43" s="17">
        <f t="shared" si="6"/>
        <v>98896631.179999992</v>
      </c>
      <c r="H43" s="17">
        <f t="shared" si="1"/>
        <v>729268376.90999997</v>
      </c>
      <c r="I43" s="17">
        <f t="shared" si="2"/>
        <v>243913971.18000001</v>
      </c>
      <c r="J43" s="17">
        <f t="shared" si="5"/>
        <v>49.911756510293074</v>
      </c>
      <c r="K43" s="18">
        <f t="shared" si="3"/>
        <v>11.904590161481769</v>
      </c>
      <c r="L43" s="18">
        <f t="shared" si="4"/>
        <v>28.776368504713361</v>
      </c>
    </row>
    <row r="44" spans="1:12" x14ac:dyDescent="0.3">
      <c r="A44" s="3" t="s">
        <v>21</v>
      </c>
      <c r="B44" s="2" t="s">
        <v>20</v>
      </c>
      <c r="C44" s="13">
        <v>6509200</v>
      </c>
      <c r="D44" s="10">
        <v>6509200</v>
      </c>
      <c r="E44" s="10">
        <v>3658830</v>
      </c>
      <c r="F44" s="10">
        <v>3658829.43</v>
      </c>
      <c r="G44" s="17">
        <f t="shared" si="6"/>
        <v>2850370.57</v>
      </c>
      <c r="H44" s="17">
        <f t="shared" si="1"/>
        <v>2850370.57</v>
      </c>
      <c r="I44" s="17">
        <f t="shared" si="2"/>
        <v>0.56999999983236194</v>
      </c>
      <c r="J44" s="17">
        <f t="shared" si="5"/>
        <v>56.210124592883929</v>
      </c>
      <c r="K44" s="18">
        <f t="shared" si="3"/>
        <v>56.210124592883929</v>
      </c>
      <c r="L44" s="18">
        <f t="shared" si="4"/>
        <v>99.999984421249422</v>
      </c>
    </row>
    <row r="45" spans="1:12" x14ac:dyDescent="0.3">
      <c r="A45" s="3" t="s">
        <v>19</v>
      </c>
      <c r="B45" s="2" t="s">
        <v>18</v>
      </c>
      <c r="C45" s="13">
        <v>21316800</v>
      </c>
      <c r="D45" s="10">
        <v>608935911.38</v>
      </c>
      <c r="E45" s="10">
        <v>270015100</v>
      </c>
      <c r="F45" s="10">
        <v>30754322.300000001</v>
      </c>
      <c r="G45" s="17">
        <f t="shared" si="6"/>
        <v>-9437522.3000000007</v>
      </c>
      <c r="H45" s="17">
        <f t="shared" si="1"/>
        <v>578181589.08000004</v>
      </c>
      <c r="I45" s="17">
        <f t="shared" si="2"/>
        <v>239260777.69999999</v>
      </c>
      <c r="J45" s="17">
        <f t="shared" si="5"/>
        <v>144.27269712151917</v>
      </c>
      <c r="K45" s="18">
        <f t="shared" si="3"/>
        <v>5.0505023148171819</v>
      </c>
      <c r="L45" s="18">
        <f t="shared" si="4"/>
        <v>11.389852752679387</v>
      </c>
    </row>
    <row r="46" spans="1:12" x14ac:dyDescent="0.3">
      <c r="A46" s="3" t="s">
        <v>17</v>
      </c>
      <c r="B46" s="2" t="s">
        <v>16</v>
      </c>
      <c r="C46" s="13">
        <v>131786998</v>
      </c>
      <c r="D46" s="10">
        <v>174539632.34999999</v>
      </c>
      <c r="E46" s="10">
        <v>52203830</v>
      </c>
      <c r="F46" s="10">
        <v>50680040.030000001</v>
      </c>
      <c r="G46" s="17">
        <f t="shared" si="6"/>
        <v>81106957.969999999</v>
      </c>
      <c r="H46" s="17">
        <f t="shared" si="1"/>
        <v>123859592.31999999</v>
      </c>
      <c r="I46" s="17">
        <f t="shared" si="2"/>
        <v>1523789.9699999988</v>
      </c>
      <c r="J46" s="17">
        <f t="shared" si="5"/>
        <v>38.456024341642561</v>
      </c>
      <c r="K46" s="18">
        <f t="shared" si="3"/>
        <v>29.036408148478611</v>
      </c>
      <c r="L46" s="18">
        <f t="shared" si="4"/>
        <v>97.081076292678148</v>
      </c>
    </row>
    <row r="47" spans="1:12" x14ac:dyDescent="0.3">
      <c r="A47" s="3" t="s">
        <v>15</v>
      </c>
      <c r="B47" s="2" t="s">
        <v>14</v>
      </c>
      <c r="C47" s="13">
        <v>37831800</v>
      </c>
      <c r="D47" s="10">
        <v>37831800</v>
      </c>
      <c r="E47" s="10">
        <v>16584378</v>
      </c>
      <c r="F47" s="10">
        <v>13454975.060000001</v>
      </c>
      <c r="G47" s="17">
        <f t="shared" si="6"/>
        <v>24376824.939999998</v>
      </c>
      <c r="H47" s="17">
        <f t="shared" si="1"/>
        <v>24376824.939999998</v>
      </c>
      <c r="I47" s="17">
        <f t="shared" si="2"/>
        <v>3129402.9399999995</v>
      </c>
      <c r="J47" s="17">
        <f t="shared" si="5"/>
        <v>35.565252142377581</v>
      </c>
      <c r="K47" s="18">
        <f t="shared" si="3"/>
        <v>35.565252142377581</v>
      </c>
      <c r="L47" s="18">
        <f t="shared" si="4"/>
        <v>81.130417191407474</v>
      </c>
    </row>
    <row r="48" spans="1:12" x14ac:dyDescent="0.3">
      <c r="A48" s="3" t="s">
        <v>13</v>
      </c>
      <c r="B48" s="2" t="s">
        <v>12</v>
      </c>
      <c r="C48" s="13">
        <v>249411436</v>
      </c>
      <c r="D48" s="10">
        <f>SUM(D49:D51)</f>
        <v>333346553</v>
      </c>
      <c r="E48" s="10">
        <v>180900698</v>
      </c>
      <c r="F48" s="10">
        <f>SUM(F49:F51)</f>
        <v>151813790.88000003</v>
      </c>
      <c r="G48" s="17">
        <f t="shared" si="6"/>
        <v>97597645.119999975</v>
      </c>
      <c r="H48" s="17">
        <f t="shared" si="1"/>
        <v>181532762.11999997</v>
      </c>
      <c r="I48" s="17">
        <f t="shared" si="2"/>
        <v>29086907.119999975</v>
      </c>
      <c r="J48" s="17">
        <f t="shared" si="5"/>
        <v>60.868817129941078</v>
      </c>
      <c r="K48" s="18">
        <f t="shared" si="3"/>
        <v>45.542331100690888</v>
      </c>
      <c r="L48" s="18">
        <f t="shared" si="4"/>
        <v>83.921064185169712</v>
      </c>
    </row>
    <row r="49" spans="1:12" x14ac:dyDescent="0.3">
      <c r="A49" s="3" t="s">
        <v>11</v>
      </c>
      <c r="B49" s="2" t="s">
        <v>10</v>
      </c>
      <c r="C49" s="13">
        <v>224046786</v>
      </c>
      <c r="D49" s="10">
        <v>307796308</v>
      </c>
      <c r="E49" s="10">
        <v>169033836</v>
      </c>
      <c r="F49" s="10">
        <v>140191569.86000001</v>
      </c>
      <c r="G49" s="17">
        <f t="shared" si="6"/>
        <v>83855216.139999986</v>
      </c>
      <c r="H49" s="17">
        <f t="shared" si="1"/>
        <v>167604738.13999999</v>
      </c>
      <c r="I49" s="17">
        <f t="shared" si="2"/>
        <v>28842266.139999986</v>
      </c>
      <c r="J49" s="17">
        <f t="shared" si="5"/>
        <v>62.572452996491556</v>
      </c>
      <c r="K49" s="18">
        <f t="shared" si="3"/>
        <v>45.546865318475497</v>
      </c>
      <c r="L49" s="18">
        <f t="shared" si="4"/>
        <v>82.936986568771957</v>
      </c>
    </row>
    <row r="50" spans="1:12" x14ac:dyDescent="0.3">
      <c r="A50" s="3" t="s">
        <v>9</v>
      </c>
      <c r="B50" s="2" t="s">
        <v>8</v>
      </c>
      <c r="C50" s="13">
        <v>5692650</v>
      </c>
      <c r="D50" s="10">
        <v>5692650</v>
      </c>
      <c r="E50" s="10">
        <v>3094218</v>
      </c>
      <c r="F50" s="10">
        <v>2990118</v>
      </c>
      <c r="G50" s="17">
        <f t="shared" si="6"/>
        <v>2702532</v>
      </c>
      <c r="H50" s="17">
        <f t="shared" si="1"/>
        <v>2702532</v>
      </c>
      <c r="I50" s="17">
        <f t="shared" si="2"/>
        <v>104100</v>
      </c>
      <c r="J50" s="17">
        <f t="shared" si="5"/>
        <v>52.525941345419092</v>
      </c>
      <c r="K50" s="18">
        <f t="shared" si="3"/>
        <v>52.525941345419092</v>
      </c>
      <c r="L50" s="18">
        <f t="shared" si="4"/>
        <v>96.63566044797102</v>
      </c>
    </row>
    <row r="51" spans="1:12" ht="37.5" x14ac:dyDescent="0.3">
      <c r="A51" s="3" t="s">
        <v>7</v>
      </c>
      <c r="B51" s="2" t="s">
        <v>6</v>
      </c>
      <c r="C51" s="13">
        <v>19672000</v>
      </c>
      <c r="D51" s="10">
        <v>19857595</v>
      </c>
      <c r="E51" s="10">
        <v>8772644</v>
      </c>
      <c r="F51" s="10">
        <v>8632103.0199999996</v>
      </c>
      <c r="G51" s="17">
        <f t="shared" si="6"/>
        <v>11039896.98</v>
      </c>
      <c r="H51" s="17">
        <f t="shared" si="1"/>
        <v>11225491.98</v>
      </c>
      <c r="I51" s="17">
        <f t="shared" si="2"/>
        <v>140540.98000000045</v>
      </c>
      <c r="J51" s="17">
        <f t="shared" si="5"/>
        <v>43.880149552663681</v>
      </c>
      <c r="K51" s="18">
        <f t="shared" si="3"/>
        <v>43.470032599617426</v>
      </c>
      <c r="L51" s="18">
        <f t="shared" si="4"/>
        <v>98.397963259423278</v>
      </c>
    </row>
    <row r="52" spans="1:12" x14ac:dyDescent="0.3">
      <c r="A52" s="3" t="s">
        <v>5</v>
      </c>
      <c r="B52" s="2" t="s">
        <v>4</v>
      </c>
      <c r="C52" s="13">
        <v>37650100</v>
      </c>
      <c r="D52" s="10">
        <f>SUM(D53:D54)</f>
        <v>37650100</v>
      </c>
      <c r="E52" s="10">
        <v>17949448</v>
      </c>
      <c r="F52" s="10">
        <f>SUM(F53:F54)</f>
        <v>16192832.52</v>
      </c>
      <c r="G52" s="17">
        <f t="shared" si="6"/>
        <v>21457267.48</v>
      </c>
      <c r="H52" s="17">
        <f t="shared" si="1"/>
        <v>21457267.48</v>
      </c>
      <c r="I52" s="17">
        <f t="shared" si="2"/>
        <v>1756615.4800000004</v>
      </c>
      <c r="J52" s="17">
        <f t="shared" si="5"/>
        <v>43.008737081707615</v>
      </c>
      <c r="K52" s="18">
        <f t="shared" si="3"/>
        <v>43.008737081707615</v>
      </c>
      <c r="L52" s="18">
        <f t="shared" si="4"/>
        <v>90.213540382968887</v>
      </c>
    </row>
    <row r="53" spans="1:12" x14ac:dyDescent="0.3">
      <c r="A53" s="3" t="s">
        <v>3</v>
      </c>
      <c r="B53" s="2" t="s">
        <v>2</v>
      </c>
      <c r="C53" s="13">
        <v>22722300</v>
      </c>
      <c r="D53" s="10">
        <v>22722300</v>
      </c>
      <c r="E53" s="10">
        <v>10688958</v>
      </c>
      <c r="F53" s="10">
        <v>9445072.5399999991</v>
      </c>
      <c r="G53" s="17">
        <f t="shared" si="6"/>
        <v>13277227.460000001</v>
      </c>
      <c r="H53" s="17">
        <f t="shared" si="1"/>
        <v>13277227.460000001</v>
      </c>
      <c r="I53" s="17">
        <f t="shared" si="2"/>
        <v>1243885.4600000009</v>
      </c>
      <c r="J53" s="17">
        <f t="shared" si="5"/>
        <v>41.567414126210814</v>
      </c>
      <c r="K53" s="18">
        <f t="shared" si="3"/>
        <v>41.567414126210814</v>
      </c>
      <c r="L53" s="18">
        <f t="shared" si="4"/>
        <v>88.362893183788344</v>
      </c>
    </row>
    <row r="54" spans="1:12" x14ac:dyDescent="0.3">
      <c r="A54" s="3" t="s">
        <v>1</v>
      </c>
      <c r="B54" s="2" t="s">
        <v>0</v>
      </c>
      <c r="C54" s="13">
        <v>14927800</v>
      </c>
      <c r="D54" s="10">
        <v>14927800</v>
      </c>
      <c r="E54" s="10">
        <v>7260490</v>
      </c>
      <c r="F54" s="10">
        <v>6747759.9800000004</v>
      </c>
      <c r="G54" s="17">
        <f t="shared" si="6"/>
        <v>8180040.0199999996</v>
      </c>
      <c r="H54" s="17">
        <f t="shared" si="1"/>
        <v>8180040.0199999996</v>
      </c>
      <c r="I54" s="17">
        <f t="shared" si="2"/>
        <v>512730.01999999955</v>
      </c>
      <c r="J54" s="17">
        <f t="shared" si="5"/>
        <v>45.20264191642439</v>
      </c>
      <c r="K54" s="18">
        <f t="shared" si="3"/>
        <v>45.20264191642439</v>
      </c>
      <c r="L54" s="18">
        <f t="shared" si="4"/>
        <v>92.938079661290089</v>
      </c>
    </row>
    <row r="55" spans="1:12" x14ac:dyDescent="0.3">
      <c r="F55" s="14"/>
    </row>
    <row r="56" spans="1:12" x14ac:dyDescent="0.3">
      <c r="C56" s="16"/>
      <c r="D56" s="14"/>
      <c r="E56" s="14"/>
      <c r="F56" s="14"/>
    </row>
  </sheetData>
  <autoFilter ref="A4:IL54"/>
  <mergeCells count="1">
    <mergeCell ref="A1:K1"/>
  </mergeCells>
  <pageMargins left="1.1811023622047245" right="0.39370078740157483" top="0.78740157480314965" bottom="0.78740157480314965" header="0.31496062992125984" footer="0.31496062992125984"/>
  <pageSetup paperSize="9" scale="7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анализ</vt:lpstr>
      <vt:lpstr>анализ!Заголовки_для_печати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HalilovaLK</dc:creator>
  <cp:lastModifiedBy>Королёва Оксана Валерьевна</cp:lastModifiedBy>
  <dcterms:created xsi:type="dcterms:W3CDTF">2018-03-26T08:21:38Z</dcterms:created>
  <dcterms:modified xsi:type="dcterms:W3CDTF">2019-11-15T06:12:03Z</dcterms:modified>
</cp:coreProperties>
</file>