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0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муниципальные!$A$1:$R$23</definedName>
  </definedNames>
  <calcPr calcId="162913"/>
</workbook>
</file>

<file path=xl/calcChain.xml><?xml version="1.0" encoding="utf-8"?>
<calcChain xmlns="http://schemas.openxmlformats.org/spreadsheetml/2006/main">
  <c r="R7" i="33" l="1"/>
  <c r="R8" i="33"/>
  <c r="R9" i="33"/>
  <c r="R10" i="33"/>
  <c r="P12" i="33"/>
  <c r="Q12" i="33"/>
  <c r="P13" i="33"/>
  <c r="P14" i="33"/>
  <c r="P15" i="33"/>
  <c r="P16" i="33"/>
  <c r="Q17" i="33"/>
  <c r="P18" i="33"/>
  <c r="P20" i="33"/>
  <c r="R20" i="33"/>
  <c r="R22" i="33"/>
  <c r="R23" i="33"/>
  <c r="N7" i="33" l="1"/>
  <c r="N8" i="33"/>
  <c r="N9" i="33"/>
  <c r="N10" i="33"/>
  <c r="L12" i="33"/>
  <c r="M12" i="33"/>
  <c r="N12" i="33"/>
  <c r="L13" i="33"/>
  <c r="L14" i="33"/>
  <c r="L15" i="33"/>
  <c r="L16" i="33"/>
  <c r="N16" i="33"/>
  <c r="L18" i="33"/>
  <c r="L20" i="33"/>
  <c r="N20" i="33"/>
  <c r="L22" i="33"/>
  <c r="N22" i="33"/>
  <c r="L23" i="33"/>
  <c r="N23" i="33"/>
  <c r="C23" i="33" l="1"/>
  <c r="C22" i="33"/>
  <c r="C20" i="33"/>
  <c r="C13" i="33"/>
  <c r="D6" i="33"/>
  <c r="E6" i="33"/>
  <c r="F6" i="33"/>
  <c r="H6" i="33"/>
  <c r="I6" i="33"/>
  <c r="J6" i="33"/>
  <c r="R6" i="33" s="1"/>
  <c r="C8" i="33"/>
  <c r="C7" i="33"/>
  <c r="N6" i="33" l="1"/>
  <c r="L6" i="33"/>
  <c r="H11" i="33" l="1"/>
  <c r="I11" i="33"/>
  <c r="J11" i="33"/>
  <c r="H21" i="33"/>
  <c r="I21" i="33"/>
  <c r="J21" i="33"/>
  <c r="H19" i="33"/>
  <c r="I19" i="33"/>
  <c r="J19" i="33"/>
  <c r="F19" i="33"/>
  <c r="E19" i="33"/>
  <c r="D19" i="33"/>
  <c r="C12" i="33"/>
  <c r="R19" i="33" l="1"/>
  <c r="P19" i="33"/>
  <c r="N19" i="33"/>
  <c r="L19" i="33"/>
  <c r="N21" i="33"/>
  <c r="L21" i="33"/>
  <c r="N11" i="33"/>
  <c r="L11" i="33"/>
  <c r="M11" i="33"/>
  <c r="C18" i="33"/>
  <c r="C16" i="33"/>
  <c r="C15" i="33"/>
  <c r="C14" i="33"/>
  <c r="C17" i="33"/>
  <c r="D21" i="33"/>
  <c r="F21" i="33"/>
  <c r="R21" i="33" s="1"/>
  <c r="E11" i="33"/>
  <c r="Q11" i="33" s="1"/>
  <c r="J5" i="33"/>
  <c r="H5" i="33"/>
  <c r="F11" i="33"/>
  <c r="E21" i="33"/>
  <c r="I5" i="33"/>
  <c r="M5" i="33" l="1"/>
  <c r="L5" i="33"/>
  <c r="N5" i="33"/>
  <c r="F5" i="33"/>
  <c r="R5" i="33" s="1"/>
  <c r="E5" i="33"/>
  <c r="Q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G13" i="33" l="1"/>
  <c r="K13" i="33" l="1"/>
  <c r="O13" i="33"/>
  <c r="C19" i="33" l="1"/>
  <c r="C9" i="33"/>
  <c r="C10" i="33"/>
  <c r="C6" i="33" l="1"/>
  <c r="C21" i="33"/>
  <c r="G17" i="33" l="1"/>
  <c r="O17" i="33" s="1"/>
  <c r="G10" i="33" l="1"/>
  <c r="K10" i="33" l="1"/>
  <c r="O10" i="33"/>
  <c r="G23" i="33" l="1"/>
  <c r="G22" i="33"/>
  <c r="G14" i="33"/>
  <c r="G15" i="33"/>
  <c r="G16" i="33"/>
  <c r="G18" i="33"/>
  <c r="G12" i="33"/>
  <c r="K18" i="33" l="1"/>
  <c r="O18" i="33"/>
  <c r="K15" i="33"/>
  <c r="O15" i="33"/>
  <c r="K22" i="33"/>
  <c r="O22" i="33"/>
  <c r="K12" i="33"/>
  <c r="O12" i="33"/>
  <c r="K16" i="33"/>
  <c r="O16" i="33"/>
  <c r="K14" i="33"/>
  <c r="O14" i="33"/>
  <c r="K23" i="33"/>
  <c r="O23" i="33"/>
  <c r="G11" i="33"/>
  <c r="G21" i="33"/>
  <c r="K11" i="33" l="1"/>
  <c r="K21" i="33"/>
  <c r="O2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G7" i="33" l="1"/>
  <c r="G8" i="33"/>
  <c r="G9" i="33"/>
  <c r="G20" i="33"/>
  <c r="K20" i="33" l="1"/>
  <c r="O20" i="33"/>
  <c r="K8" i="33"/>
  <c r="O8" i="33"/>
  <c r="K9" i="33"/>
  <c r="O9" i="33"/>
  <c r="K7" i="33"/>
  <c r="O7" i="33"/>
  <c r="G6" i="33"/>
  <c r="G19" i="33"/>
  <c r="K6" i="33" l="1"/>
  <c r="O6" i="33"/>
  <c r="K19" i="33"/>
  <c r="O19" i="33"/>
  <c r="G5" i="33"/>
  <c r="K5" i="33" l="1"/>
  <c r="D11" i="33" l="1"/>
  <c r="P11" i="33" s="1"/>
  <c r="C11" i="33" l="1"/>
  <c r="O11" i="33" s="1"/>
  <c r="D5" i="33"/>
  <c r="P5" i="33" s="1"/>
  <c r="C5" i="33" l="1"/>
  <c r="O5" i="33" s="1"/>
</calcChain>
</file>

<file path=xl/sharedStrings.xml><?xml version="1.0" encoding="utf-8"?>
<sst xmlns="http://schemas.openxmlformats.org/spreadsheetml/2006/main" count="185" uniqueCount="92">
  <si>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</si>
  <si>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</si>
  <si>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</si>
  <si>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</si>
  <si>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</si>
  <si>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</si>
  <si>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</si>
  <si>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</si>
  <si>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</si>
  <si>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</si>
  <si>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</si>
  <si>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</si>
  <si>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</si>
  <si>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</si>
  <si>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</si>
  <si>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</si>
  <si>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</si>
  <si>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</si>
  <si>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</si>
  <si>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</si>
  <si>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</si>
  <si>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</si>
  <si>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</si>
  <si>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</si>
  <si>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</si>
  <si>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</si>
  <si>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</si>
  <si>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</si>
  <si>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</si>
  <si>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</si>
  <si>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</si>
  <si>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</si>
  <si>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</si>
  <si>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</si>
  <si>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</si>
  <si>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</si>
  <si>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</si>
  <si>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</si>
  <si>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</si>
  <si>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</si>
  <si>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</si>
  <si>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</si>
  <si>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</si>
  <si>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</si>
  <si>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</si>
  <si>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</si>
  <si>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</si>
  <si>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</si>
  <si>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</si>
  <si>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</si>
  <si>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</si>
  <si>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</si>
  <si>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</si>
  <si>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</si>
  <si>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</si>
  <si>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</si>
  <si>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</si>
  <si>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</si>
  <si>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</si>
  <si>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</si>
  <si>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</si>
  <si>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</si>
  <si>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</si>
  <si>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</si>
  <si>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</si>
  <si>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</si>
  <si>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</si>
  <si>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</si>
  <si>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</si>
  <si>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</si>
  <si>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</si>
  <si>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</si>
  <si>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</si>
  <si>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</si>
  <si>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</si>
  <si>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</si>
  <si>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</si>
  <si>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</si>
  <si>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</si>
  <si>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</si>
  <si>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</si>
  <si>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</si>
  <si>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</si>
  <si>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20</t>
  </si>
  <si>
    <t>% исполнения  к плану за 9 месяцев 2018 года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</si>
  <si>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</si>
  <si>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</si>
  <si>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</si>
  <si>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</si>
  <si>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ПЛАН  на 2019 год (рублей)</t>
  </si>
  <si>
    <t>Освоение на 01.03.2019  (рублей)</t>
  </si>
  <si>
    <t>% исполнения  к плану 2019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</si>
</sst>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zoomScale="73" zoomScaleNormal="73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T10" sqref="T1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4.28515625" style="3" customWidth="1"/>
    <col min="8" max="8" width="23.28515625" style="3" customWidth="1"/>
    <col min="9" max="9" width="21.7109375" style="3" customWidth="1"/>
    <col min="10" max="10" width="23.140625" style="3" customWidth="1"/>
    <col min="11" max="11" width="17" style="3" hidden="1" customWidth="1"/>
    <col min="12" max="12" width="14.28515625" style="3" hidden="1" customWidth="1"/>
    <col min="13" max="13" width="17.42578125" style="3" hidden="1" customWidth="1"/>
    <col min="14" max="14" width="13.5703125" style="3" hidden="1" customWidth="1"/>
    <col min="15" max="15" width="13.85546875" style="4" customWidth="1"/>
    <col min="16" max="16" width="14.42578125" style="4" customWidth="1"/>
    <col min="17" max="17" width="15.85546875" style="4" customWidth="1"/>
    <col min="18" max="18" width="13.5703125" style="4" customWidth="1"/>
    <col min="19" max="16384" width="9.140625" style="2"/>
  </cols>
  <sheetData>
    <row r="1" spans="1:18" s="21" customFormat="1" ht="62.25" customHeight="1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s="1" customFormat="1" ht="57" customHeight="1" x14ac:dyDescent="0.3">
      <c r="A2" s="22" t="s">
        <v>1</v>
      </c>
      <c r="B2" s="68" t="s">
        <v>17</v>
      </c>
      <c r="C2" s="66" t="s">
        <v>89</v>
      </c>
      <c r="D2" s="66"/>
      <c r="E2" s="66"/>
      <c r="F2" s="66"/>
      <c r="G2" s="67" t="s">
        <v>90</v>
      </c>
      <c r="H2" s="67"/>
      <c r="I2" s="67"/>
      <c r="J2" s="67"/>
      <c r="K2" s="69" t="s">
        <v>84</v>
      </c>
      <c r="L2" s="70"/>
      <c r="M2" s="70"/>
      <c r="N2" s="71"/>
      <c r="O2" s="63" t="s">
        <v>91</v>
      </c>
      <c r="P2" s="64"/>
      <c r="Q2" s="64"/>
      <c r="R2" s="65"/>
    </row>
    <row r="3" spans="1:18" s="1" customFormat="1" ht="37.5" customHeight="1" x14ac:dyDescent="0.3">
      <c r="A3" s="58" t="s">
        <v>2</v>
      </c>
      <c r="B3" s="68"/>
      <c r="C3" s="56" t="s">
        <v>24</v>
      </c>
      <c r="D3" s="56" t="s">
        <v>25</v>
      </c>
      <c r="E3" s="56" t="s">
        <v>49</v>
      </c>
      <c r="F3" s="56" t="s">
        <v>26</v>
      </c>
      <c r="G3" s="56" t="s">
        <v>24</v>
      </c>
      <c r="H3" s="56" t="s">
        <v>25</v>
      </c>
      <c r="I3" s="56" t="s">
        <v>49</v>
      </c>
      <c r="J3" s="56" t="s">
        <v>26</v>
      </c>
      <c r="K3" s="56" t="s">
        <v>24</v>
      </c>
      <c r="L3" s="56" t="s">
        <v>25</v>
      </c>
      <c r="M3" s="56" t="s">
        <v>49</v>
      </c>
      <c r="N3" s="56" t="s">
        <v>26</v>
      </c>
      <c r="O3" s="23" t="s">
        <v>24</v>
      </c>
      <c r="P3" s="23" t="s">
        <v>25</v>
      </c>
      <c r="Q3" s="23" t="s">
        <v>49</v>
      </c>
      <c r="R3" s="23" t="s">
        <v>26</v>
      </c>
    </row>
    <row r="4" spans="1:18" s="1" customFormat="1" x14ac:dyDescent="0.3">
      <c r="A4" s="57" t="s">
        <v>13</v>
      </c>
      <c r="B4" s="57" t="s">
        <v>28</v>
      </c>
      <c r="C4" s="57" t="s">
        <v>30</v>
      </c>
      <c r="D4" s="57" t="s">
        <v>15</v>
      </c>
      <c r="E4" s="57" t="s">
        <v>31</v>
      </c>
      <c r="F4" s="57" t="s">
        <v>39</v>
      </c>
      <c r="G4" s="57" t="s">
        <v>35</v>
      </c>
      <c r="H4" s="57" t="s">
        <v>36</v>
      </c>
      <c r="I4" s="57" t="s">
        <v>37</v>
      </c>
      <c r="J4" s="57" t="s">
        <v>38</v>
      </c>
      <c r="K4" s="57" t="s">
        <v>80</v>
      </c>
      <c r="L4" s="57" t="s">
        <v>81</v>
      </c>
      <c r="M4" s="57" t="s">
        <v>67</v>
      </c>
      <c r="N4" s="57" t="s">
        <v>82</v>
      </c>
      <c r="O4" s="57" t="s">
        <v>83</v>
      </c>
      <c r="P4" s="57" t="s">
        <v>72</v>
      </c>
      <c r="Q4" s="57" t="s">
        <v>59</v>
      </c>
      <c r="R4" s="57" t="s">
        <v>66</v>
      </c>
    </row>
    <row r="5" spans="1:18" s="1" customFormat="1" ht="47.25" customHeight="1" x14ac:dyDescent="0.3">
      <c r="A5" s="59" t="s">
        <v>85</v>
      </c>
      <c r="B5" s="59"/>
      <c r="C5" s="28">
        <f t="shared" ref="C5:J5" si="0">C6+C11+C19+C21</f>
        <v>444575263</v>
      </c>
      <c r="D5" s="28">
        <f t="shared" si="0"/>
        <v>54305500</v>
      </c>
      <c r="E5" s="28">
        <f t="shared" si="0"/>
        <v>9273800</v>
      </c>
      <c r="F5" s="28">
        <f t="shared" si="0"/>
        <v>380995963</v>
      </c>
      <c r="G5" s="28">
        <f t="shared" si="0"/>
        <v>46258129.459999993</v>
      </c>
      <c r="H5" s="28">
        <f t="shared" si="0"/>
        <v>5396567.8200000003</v>
      </c>
      <c r="I5" s="28">
        <f t="shared" si="0"/>
        <v>1041517.38</v>
      </c>
      <c r="J5" s="28">
        <f t="shared" si="0"/>
        <v>39820044.259999998</v>
      </c>
      <c r="K5" s="27" t="e">
        <f>G5/#REF!*100</f>
        <v>#REF!</v>
      </c>
      <c r="L5" s="27" t="e">
        <f>H5/#REF!*100</f>
        <v>#REF!</v>
      </c>
      <c r="M5" s="27" t="e">
        <f>I5/#REF!*100</f>
        <v>#REF!</v>
      </c>
      <c r="N5" s="27" t="e">
        <f>J5/#REF!*100</f>
        <v>#REF!</v>
      </c>
      <c r="O5" s="20">
        <f>G5/C5*100</f>
        <v>10.405016497735277</v>
      </c>
      <c r="P5" s="20">
        <f>H5/D5*100</f>
        <v>9.9374240546537642</v>
      </c>
      <c r="Q5" s="20">
        <f>I5/E5*100</f>
        <v>11.230750932735232</v>
      </c>
      <c r="R5" s="20">
        <f>J5/F5*100</f>
        <v>10.451565929059463</v>
      </c>
    </row>
    <row r="6" spans="1:18" s="1" customFormat="1" ht="40.5" customHeight="1" x14ac:dyDescent="0.3">
      <c r="A6" s="55" t="s">
        <v>22</v>
      </c>
      <c r="B6" s="55"/>
      <c r="C6" s="28">
        <f t="shared" ref="C6:J6" si="1">SUM(C7:C10)</f>
        <v>332842463</v>
      </c>
      <c r="D6" s="28">
        <f t="shared" si="1"/>
        <v>0</v>
      </c>
      <c r="E6" s="28">
        <f t="shared" si="1"/>
        <v>0</v>
      </c>
      <c r="F6" s="28">
        <f t="shared" si="1"/>
        <v>332842463</v>
      </c>
      <c r="G6" s="28">
        <f t="shared" si="1"/>
        <v>35972751.259999998</v>
      </c>
      <c r="H6" s="28">
        <f t="shared" si="1"/>
        <v>0</v>
      </c>
      <c r="I6" s="28">
        <f t="shared" si="1"/>
        <v>0</v>
      </c>
      <c r="J6" s="28">
        <f t="shared" si="1"/>
        <v>35972751.259999998</v>
      </c>
      <c r="K6" s="27" t="e">
        <f>G6/#REF!*100</f>
        <v>#REF!</v>
      </c>
      <c r="L6" s="27" t="e">
        <f>H6/#REF!*100</f>
        <v>#REF!</v>
      </c>
      <c r="M6" s="27"/>
      <c r="N6" s="27" t="e">
        <f>J6/#REF!*100</f>
        <v>#REF!</v>
      </c>
      <c r="O6" s="20">
        <f>G6/C6*100</f>
        <v>10.807740976246771</v>
      </c>
      <c r="P6" s="20"/>
      <c r="Q6" s="20"/>
      <c r="R6" s="20">
        <f>J6/F6*100</f>
        <v>10.807740976246771</v>
      </c>
    </row>
    <row r="7" spans="1:18" s="1" customFormat="1" ht="42" customHeight="1" x14ac:dyDescent="0.3">
      <c r="A7" s="52" t="s">
        <v>18</v>
      </c>
      <c r="B7" s="18" t="s">
        <v>12</v>
      </c>
      <c r="C7" s="19">
        <f>SUM(D7:F7)</f>
        <v>81575300</v>
      </c>
      <c r="D7" s="19">
        <v>0</v>
      </c>
      <c r="E7" s="19">
        <v>0</v>
      </c>
      <c r="F7" s="19">
        <v>81575300</v>
      </c>
      <c r="G7" s="19">
        <f>H7+J7</f>
        <v>8336514.9199999999</v>
      </c>
      <c r="H7" s="19">
        <v>0</v>
      </c>
      <c r="I7" s="19">
        <v>0</v>
      </c>
      <c r="J7" s="19">
        <v>8336514.9199999999</v>
      </c>
      <c r="K7" s="27" t="e">
        <f>G7/#REF!*100</f>
        <v>#REF!</v>
      </c>
      <c r="L7" s="27"/>
      <c r="M7" s="27"/>
      <c r="N7" s="27" t="e">
        <f>J7/#REF!*100</f>
        <v>#REF!</v>
      </c>
      <c r="O7" s="20">
        <f>G7/C7*100</f>
        <v>10.21941067945812</v>
      </c>
      <c r="P7" s="20"/>
      <c r="Q7" s="20"/>
      <c r="R7" s="20">
        <f>J7/F7*100</f>
        <v>10.21941067945812</v>
      </c>
    </row>
    <row r="8" spans="1:18" s="1" customFormat="1" ht="48" customHeight="1" x14ac:dyDescent="0.3">
      <c r="A8" s="52" t="s">
        <v>21</v>
      </c>
      <c r="B8" s="18" t="s">
        <v>12</v>
      </c>
      <c r="C8" s="19">
        <f>SUM(D8:F8)</f>
        <v>200341205</v>
      </c>
      <c r="D8" s="19">
        <v>0</v>
      </c>
      <c r="E8" s="19">
        <v>0</v>
      </c>
      <c r="F8" s="19">
        <v>200341205</v>
      </c>
      <c r="G8" s="19">
        <f t="shared" ref="G8:G10" si="2">H8+J8</f>
        <v>24096917.329999998</v>
      </c>
      <c r="H8" s="19">
        <v>0</v>
      </c>
      <c r="I8" s="19">
        <v>0</v>
      </c>
      <c r="J8" s="19">
        <v>24096917.329999998</v>
      </c>
      <c r="K8" s="27" t="e">
        <f>G8/#REF!*100</f>
        <v>#REF!</v>
      </c>
      <c r="L8" s="27"/>
      <c r="M8" s="27"/>
      <c r="N8" s="27" t="e">
        <f>J8/#REF!*100</f>
        <v>#REF!</v>
      </c>
      <c r="O8" s="20">
        <f>G8/C8*100</f>
        <v>12.027938700877835</v>
      </c>
      <c r="P8" s="20"/>
      <c r="Q8" s="20"/>
      <c r="R8" s="20">
        <f>J8/F8*100</f>
        <v>12.027938700877835</v>
      </c>
    </row>
    <row r="9" spans="1:18" s="1" customFormat="1" ht="39" customHeight="1" x14ac:dyDescent="0.3">
      <c r="A9" s="52" t="s">
        <v>50</v>
      </c>
      <c r="B9" s="18" t="s">
        <v>12</v>
      </c>
      <c r="C9" s="19">
        <f t="shared" ref="C9:C10" si="3">SUM(D9:F9)</f>
        <v>1883100</v>
      </c>
      <c r="D9" s="19">
        <v>0</v>
      </c>
      <c r="E9" s="19">
        <v>0</v>
      </c>
      <c r="F9" s="19">
        <v>1883100</v>
      </c>
      <c r="G9" s="19">
        <f t="shared" si="2"/>
        <v>141461.12</v>
      </c>
      <c r="H9" s="19">
        <v>0</v>
      </c>
      <c r="I9" s="19">
        <v>0</v>
      </c>
      <c r="J9" s="19">
        <v>141461.12</v>
      </c>
      <c r="K9" s="27" t="e">
        <f>G9/#REF!*100</f>
        <v>#REF!</v>
      </c>
      <c r="L9" s="27"/>
      <c r="M9" s="27"/>
      <c r="N9" s="27" t="e">
        <f>J9/#REF!*100</f>
        <v>#REF!</v>
      </c>
      <c r="O9" s="20">
        <f>G9/C9*100</f>
        <v>7.5121406191917579</v>
      </c>
      <c r="P9" s="20"/>
      <c r="Q9" s="20"/>
      <c r="R9" s="20">
        <f>J9/F9*100</f>
        <v>7.5121406191917579</v>
      </c>
    </row>
    <row r="10" spans="1:18" s="1" customFormat="1" ht="48.75" customHeight="1" x14ac:dyDescent="0.3">
      <c r="A10" s="52" t="s">
        <v>50</v>
      </c>
      <c r="B10" s="18" t="s">
        <v>12</v>
      </c>
      <c r="C10" s="19">
        <f t="shared" si="3"/>
        <v>49042858</v>
      </c>
      <c r="D10" s="19">
        <v>0</v>
      </c>
      <c r="E10" s="19">
        <v>0</v>
      </c>
      <c r="F10" s="19">
        <v>49042858</v>
      </c>
      <c r="G10" s="19">
        <f t="shared" si="2"/>
        <v>3397857.89</v>
      </c>
      <c r="H10" s="19">
        <v>0</v>
      </c>
      <c r="I10" s="19">
        <v>0</v>
      </c>
      <c r="J10" s="19">
        <v>3397857.89</v>
      </c>
      <c r="K10" s="27" t="e">
        <f>G10/#REF!*100</f>
        <v>#REF!</v>
      </c>
      <c r="L10" s="27"/>
      <c r="M10" s="27"/>
      <c r="N10" s="27" t="e">
        <f>J10/#REF!*100</f>
        <v>#REF!</v>
      </c>
      <c r="O10" s="20">
        <f>G10/C10*100</f>
        <v>6.9283439598891245</v>
      </c>
      <c r="P10" s="20"/>
      <c r="Q10" s="20"/>
      <c r="R10" s="20">
        <f>J10/F10*100</f>
        <v>6.9283439598891245</v>
      </c>
    </row>
    <row r="11" spans="1:18" s="1" customFormat="1" ht="49.5" customHeight="1" x14ac:dyDescent="0.3">
      <c r="A11" s="55" t="s">
        <v>51</v>
      </c>
      <c r="B11" s="26"/>
      <c r="C11" s="25">
        <f>SUM(C12:C18)</f>
        <v>58917700</v>
      </c>
      <c r="D11" s="25">
        <f t="shared" ref="D11:J11" si="4">SUM(D12:D18)</f>
        <v>49643900</v>
      </c>
      <c r="E11" s="25">
        <f t="shared" si="4"/>
        <v>9273800</v>
      </c>
      <c r="F11" s="25">
        <f t="shared" si="4"/>
        <v>0</v>
      </c>
      <c r="G11" s="25">
        <f t="shared" si="4"/>
        <v>6438085.1999999993</v>
      </c>
      <c r="H11" s="25">
        <f t="shared" si="4"/>
        <v>5396567.8200000003</v>
      </c>
      <c r="I11" s="25">
        <f t="shared" si="4"/>
        <v>1041517.38</v>
      </c>
      <c r="J11" s="25">
        <f t="shared" si="4"/>
        <v>0</v>
      </c>
      <c r="K11" s="27" t="e">
        <f>G11/#REF!*100</f>
        <v>#REF!</v>
      </c>
      <c r="L11" s="27" t="e">
        <f>H11/#REF!*100</f>
        <v>#REF!</v>
      </c>
      <c r="M11" s="27" t="e">
        <f>I11/#REF!*100</f>
        <v>#REF!</v>
      </c>
      <c r="N11" s="27" t="e">
        <f>J11/#REF!*100</f>
        <v>#REF!</v>
      </c>
      <c r="O11" s="20">
        <f>G11/C11*100</f>
        <v>10.927251403228571</v>
      </c>
      <c r="P11" s="20">
        <f>H11/D11*100</f>
        <v>10.870555737965793</v>
      </c>
      <c r="Q11" s="20">
        <f>I11/E11*100</f>
        <v>11.230750932735232</v>
      </c>
      <c r="R11" s="20"/>
    </row>
    <row r="12" spans="1:18" s="1" customFormat="1" ht="62.25" customHeight="1" x14ac:dyDescent="0.3">
      <c r="A12" s="52" t="s">
        <v>52</v>
      </c>
      <c r="B12" s="18" t="s">
        <v>12</v>
      </c>
      <c r="C12" s="19">
        <f>SUM(D12:F12)</f>
        <v>11014700</v>
      </c>
      <c r="D12" s="19">
        <v>1756300</v>
      </c>
      <c r="E12" s="19">
        <v>9258400</v>
      </c>
      <c r="F12" s="19">
        <v>0</v>
      </c>
      <c r="G12" s="19">
        <f>SUM(H12:J12)</f>
        <v>1085449.1200000001</v>
      </c>
      <c r="H12" s="19">
        <v>43931.74</v>
      </c>
      <c r="I12" s="19">
        <v>1041517.38</v>
      </c>
      <c r="J12" s="19">
        <v>0</v>
      </c>
      <c r="K12" s="27" t="e">
        <f>G12/#REF!*100</f>
        <v>#REF!</v>
      </c>
      <c r="L12" s="27" t="e">
        <f>H12/#REF!*100</f>
        <v>#REF!</v>
      </c>
      <c r="M12" s="27" t="e">
        <f>I12/#REF!*100</f>
        <v>#REF!</v>
      </c>
      <c r="N12" s="27" t="e">
        <f>J12/#REF!*100</f>
        <v>#REF!</v>
      </c>
      <c r="O12" s="20">
        <f>G12/C12*100</f>
        <v>9.8545500104405939</v>
      </c>
      <c r="P12" s="20">
        <f>H12/D12*100</f>
        <v>2.5013801742299151</v>
      </c>
      <c r="Q12" s="20">
        <f>I12/E12*100</f>
        <v>11.249431651257238</v>
      </c>
      <c r="R12" s="20"/>
    </row>
    <row r="13" spans="1:18" s="1" customFormat="1" ht="115.5" customHeight="1" x14ac:dyDescent="0.3">
      <c r="A13" s="52" t="s">
        <v>86</v>
      </c>
      <c r="B13" s="18" t="s">
        <v>12</v>
      </c>
      <c r="C13" s="19">
        <f>SUM(D13:F13)</f>
        <v>551500</v>
      </c>
      <c r="D13" s="19">
        <v>551500</v>
      </c>
      <c r="E13" s="19">
        <v>0</v>
      </c>
      <c r="F13" s="19">
        <v>0</v>
      </c>
      <c r="G13" s="19">
        <f t="shared" ref="G13:G18" si="5">SUM(H13:J13)</f>
        <v>0</v>
      </c>
      <c r="H13" s="19">
        <v>0</v>
      </c>
      <c r="I13" s="19">
        <v>0</v>
      </c>
      <c r="J13" s="19">
        <v>0</v>
      </c>
      <c r="K13" s="27" t="e">
        <f>G13/#REF!*100</f>
        <v>#REF!</v>
      </c>
      <c r="L13" s="27" t="e">
        <f>H13/#REF!*100</f>
        <v>#REF!</v>
      </c>
      <c r="M13" s="27"/>
      <c r="N13" s="27"/>
      <c r="O13" s="20">
        <f>G13/C13*100</f>
        <v>0</v>
      </c>
      <c r="P13" s="20">
        <f>H13/D13*100</f>
        <v>0</v>
      </c>
      <c r="Q13" s="20"/>
      <c r="R13" s="20"/>
    </row>
    <row r="14" spans="1:18" s="1" customFormat="1" ht="59.25" customHeight="1" x14ac:dyDescent="0.3">
      <c r="A14" s="53" t="s">
        <v>53</v>
      </c>
      <c r="B14" s="18" t="s">
        <v>12</v>
      </c>
      <c r="C14" s="19">
        <f t="shared" ref="C14:C18" si="6">SUM(D14:F14)</f>
        <v>3987300</v>
      </c>
      <c r="D14" s="19">
        <v>3987300</v>
      </c>
      <c r="E14" s="19">
        <v>0</v>
      </c>
      <c r="F14" s="19">
        <v>0</v>
      </c>
      <c r="G14" s="19">
        <f t="shared" si="5"/>
        <v>452506.75</v>
      </c>
      <c r="H14" s="19">
        <v>452506.75</v>
      </c>
      <c r="I14" s="19">
        <v>0</v>
      </c>
      <c r="J14" s="19">
        <v>0</v>
      </c>
      <c r="K14" s="27" t="e">
        <f>G14/#REF!*100</f>
        <v>#REF!</v>
      </c>
      <c r="L14" s="27" t="e">
        <f>H14/#REF!*100</f>
        <v>#REF!</v>
      </c>
      <c r="M14" s="27"/>
      <c r="N14" s="27"/>
      <c r="O14" s="20">
        <f>G14/C14*100</f>
        <v>11.348700875279011</v>
      </c>
      <c r="P14" s="20">
        <f>H14/D14*100</f>
        <v>11.348700875279011</v>
      </c>
      <c r="Q14" s="20"/>
      <c r="R14" s="20"/>
    </row>
    <row r="15" spans="1:18" s="1" customFormat="1" ht="41.25" customHeight="1" x14ac:dyDescent="0.3">
      <c r="A15" s="53" t="s">
        <v>87</v>
      </c>
      <c r="B15" s="18" t="s">
        <v>12</v>
      </c>
      <c r="C15" s="19">
        <f t="shared" si="6"/>
        <v>4752000</v>
      </c>
      <c r="D15" s="19">
        <v>4752000</v>
      </c>
      <c r="E15" s="19">
        <v>0</v>
      </c>
      <c r="F15" s="19">
        <v>0</v>
      </c>
      <c r="G15" s="19">
        <f t="shared" si="5"/>
        <v>449565.44</v>
      </c>
      <c r="H15" s="19">
        <v>449565.44</v>
      </c>
      <c r="I15" s="19">
        <v>0</v>
      </c>
      <c r="J15" s="19">
        <v>0</v>
      </c>
      <c r="K15" s="27" t="e">
        <f>G15/#REF!*100</f>
        <v>#REF!</v>
      </c>
      <c r="L15" s="27" t="e">
        <f>H15/#REF!*100</f>
        <v>#REF!</v>
      </c>
      <c r="M15" s="27"/>
      <c r="N15" s="27"/>
      <c r="O15" s="20">
        <f>G15/C15*100</f>
        <v>9.4605521885521888</v>
      </c>
      <c r="P15" s="20">
        <f>H15/D15*100</f>
        <v>9.4605521885521888</v>
      </c>
      <c r="Q15" s="20"/>
      <c r="R15" s="20"/>
    </row>
    <row r="16" spans="1:18" s="1" customFormat="1" ht="78" customHeight="1" x14ac:dyDescent="0.3">
      <c r="A16" s="53" t="s">
        <v>54</v>
      </c>
      <c r="B16" s="18" t="s">
        <v>12</v>
      </c>
      <c r="C16" s="19">
        <f t="shared" si="6"/>
        <v>10306800</v>
      </c>
      <c r="D16" s="19">
        <v>10306800</v>
      </c>
      <c r="E16" s="19">
        <v>0</v>
      </c>
      <c r="F16" s="19">
        <v>0</v>
      </c>
      <c r="G16" s="19">
        <f t="shared" si="5"/>
        <v>1014861.99</v>
      </c>
      <c r="H16" s="19">
        <v>1014861.99</v>
      </c>
      <c r="I16" s="19">
        <v>0</v>
      </c>
      <c r="J16" s="19">
        <v>0</v>
      </c>
      <c r="K16" s="27" t="e">
        <f>G16/#REF!*100</f>
        <v>#REF!</v>
      </c>
      <c r="L16" s="27" t="e">
        <f>H16/#REF!*100</f>
        <v>#REF!</v>
      </c>
      <c r="M16" s="27"/>
      <c r="N16" s="27" t="e">
        <f>J16/#REF!*100</f>
        <v>#REF!</v>
      </c>
      <c r="O16" s="20">
        <f>G16/C16*100</f>
        <v>9.8465284084293856</v>
      </c>
      <c r="P16" s="20">
        <f>H16/D16*100</f>
        <v>9.8465284084293856</v>
      </c>
      <c r="Q16" s="20"/>
      <c r="R16" s="20"/>
    </row>
    <row r="17" spans="1:18" s="1" customFormat="1" ht="91.5" customHeight="1" x14ac:dyDescent="0.3">
      <c r="A17" s="53" t="s">
        <v>65</v>
      </c>
      <c r="B17" s="18" t="s">
        <v>12</v>
      </c>
      <c r="C17" s="19">
        <f t="shared" si="6"/>
        <v>15400</v>
      </c>
      <c r="D17" s="19">
        <v>0</v>
      </c>
      <c r="E17" s="19">
        <v>15400</v>
      </c>
      <c r="F17" s="19">
        <v>0</v>
      </c>
      <c r="G17" s="19">
        <f t="shared" si="5"/>
        <v>0</v>
      </c>
      <c r="H17" s="19">
        <v>0</v>
      </c>
      <c r="I17" s="19">
        <v>0</v>
      </c>
      <c r="J17" s="19">
        <v>0</v>
      </c>
      <c r="K17" s="27"/>
      <c r="L17" s="27"/>
      <c r="M17" s="27"/>
      <c r="N17" s="27"/>
      <c r="O17" s="20">
        <f>G17/C17*100</f>
        <v>0</v>
      </c>
      <c r="P17" s="20"/>
      <c r="Q17" s="20">
        <f>I17/E17*100</f>
        <v>0</v>
      </c>
      <c r="R17" s="20"/>
    </row>
    <row r="18" spans="1:18" s="1" customFormat="1" ht="63" customHeight="1" x14ac:dyDescent="0.3">
      <c r="A18" s="53" t="s">
        <v>55</v>
      </c>
      <c r="B18" s="18" t="s">
        <v>12</v>
      </c>
      <c r="C18" s="19">
        <f t="shared" si="6"/>
        <v>28290000</v>
      </c>
      <c r="D18" s="19">
        <v>28290000</v>
      </c>
      <c r="E18" s="19">
        <v>0</v>
      </c>
      <c r="F18" s="19">
        <v>0</v>
      </c>
      <c r="G18" s="19">
        <f t="shared" si="5"/>
        <v>3435701.9</v>
      </c>
      <c r="H18" s="19">
        <v>3435701.9</v>
      </c>
      <c r="I18" s="19">
        <v>0</v>
      </c>
      <c r="J18" s="19">
        <v>0</v>
      </c>
      <c r="K18" s="27" t="e">
        <f>G18/#REF!*100</f>
        <v>#REF!</v>
      </c>
      <c r="L18" s="27" t="e">
        <f>H18/#REF!*100</f>
        <v>#REF!</v>
      </c>
      <c r="M18" s="27"/>
      <c r="N18" s="27"/>
      <c r="O18" s="20">
        <f>G18/C18*100</f>
        <v>12.144580770590315</v>
      </c>
      <c r="P18" s="20">
        <f>H18/D18*100</f>
        <v>12.144580770590315</v>
      </c>
      <c r="Q18" s="20"/>
      <c r="R18" s="20"/>
    </row>
    <row r="19" spans="1:18" s="24" customFormat="1" ht="42" customHeight="1" x14ac:dyDescent="0.3">
      <c r="A19" s="55" t="s">
        <v>23</v>
      </c>
      <c r="B19" s="26"/>
      <c r="C19" s="25">
        <f>SUM(C20:C20)</f>
        <v>6991900</v>
      </c>
      <c r="D19" s="25">
        <f t="shared" ref="D19:J19" si="7">SUM(D20:D20)</f>
        <v>4661600</v>
      </c>
      <c r="E19" s="25">
        <f t="shared" si="7"/>
        <v>0</v>
      </c>
      <c r="F19" s="25">
        <f t="shared" si="7"/>
        <v>2330300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7" t="e">
        <f>G19/#REF!*100</f>
        <v>#REF!</v>
      </c>
      <c r="L19" s="27" t="e">
        <f>H19/#REF!*100</f>
        <v>#REF!</v>
      </c>
      <c r="M19" s="27"/>
      <c r="N19" s="27" t="e">
        <f>J19/#REF!*100</f>
        <v>#REF!</v>
      </c>
      <c r="O19" s="20">
        <f>G19/C19*100</f>
        <v>0</v>
      </c>
      <c r="P19" s="20">
        <f>H19/D19*100</f>
        <v>0</v>
      </c>
      <c r="Q19" s="20"/>
      <c r="R19" s="20">
        <f>J19/F19*100</f>
        <v>0</v>
      </c>
    </row>
    <row r="20" spans="1:18" s="1" customFormat="1" ht="65.25" customHeight="1" x14ac:dyDescent="0.3">
      <c r="A20" s="52" t="s">
        <v>88</v>
      </c>
      <c r="B20" s="18" t="s">
        <v>12</v>
      </c>
      <c r="C20" s="19">
        <f>SUM(D20:F20)</f>
        <v>6991900</v>
      </c>
      <c r="D20" s="19">
        <v>4661600</v>
      </c>
      <c r="E20" s="19">
        <v>0</v>
      </c>
      <c r="F20" s="19">
        <v>2330300</v>
      </c>
      <c r="G20" s="19">
        <f>H20+J20</f>
        <v>0</v>
      </c>
      <c r="H20" s="19">
        <v>0</v>
      </c>
      <c r="I20" s="19">
        <v>0</v>
      </c>
      <c r="J20" s="19">
        <v>0</v>
      </c>
      <c r="K20" s="27" t="e">
        <f>G20/#REF!*100</f>
        <v>#REF!</v>
      </c>
      <c r="L20" s="27" t="e">
        <f>H20/#REF!*100</f>
        <v>#REF!</v>
      </c>
      <c r="M20" s="27"/>
      <c r="N20" s="27" t="e">
        <f>J20/#REF!*100</f>
        <v>#REF!</v>
      </c>
      <c r="O20" s="20">
        <f>G20/C20*100</f>
        <v>0</v>
      </c>
      <c r="P20" s="20">
        <f>H20/D20*100</f>
        <v>0</v>
      </c>
      <c r="Q20" s="20"/>
      <c r="R20" s="20">
        <f>J20/F20*100</f>
        <v>0</v>
      </c>
    </row>
    <row r="21" spans="1:18" s="1" customFormat="1" ht="96.75" customHeight="1" x14ac:dyDescent="0.3">
      <c r="A21" s="54" t="s">
        <v>56</v>
      </c>
      <c r="B21" s="26"/>
      <c r="C21" s="29">
        <f>SUM(C22:C23)</f>
        <v>45823200</v>
      </c>
      <c r="D21" s="29">
        <f t="shared" ref="D21:J21" si="8">SUM(D22:D23)</f>
        <v>0</v>
      </c>
      <c r="E21" s="29">
        <f t="shared" si="8"/>
        <v>0</v>
      </c>
      <c r="F21" s="29">
        <f t="shared" si="8"/>
        <v>45823200</v>
      </c>
      <c r="G21" s="29">
        <f t="shared" si="8"/>
        <v>3847293</v>
      </c>
      <c r="H21" s="29">
        <f t="shared" si="8"/>
        <v>0</v>
      </c>
      <c r="I21" s="29">
        <f t="shared" si="8"/>
        <v>0</v>
      </c>
      <c r="J21" s="29">
        <f t="shared" si="8"/>
        <v>3847293</v>
      </c>
      <c r="K21" s="27" t="e">
        <f>G21/#REF!*100</f>
        <v>#REF!</v>
      </c>
      <c r="L21" s="27" t="e">
        <f>H21/#REF!*100</f>
        <v>#REF!</v>
      </c>
      <c r="M21" s="27"/>
      <c r="N21" s="27" t="e">
        <f>J21/#REF!*100</f>
        <v>#REF!</v>
      </c>
      <c r="O21" s="20">
        <f>G21/C21*100</f>
        <v>8.3959500864191057</v>
      </c>
      <c r="P21" s="20"/>
      <c r="Q21" s="20"/>
      <c r="R21" s="20">
        <f>J21/F21*100</f>
        <v>8.3959500864191057</v>
      </c>
    </row>
    <row r="22" spans="1:18" s="1" customFormat="1" ht="45" customHeight="1" x14ac:dyDescent="0.3">
      <c r="A22" s="60" t="s">
        <v>57</v>
      </c>
      <c r="B22" s="18" t="s">
        <v>12</v>
      </c>
      <c r="C22" s="19">
        <f>SUM(D22:F22)</f>
        <v>23100900</v>
      </c>
      <c r="D22" s="19">
        <v>0</v>
      </c>
      <c r="E22" s="19">
        <v>0</v>
      </c>
      <c r="F22" s="19">
        <v>23100900</v>
      </c>
      <c r="G22" s="19">
        <f>SUM(H22:J22)</f>
        <v>1885025.28</v>
      </c>
      <c r="H22" s="19">
        <v>0</v>
      </c>
      <c r="I22" s="19">
        <v>0</v>
      </c>
      <c r="J22" s="19">
        <v>1885025.28</v>
      </c>
      <c r="K22" s="27" t="e">
        <f>G22/#REF!*100</f>
        <v>#REF!</v>
      </c>
      <c r="L22" s="27" t="e">
        <f>H22/#REF!*100</f>
        <v>#REF!</v>
      </c>
      <c r="M22" s="27"/>
      <c r="N22" s="27" t="e">
        <f>J22/#REF!*100</f>
        <v>#REF!</v>
      </c>
      <c r="O22" s="20">
        <f>G22/C22*100</f>
        <v>8.1599646767009073</v>
      </c>
      <c r="P22" s="20"/>
      <c r="Q22" s="20"/>
      <c r="R22" s="20">
        <f>J22/F22*100</f>
        <v>8.1599646767009073</v>
      </c>
    </row>
    <row r="23" spans="1:18" s="1" customFormat="1" ht="48.75" customHeight="1" x14ac:dyDescent="0.3">
      <c r="A23" s="61"/>
      <c r="B23" s="18" t="s">
        <v>63</v>
      </c>
      <c r="C23" s="19">
        <f>SUM(D23:F23)</f>
        <v>22722300</v>
      </c>
      <c r="D23" s="19">
        <v>0</v>
      </c>
      <c r="E23" s="19">
        <v>0</v>
      </c>
      <c r="F23" s="19">
        <v>22722300</v>
      </c>
      <c r="G23" s="19">
        <f>SUM(H23:J23)</f>
        <v>1962267.72</v>
      </c>
      <c r="H23" s="19">
        <v>0</v>
      </c>
      <c r="I23" s="19">
        <v>0</v>
      </c>
      <c r="J23" s="19">
        <v>1962267.72</v>
      </c>
      <c r="K23" s="27" t="e">
        <f>G23/#REF!*100</f>
        <v>#REF!</v>
      </c>
      <c r="L23" s="27" t="e">
        <f>H23/#REF!*100</f>
        <v>#REF!</v>
      </c>
      <c r="M23" s="27"/>
      <c r="N23" s="27" t="e">
        <f>J23/#REF!*100</f>
        <v>#REF!</v>
      </c>
      <c r="O23" s="20">
        <f>G23/C23*100</f>
        <v>8.6358674958080837</v>
      </c>
      <c r="P23" s="20"/>
      <c r="Q23" s="20"/>
      <c r="R23" s="20">
        <f>J23/F23*100</f>
        <v>8.6358674958080837</v>
      </c>
    </row>
  </sheetData>
  <mergeCells count="8">
    <mergeCell ref="A1:R1"/>
    <mergeCell ref="O2:R2"/>
    <mergeCell ref="C2:F2"/>
    <mergeCell ref="G2:J2"/>
    <mergeCell ref="B2:B3"/>
    <mergeCell ref="K2:N2"/>
    <mergeCell ref="A22:A23"/>
    <mergeCell ref="A5:B5"/>
  </mergeCells>
  <pageMargins left="0" right="0" top="0.19685039370078741" bottom="0" header="0.31496062992125984" footer="0.31496062992125984"/>
  <pageSetup paperSize="9" scale="44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3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32.25" customHeight="1" x14ac:dyDescent="0.25">
      <c r="A2" s="75" t="s">
        <v>0</v>
      </c>
      <c r="B2" s="5" t="s">
        <v>1</v>
      </c>
      <c r="C2" s="76" t="s">
        <v>17</v>
      </c>
      <c r="D2" s="77" t="s">
        <v>40</v>
      </c>
      <c r="E2" s="77"/>
      <c r="F2" s="77"/>
      <c r="G2" s="78" t="s">
        <v>48</v>
      </c>
      <c r="H2" s="78"/>
      <c r="I2" s="78"/>
      <c r="J2" s="79" t="s">
        <v>46</v>
      </c>
      <c r="K2" s="80"/>
      <c r="L2" s="81"/>
      <c r="M2" s="82" t="s">
        <v>41</v>
      </c>
      <c r="N2" s="82" t="s">
        <v>42</v>
      </c>
    </row>
    <row r="3" spans="1:14" ht="25.5" x14ac:dyDescent="0.25">
      <c r="A3" s="75"/>
      <c r="B3" s="6" t="s">
        <v>2</v>
      </c>
      <c r="C3" s="7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3"/>
      <c r="N3" s="8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2" t="s">
        <v>44</v>
      </c>
      <c r="C5" s="7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1" t="s">
        <v>0</v>
      </c>
      <c r="B1" s="33" t="s">
        <v>1</v>
      </c>
      <c r="C1" s="92" t="s">
        <v>17</v>
      </c>
      <c r="D1" s="93" t="s">
        <v>68</v>
      </c>
      <c r="E1" s="93"/>
      <c r="F1" s="93"/>
      <c r="G1" s="93"/>
      <c r="H1" s="93" t="s">
        <v>69</v>
      </c>
      <c r="I1" s="93"/>
      <c r="J1" s="93"/>
      <c r="K1" s="93"/>
      <c r="L1" s="94" t="s">
        <v>79</v>
      </c>
      <c r="M1" s="95"/>
      <c r="N1" s="95"/>
      <c r="O1" s="96"/>
      <c r="P1" s="88" t="s">
        <v>70</v>
      </c>
      <c r="Q1" s="88"/>
      <c r="R1" s="88"/>
      <c r="S1" s="88"/>
      <c r="T1" s="88" t="s">
        <v>71</v>
      </c>
      <c r="U1" s="89"/>
      <c r="V1" s="89"/>
      <c r="W1" s="89"/>
    </row>
    <row r="2" spans="1:23" ht="22.5" x14ac:dyDescent="0.25">
      <c r="A2" s="91"/>
      <c r="B2" s="33" t="s">
        <v>2</v>
      </c>
      <c r="C2" s="92"/>
      <c r="D2" s="34" t="s">
        <v>24</v>
      </c>
      <c r="E2" s="34" t="s">
        <v>25</v>
      </c>
      <c r="F2" s="34" t="s">
        <v>49</v>
      </c>
      <c r="G2" s="34" t="s">
        <v>26</v>
      </c>
      <c r="H2" s="34" t="s">
        <v>24</v>
      </c>
      <c r="I2" s="34" t="s">
        <v>25</v>
      </c>
      <c r="J2" s="34" t="s">
        <v>49</v>
      </c>
      <c r="K2" s="34" t="s">
        <v>26</v>
      </c>
      <c r="L2" s="34" t="s">
        <v>24</v>
      </c>
      <c r="M2" s="34" t="s">
        <v>25</v>
      </c>
      <c r="N2" s="34" t="s">
        <v>49</v>
      </c>
      <c r="O2" s="34" t="s">
        <v>26</v>
      </c>
      <c r="P2" s="34" t="s">
        <v>24</v>
      </c>
      <c r="Q2" s="34" t="s">
        <v>25</v>
      </c>
      <c r="R2" s="34" t="s">
        <v>49</v>
      </c>
      <c r="S2" s="34" t="s">
        <v>26</v>
      </c>
      <c r="T2" s="34" t="s">
        <v>24</v>
      </c>
      <c r="U2" s="35" t="s">
        <v>25</v>
      </c>
      <c r="V2" s="34" t="s">
        <v>49</v>
      </c>
      <c r="W2" s="34" t="s">
        <v>26</v>
      </c>
    </row>
    <row r="3" spans="1:23" x14ac:dyDescent="0.25">
      <c r="A3" s="31" t="s">
        <v>3</v>
      </c>
      <c r="B3" s="31" t="s">
        <v>13</v>
      </c>
      <c r="C3" s="31" t="s">
        <v>28</v>
      </c>
      <c r="D3" s="31" t="s">
        <v>30</v>
      </c>
      <c r="E3" s="31" t="s">
        <v>15</v>
      </c>
      <c r="F3" s="31" t="s">
        <v>31</v>
      </c>
      <c r="G3" s="31" t="s">
        <v>31</v>
      </c>
      <c r="H3" s="31" t="s">
        <v>39</v>
      </c>
      <c r="I3" s="31" t="s">
        <v>32</v>
      </c>
      <c r="J3" s="31" t="s">
        <v>33</v>
      </c>
      <c r="K3" s="31" t="s">
        <v>34</v>
      </c>
      <c r="L3" s="31" t="s">
        <v>35</v>
      </c>
      <c r="M3" s="31" t="s">
        <v>36</v>
      </c>
      <c r="N3" s="31" t="s">
        <v>37</v>
      </c>
      <c r="O3" s="31" t="s">
        <v>38</v>
      </c>
      <c r="P3" s="31" t="s">
        <v>16</v>
      </c>
      <c r="Q3" s="31" t="s">
        <v>32</v>
      </c>
      <c r="R3" s="31" t="s">
        <v>67</v>
      </c>
      <c r="S3" s="31" t="s">
        <v>33</v>
      </c>
      <c r="T3" s="31" t="s">
        <v>34</v>
      </c>
      <c r="U3" s="31" t="s">
        <v>72</v>
      </c>
      <c r="V3" s="31" t="s">
        <v>59</v>
      </c>
      <c r="W3" s="31" t="s">
        <v>66</v>
      </c>
    </row>
    <row r="4" spans="1:23" x14ac:dyDescent="0.25">
      <c r="A4" s="90" t="s">
        <v>27</v>
      </c>
      <c r="B4" s="90"/>
      <c r="C4" s="90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72" t="s">
        <v>8</v>
      </c>
      <c r="C5" s="72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5</v>
      </c>
      <c r="B6" s="39" t="s">
        <v>58</v>
      </c>
      <c r="C6" s="5" t="s">
        <v>64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13</v>
      </c>
      <c r="B7" s="72" t="s">
        <v>73</v>
      </c>
      <c r="C7" s="72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5.5" x14ac:dyDescent="0.25">
      <c r="A8" s="38" t="s">
        <v>6</v>
      </c>
      <c r="B8" s="41" t="s">
        <v>74</v>
      </c>
      <c r="C8" s="5" t="s">
        <v>64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8.25" x14ac:dyDescent="0.25">
      <c r="A9" s="38" t="s">
        <v>7</v>
      </c>
      <c r="B9" s="41" t="s">
        <v>75</v>
      </c>
      <c r="C9" s="5" t="s">
        <v>64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9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5.5" x14ac:dyDescent="0.25">
      <c r="A11" s="32" t="s">
        <v>76</v>
      </c>
      <c r="B11" s="41" t="s">
        <v>77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72" t="s">
        <v>10</v>
      </c>
      <c r="C12" s="72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14</v>
      </c>
      <c r="C13" s="5" t="s">
        <v>64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16</v>
      </c>
      <c r="B14" s="84" t="s">
        <v>11</v>
      </c>
      <c r="C14" s="85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8.25" x14ac:dyDescent="0.25">
      <c r="A15" s="82" t="s">
        <v>19</v>
      </c>
      <c r="B15" s="41" t="s">
        <v>78</v>
      </c>
      <c r="C15" s="5" t="s">
        <v>64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8.25" x14ac:dyDescent="0.25">
      <c r="A16" s="86"/>
      <c r="B16" s="41" t="s">
        <v>60</v>
      </c>
      <c r="C16" s="5" t="s">
        <v>64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8.25" x14ac:dyDescent="0.25">
      <c r="A17" s="86"/>
      <c r="B17" s="41" t="s">
        <v>61</v>
      </c>
      <c r="C17" s="5" t="s">
        <v>64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5.5" x14ac:dyDescent="0.25">
      <c r="A18" s="87"/>
      <c r="B18" s="41" t="s">
        <v>62</v>
      </c>
      <c r="C18" s="5" t="s">
        <v>64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2019-02-25T11:14:52Z</cp:lastPrinted>
  <dcterms:created xsi:type="dcterms:W3CDTF">2012-05-22T08:33:39Z</dcterms:created>
  <dcterms:modified xsi:type="dcterms:W3CDTF">2019-04-24T12:05:34Z</dcterms:modified>
</cp:coreProperties>
</file>